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3.xml" ContentType="application/vnd.openxmlformats-officedocument.spreadsheetml.chartsheet+xml"/>
  <Override PartName="/xl/worksheets/sheet7.xml" ContentType="application/vnd.openxmlformats-officedocument.spreadsheetml.worksheet+xml"/>
  <Override PartName="/xl/chartsheets/sheet4.xml" ContentType="application/vnd.openxmlformats-officedocument.spreadsheetml.chartsheet+xml"/>
  <Override PartName="/xl/worksheets/sheet8.xml" ContentType="application/vnd.openxmlformats-officedocument.spreadsheetml.worksheet+xml"/>
  <Override PartName="/xl/chartsheets/sheet5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6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7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8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chartsheets/sheet20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carlucci\Desktop\Deidda\"/>
    </mc:Choice>
  </mc:AlternateContent>
  <xr:revisionPtr revIDLastSave="0" documentId="13_ncr:1_{189F726D-E61F-4A2E-AF8D-1ABA01D32231}" xr6:coauthVersionLast="47" xr6:coauthVersionMax="47" xr10:uidLastSave="{00000000-0000-0000-0000-000000000000}"/>
  <bookViews>
    <workbookView xWindow="-120" yWindow="-120" windowWidth="29040" windowHeight="15840" tabRatio="847" firstSheet="9" activeTab="18" xr2:uid="{00000000-000D-0000-FFFF-FFFF00000000}"/>
  </bookViews>
  <sheets>
    <sheet name="Dati Fig 1" sheetId="22" r:id="rId1"/>
    <sheet name="Figura 1" sheetId="37" r:id="rId2"/>
    <sheet name="Tabella 1" sheetId="21" r:id="rId3"/>
    <sheet name="Dati fig. 2" sheetId="24" r:id="rId4"/>
    <sheet name="Figura 2" sheetId="56" r:id="rId5"/>
    <sheet name="Tabella 2" sheetId="25" r:id="rId6"/>
    <sheet name="Tabella 3" sheetId="19" r:id="rId7"/>
    <sheet name="Dati Figura 3" sheetId="3" r:id="rId8"/>
    <sheet name="Figura 3" sheetId="57" r:id="rId9"/>
    <sheet name="Dati Figura 4" sheetId="26" r:id="rId10"/>
    <sheet name="Figura 4" sheetId="58" r:id="rId11"/>
    <sheet name="Dati Figura 5" sheetId="27" r:id="rId12"/>
    <sheet name="Figura 5" sheetId="59" r:id="rId13"/>
    <sheet name="Dati Figura 6" sheetId="74" r:id="rId14"/>
    <sheet name="Figura 6" sheetId="75" r:id="rId15"/>
    <sheet name="Dati Figura 7" sheetId="28" r:id="rId16"/>
    <sheet name="Figura 7" sheetId="61" r:id="rId17"/>
    <sheet name="Dati Figura 8" sheetId="29" r:id="rId18"/>
    <sheet name="Figura 8" sheetId="62" r:id="rId19"/>
    <sheet name="Dati Figura 9" sheetId="30" r:id="rId20"/>
    <sheet name="Figura 9" sheetId="63" r:id="rId21"/>
    <sheet name="Dati Fig 10" sheetId="31" r:id="rId22"/>
    <sheet name="Figura 10" sheetId="64" r:id="rId23"/>
    <sheet name="Dati Fig. 11" sheetId="47" r:id="rId24"/>
    <sheet name="Dati Fig. 12, 13, 15" sheetId="49" r:id="rId25"/>
    <sheet name="Dati Fig. 14" sheetId="48" r:id="rId26"/>
    <sheet name="Figura 11" sheetId="50" r:id="rId27"/>
    <sheet name="Figura 12" sheetId="51" r:id="rId28"/>
    <sheet name="Figura 13" sheetId="52" r:id="rId29"/>
    <sheet name="Figura 14" sheetId="53" r:id="rId30"/>
    <sheet name="Figura 15" sheetId="54" r:id="rId31"/>
    <sheet name="Foglio1" sheetId="55" state="hidden" r:id="rId32"/>
    <sheet name="Dati Fig. 16" sheetId="32" r:id="rId33"/>
    <sheet name="Figura 16" sheetId="66" r:id="rId34"/>
    <sheet name="Dati Fig. 17" sheetId="34" r:id="rId35"/>
    <sheet name="Figura 17" sheetId="67" r:id="rId36"/>
    <sheet name="Dati Fig. 18" sheetId="35" r:id="rId37"/>
    <sheet name="Figura 18" sheetId="68" r:id="rId38"/>
    <sheet name="Dati Fig. 19" sheetId="16" r:id="rId39"/>
    <sheet name="Figura 19" sheetId="69" r:id="rId40"/>
    <sheet name="Dati Fig. 20" sheetId="15" r:id="rId41"/>
    <sheet name="Figura 20" sheetId="71" r:id="rId42"/>
    <sheet name="Dati Figura 21" sheetId="36" r:id="rId43"/>
    <sheet name="Var_PIL_Occ_04_21" sheetId="33" state="hidden" r:id="rId44"/>
    <sheet name="Var_PIL_Occ_04_21_" sheetId="72" state="hidden" r:id="rId4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74" l="1"/>
  <c r="B31" i="74"/>
  <c r="C31" i="74"/>
  <c r="D31" i="74"/>
  <c r="E31" i="74"/>
  <c r="F31" i="74"/>
  <c r="G31" i="74"/>
  <c r="H31" i="74"/>
  <c r="I31" i="74"/>
  <c r="J31" i="74"/>
  <c r="K31" i="74"/>
  <c r="L31" i="74"/>
  <c r="M31" i="74"/>
  <c r="N31" i="74"/>
  <c r="O31" i="74"/>
  <c r="P31" i="74"/>
  <c r="Q31" i="74"/>
  <c r="R31" i="74"/>
  <c r="S31" i="74"/>
  <c r="T31" i="74"/>
  <c r="U31" i="74"/>
  <c r="V31" i="74"/>
  <c r="W31" i="74"/>
  <c r="X31" i="74"/>
  <c r="Y31" i="74"/>
  <c r="Z31" i="74"/>
  <c r="AA31" i="74"/>
  <c r="AB31" i="74"/>
  <c r="AC31" i="74"/>
  <c r="AD31" i="74"/>
  <c r="AE31" i="74"/>
  <c r="AF31" i="74"/>
  <c r="AG31" i="74"/>
  <c r="AH31" i="74"/>
  <c r="AI31" i="74"/>
  <c r="AJ31" i="74"/>
  <c r="AK31" i="74"/>
  <c r="AL31" i="74"/>
  <c r="AM31" i="74"/>
  <c r="AN31" i="74"/>
  <c r="AO31" i="74"/>
  <c r="AP31" i="74"/>
  <c r="AQ31" i="74"/>
  <c r="AR31" i="74"/>
  <c r="AS31" i="74"/>
  <c r="AT31" i="74"/>
  <c r="AU31" i="74"/>
  <c r="AV31" i="74"/>
  <c r="AW31" i="74"/>
  <c r="AX31" i="74"/>
  <c r="AY31" i="74"/>
  <c r="AZ31" i="74"/>
  <c r="BA31" i="74"/>
  <c r="B32" i="74"/>
  <c r="C32" i="74"/>
  <c r="D32" i="74"/>
  <c r="E32" i="74"/>
  <c r="F32" i="74"/>
  <c r="G32" i="74"/>
  <c r="H32" i="74"/>
  <c r="I32" i="74"/>
  <c r="J32" i="74"/>
  <c r="K32" i="74"/>
  <c r="L32" i="74"/>
  <c r="M32" i="74"/>
  <c r="N32" i="74"/>
  <c r="O32" i="74"/>
  <c r="P32" i="74"/>
  <c r="Q32" i="74"/>
  <c r="R32" i="74"/>
  <c r="S32" i="74"/>
  <c r="T32" i="74"/>
  <c r="U32" i="74"/>
  <c r="V32" i="74"/>
  <c r="W32" i="74"/>
  <c r="X32" i="74"/>
  <c r="Y32" i="74"/>
  <c r="Z32" i="74"/>
  <c r="AA32" i="74"/>
  <c r="AB32" i="74"/>
  <c r="AC32" i="74"/>
  <c r="AD32" i="74"/>
  <c r="AE32" i="74"/>
  <c r="AF32" i="74"/>
  <c r="AG32" i="74"/>
  <c r="AH32" i="74"/>
  <c r="AI32" i="74"/>
  <c r="AJ32" i="74"/>
  <c r="AK32" i="74"/>
  <c r="AL32" i="74"/>
  <c r="AM32" i="74"/>
  <c r="AN32" i="74"/>
  <c r="AO32" i="74"/>
  <c r="AP32" i="74"/>
  <c r="AQ32" i="74"/>
  <c r="AR32" i="74"/>
  <c r="AS32" i="74"/>
  <c r="AT32" i="74"/>
  <c r="AU32" i="74"/>
  <c r="AV32" i="74"/>
  <c r="AW32" i="74"/>
  <c r="AX32" i="74"/>
  <c r="AY32" i="74"/>
  <c r="AZ32" i="74"/>
  <c r="BA32" i="74"/>
  <c r="B33" i="74"/>
  <c r="C33" i="74"/>
  <c r="D33" i="74"/>
  <c r="E33" i="74"/>
  <c r="F33" i="74"/>
  <c r="G33" i="74"/>
  <c r="H33" i="74"/>
  <c r="I33" i="74"/>
  <c r="J33" i="74"/>
  <c r="K33" i="74"/>
  <c r="L33" i="74"/>
  <c r="M33" i="74"/>
  <c r="N33" i="74"/>
  <c r="O33" i="74"/>
  <c r="P33" i="74"/>
  <c r="Q33" i="74"/>
  <c r="R33" i="74"/>
  <c r="S33" i="74"/>
  <c r="T33" i="74"/>
  <c r="U33" i="74"/>
  <c r="V33" i="74"/>
  <c r="W33" i="74"/>
  <c r="X33" i="74"/>
  <c r="Y33" i="74"/>
  <c r="Z33" i="74"/>
  <c r="AA33" i="74"/>
  <c r="AB33" i="74"/>
  <c r="AC33" i="74"/>
  <c r="AD33" i="74"/>
  <c r="AE33" i="74"/>
  <c r="AF33" i="74"/>
  <c r="AG33" i="74"/>
  <c r="AH33" i="74"/>
  <c r="AI33" i="74"/>
  <c r="AJ33" i="74"/>
  <c r="AK33" i="74"/>
  <c r="AL33" i="74"/>
  <c r="AM33" i="74"/>
  <c r="AN33" i="74"/>
  <c r="AO33" i="74"/>
  <c r="AP33" i="74"/>
  <c r="AQ33" i="74"/>
  <c r="AR33" i="74"/>
  <c r="AS33" i="74"/>
  <c r="AT33" i="74"/>
  <c r="AU33" i="74"/>
  <c r="AV33" i="74"/>
  <c r="AW33" i="74"/>
  <c r="AX33" i="74"/>
  <c r="AY33" i="74"/>
  <c r="AZ33" i="74"/>
  <c r="BA33" i="74"/>
  <c r="B34" i="74"/>
  <c r="C34" i="74"/>
  <c r="D34" i="74"/>
  <c r="E34" i="74"/>
  <c r="F34" i="74"/>
  <c r="G34" i="74"/>
  <c r="H34" i="74"/>
  <c r="I34" i="74"/>
  <c r="J34" i="74"/>
  <c r="K34" i="74"/>
  <c r="L34" i="74"/>
  <c r="M34" i="74"/>
  <c r="N34" i="74"/>
  <c r="O34" i="74"/>
  <c r="P34" i="74"/>
  <c r="Q34" i="74"/>
  <c r="R34" i="74"/>
  <c r="S34" i="74"/>
  <c r="T34" i="74"/>
  <c r="U34" i="74"/>
  <c r="V34" i="74"/>
  <c r="W34" i="74"/>
  <c r="X34" i="74"/>
  <c r="Y34" i="74"/>
  <c r="Z34" i="74"/>
  <c r="AA34" i="74"/>
  <c r="AB34" i="74"/>
  <c r="AC34" i="74"/>
  <c r="AD34" i="74"/>
  <c r="AE34" i="74"/>
  <c r="AF34" i="74"/>
  <c r="AG34" i="74"/>
  <c r="AH34" i="74"/>
  <c r="AI34" i="74"/>
  <c r="AJ34" i="74"/>
  <c r="AK34" i="74"/>
  <c r="AL34" i="74"/>
  <c r="AM34" i="74"/>
  <c r="AN34" i="74"/>
  <c r="AO34" i="74"/>
  <c r="AP34" i="74"/>
  <c r="AQ34" i="74"/>
  <c r="AR34" i="74"/>
  <c r="AS34" i="74"/>
  <c r="AT34" i="74"/>
  <c r="AU34" i="74"/>
  <c r="AV34" i="74"/>
  <c r="AW34" i="74"/>
  <c r="AX34" i="74"/>
  <c r="AY34" i="74"/>
  <c r="AZ34" i="74"/>
  <c r="BA34" i="74"/>
  <c r="B35" i="74"/>
  <c r="C35" i="74"/>
  <c r="D35" i="74"/>
  <c r="E35" i="74"/>
  <c r="F35" i="74"/>
  <c r="G35" i="74"/>
  <c r="H35" i="74"/>
  <c r="I35" i="74"/>
  <c r="J35" i="74"/>
  <c r="K35" i="74"/>
  <c r="L35" i="74"/>
  <c r="M35" i="74"/>
  <c r="N35" i="74"/>
  <c r="O35" i="74"/>
  <c r="P35" i="74"/>
  <c r="Q35" i="74"/>
  <c r="R35" i="74"/>
  <c r="S35" i="74"/>
  <c r="T35" i="74"/>
  <c r="U35" i="74"/>
  <c r="V35" i="74"/>
  <c r="W35" i="74"/>
  <c r="X35" i="74"/>
  <c r="Y35" i="74"/>
  <c r="Z35" i="74"/>
  <c r="AA35" i="74"/>
  <c r="AB35" i="74"/>
  <c r="AC35" i="74"/>
  <c r="AD35" i="74"/>
  <c r="AE35" i="74"/>
  <c r="AF35" i="74"/>
  <c r="AG35" i="74"/>
  <c r="AH35" i="74"/>
  <c r="AI35" i="74"/>
  <c r="AJ35" i="74"/>
  <c r="AK35" i="74"/>
  <c r="AL35" i="74"/>
  <c r="AM35" i="74"/>
  <c r="AN35" i="74"/>
  <c r="AO35" i="74"/>
  <c r="AP35" i="74"/>
  <c r="AQ35" i="74"/>
  <c r="AR35" i="74"/>
  <c r="AS35" i="74"/>
  <c r="AT35" i="74"/>
  <c r="AU35" i="74"/>
  <c r="AV35" i="74"/>
  <c r="AW35" i="74"/>
  <c r="AX35" i="74"/>
  <c r="AY35" i="74"/>
  <c r="AZ35" i="74"/>
  <c r="BA35" i="74"/>
  <c r="B36" i="74"/>
  <c r="C36" i="74"/>
  <c r="D36" i="74"/>
  <c r="E36" i="74"/>
  <c r="F36" i="74"/>
  <c r="G36" i="74"/>
  <c r="H36" i="74"/>
  <c r="I36" i="74"/>
  <c r="J36" i="74"/>
  <c r="K36" i="74"/>
  <c r="L36" i="74"/>
  <c r="M36" i="74"/>
  <c r="N36" i="74"/>
  <c r="O36" i="74"/>
  <c r="P36" i="74"/>
  <c r="Q36" i="74"/>
  <c r="R36" i="74"/>
  <c r="S36" i="74"/>
  <c r="T36" i="74"/>
  <c r="U36" i="74"/>
  <c r="V36" i="74"/>
  <c r="W36" i="74"/>
  <c r="X36" i="74"/>
  <c r="Y36" i="74"/>
  <c r="Z36" i="74"/>
  <c r="AA36" i="74"/>
  <c r="AB36" i="74"/>
  <c r="AC36" i="74"/>
  <c r="AD36" i="74"/>
  <c r="AE36" i="74"/>
  <c r="AF36" i="74"/>
  <c r="AG36" i="74"/>
  <c r="AH36" i="74"/>
  <c r="AI36" i="74"/>
  <c r="AJ36" i="74"/>
  <c r="AK36" i="74"/>
  <c r="AL36" i="74"/>
  <c r="AM36" i="74"/>
  <c r="AN36" i="74"/>
  <c r="AO36" i="74"/>
  <c r="AP36" i="74"/>
  <c r="AQ36" i="74"/>
  <c r="AR36" i="74"/>
  <c r="AS36" i="74"/>
  <c r="AT36" i="74"/>
  <c r="AU36" i="74"/>
  <c r="AV36" i="74"/>
  <c r="AW36" i="74"/>
  <c r="AX36" i="74"/>
  <c r="AY36" i="74"/>
  <c r="AZ36" i="74"/>
  <c r="BA36" i="74"/>
  <c r="B40" i="74"/>
  <c r="C40" i="74"/>
  <c r="D40" i="74"/>
  <c r="E40" i="74"/>
  <c r="F40" i="74"/>
  <c r="G40" i="74"/>
  <c r="H40" i="74"/>
  <c r="I40" i="74"/>
  <c r="J40" i="74"/>
  <c r="K40" i="74"/>
  <c r="L40" i="74"/>
  <c r="M40" i="74"/>
  <c r="N40" i="74"/>
  <c r="O40" i="74"/>
  <c r="P40" i="74"/>
  <c r="Q40" i="74"/>
  <c r="R40" i="74"/>
  <c r="S40" i="74"/>
  <c r="T40" i="74"/>
  <c r="U40" i="74"/>
  <c r="V40" i="74"/>
  <c r="W40" i="74"/>
  <c r="X40" i="74"/>
  <c r="Y40" i="74"/>
  <c r="Z40" i="74"/>
  <c r="AA40" i="74"/>
  <c r="AB40" i="74"/>
  <c r="AC40" i="74"/>
  <c r="AD40" i="74"/>
  <c r="AE40" i="74"/>
  <c r="AF40" i="74"/>
  <c r="AG40" i="74"/>
  <c r="AH40" i="74"/>
  <c r="AI40" i="74"/>
  <c r="AJ40" i="74"/>
  <c r="AK40" i="74"/>
  <c r="AL40" i="74"/>
  <c r="AM40" i="74"/>
  <c r="AN40" i="74"/>
  <c r="AO40" i="74"/>
  <c r="AP40" i="74"/>
  <c r="AQ40" i="74"/>
  <c r="AR40" i="74"/>
  <c r="AS40" i="74"/>
  <c r="AT40" i="74"/>
  <c r="AU40" i="74"/>
  <c r="AV40" i="74"/>
  <c r="AW40" i="74"/>
  <c r="AX40" i="74"/>
  <c r="AY40" i="74"/>
  <c r="AZ40" i="74"/>
  <c r="BA40" i="74"/>
  <c r="B41" i="74"/>
  <c r="C41" i="74"/>
  <c r="D41" i="74"/>
  <c r="E41" i="74"/>
  <c r="F41" i="74"/>
  <c r="G41" i="74"/>
  <c r="H41" i="74"/>
  <c r="I41" i="74"/>
  <c r="J41" i="74"/>
  <c r="K41" i="74"/>
  <c r="L41" i="74"/>
  <c r="M41" i="74"/>
  <c r="N41" i="74"/>
  <c r="O41" i="74"/>
  <c r="P41" i="74"/>
  <c r="Q41" i="74"/>
  <c r="R41" i="74"/>
  <c r="S41" i="74"/>
  <c r="T41" i="74"/>
  <c r="U41" i="74"/>
  <c r="V41" i="74"/>
  <c r="W41" i="74"/>
  <c r="X41" i="74"/>
  <c r="Y41" i="74"/>
  <c r="Z41" i="74"/>
  <c r="AA41" i="74"/>
  <c r="AB41" i="74"/>
  <c r="AC41" i="74"/>
  <c r="AD41" i="74"/>
  <c r="AE41" i="74"/>
  <c r="AF41" i="74"/>
  <c r="AG41" i="74"/>
  <c r="AH41" i="74"/>
  <c r="AI41" i="74"/>
  <c r="AJ41" i="74"/>
  <c r="AK41" i="74"/>
  <c r="AL41" i="74"/>
  <c r="AM41" i="74"/>
  <c r="AN41" i="74"/>
  <c r="AO41" i="74"/>
  <c r="AP41" i="74"/>
  <c r="AQ41" i="74"/>
  <c r="AR41" i="74"/>
  <c r="AS41" i="74"/>
  <c r="AT41" i="74"/>
  <c r="AU41" i="74"/>
  <c r="AV41" i="74"/>
  <c r="AW41" i="74"/>
  <c r="AX41" i="74"/>
  <c r="AY41" i="74"/>
  <c r="AZ41" i="74"/>
  <c r="BA41" i="74"/>
  <c r="B42" i="74"/>
  <c r="C42" i="74"/>
  <c r="D42" i="74"/>
  <c r="E42" i="74"/>
  <c r="F42" i="74"/>
  <c r="G42" i="74"/>
  <c r="H42" i="74"/>
  <c r="I42" i="74"/>
  <c r="J42" i="74"/>
  <c r="K42" i="74"/>
  <c r="L42" i="74"/>
  <c r="M42" i="74"/>
  <c r="N42" i="74"/>
  <c r="O42" i="74"/>
  <c r="P42" i="74"/>
  <c r="Q42" i="74"/>
  <c r="R42" i="74"/>
  <c r="S42" i="74"/>
  <c r="T42" i="74"/>
  <c r="U42" i="74"/>
  <c r="V42" i="74"/>
  <c r="W42" i="74"/>
  <c r="X42" i="74"/>
  <c r="Y42" i="74"/>
  <c r="Z42" i="74"/>
  <c r="AA42" i="74"/>
  <c r="AB42" i="74"/>
  <c r="AC42" i="74"/>
  <c r="AD42" i="74"/>
  <c r="AE42" i="74"/>
  <c r="AF42" i="74"/>
  <c r="AG42" i="74"/>
  <c r="AH42" i="74"/>
  <c r="AI42" i="74"/>
  <c r="AJ42" i="74"/>
  <c r="AK42" i="74"/>
  <c r="AL42" i="74"/>
  <c r="AM42" i="74"/>
  <c r="AN42" i="74"/>
  <c r="AO42" i="74"/>
  <c r="AP42" i="74"/>
  <c r="AQ42" i="74"/>
  <c r="AR42" i="74"/>
  <c r="AS42" i="74"/>
  <c r="AT42" i="74"/>
  <c r="AU42" i="74"/>
  <c r="AV42" i="74"/>
  <c r="AW42" i="74"/>
  <c r="AX42" i="74"/>
  <c r="AY42" i="74"/>
  <c r="AZ42" i="74"/>
  <c r="BA42" i="74"/>
  <c r="B43" i="74"/>
  <c r="C43" i="74"/>
  <c r="D43" i="74"/>
  <c r="E43" i="74"/>
  <c r="F43" i="74"/>
  <c r="G43" i="74"/>
  <c r="H43" i="74"/>
  <c r="I43" i="74"/>
  <c r="J43" i="74"/>
  <c r="K43" i="74"/>
  <c r="L43" i="74"/>
  <c r="M43" i="74"/>
  <c r="N43" i="74"/>
  <c r="O43" i="74"/>
  <c r="P43" i="74"/>
  <c r="Q43" i="74"/>
  <c r="R43" i="74"/>
  <c r="S43" i="74"/>
  <c r="T43" i="74"/>
  <c r="U43" i="74"/>
  <c r="V43" i="74"/>
  <c r="W43" i="74"/>
  <c r="X43" i="74"/>
  <c r="Y43" i="74"/>
  <c r="Z43" i="74"/>
  <c r="AA43" i="74"/>
  <c r="AB43" i="74"/>
  <c r="AC43" i="74"/>
  <c r="AD43" i="74"/>
  <c r="AE43" i="74"/>
  <c r="AF43" i="74"/>
  <c r="AG43" i="74"/>
  <c r="AH43" i="74"/>
  <c r="AI43" i="74"/>
  <c r="AJ43" i="74"/>
  <c r="AK43" i="74"/>
  <c r="AL43" i="74"/>
  <c r="AM43" i="74"/>
  <c r="AN43" i="74"/>
  <c r="AO43" i="74"/>
  <c r="AP43" i="74"/>
  <c r="AQ43" i="74"/>
  <c r="AR43" i="74"/>
  <c r="AS43" i="74"/>
  <c r="AT43" i="74"/>
  <c r="AU43" i="74"/>
  <c r="AV43" i="74"/>
  <c r="AW43" i="74"/>
  <c r="AX43" i="74"/>
  <c r="AY43" i="74"/>
  <c r="AZ43" i="74"/>
  <c r="BA43" i="74"/>
  <c r="B44" i="74"/>
  <c r="C44" i="74"/>
  <c r="D44" i="74"/>
  <c r="E44" i="74"/>
  <c r="F44" i="74"/>
  <c r="G44" i="74"/>
  <c r="H44" i="74"/>
  <c r="I44" i="74"/>
  <c r="J44" i="74"/>
  <c r="K44" i="74"/>
  <c r="L44" i="74"/>
  <c r="M44" i="74"/>
  <c r="N44" i="74"/>
  <c r="O44" i="74"/>
  <c r="P44" i="74"/>
  <c r="Q44" i="74"/>
  <c r="R44" i="74"/>
  <c r="S44" i="74"/>
  <c r="T44" i="74"/>
  <c r="U44" i="74"/>
  <c r="V44" i="74"/>
  <c r="W44" i="74"/>
  <c r="X44" i="74"/>
  <c r="Y44" i="74"/>
  <c r="Z44" i="74"/>
  <c r="AA44" i="74"/>
  <c r="AB44" i="74"/>
  <c r="AC44" i="74"/>
  <c r="AD44" i="74"/>
  <c r="AE44" i="74"/>
  <c r="AF44" i="74"/>
  <c r="AG44" i="74"/>
  <c r="AH44" i="74"/>
  <c r="AI44" i="74"/>
  <c r="AJ44" i="74"/>
  <c r="AK44" i="74"/>
  <c r="AL44" i="74"/>
  <c r="AM44" i="74"/>
  <c r="AN44" i="74"/>
  <c r="AO44" i="74"/>
  <c r="AP44" i="74"/>
  <c r="AQ44" i="74"/>
  <c r="AR44" i="74"/>
  <c r="AS44" i="74"/>
  <c r="AT44" i="74"/>
  <c r="AU44" i="74"/>
  <c r="AV44" i="74"/>
  <c r="AW44" i="74"/>
  <c r="AX44" i="74"/>
  <c r="AY44" i="74"/>
  <c r="AZ44" i="74"/>
  <c r="BA44" i="74"/>
  <c r="B45" i="74"/>
  <c r="C45" i="74"/>
  <c r="D45" i="74"/>
  <c r="E45" i="74"/>
  <c r="F45" i="74"/>
  <c r="G45" i="74"/>
  <c r="H45" i="74"/>
  <c r="I45" i="74"/>
  <c r="J45" i="74"/>
  <c r="K45" i="74"/>
  <c r="L45" i="74"/>
  <c r="M45" i="74"/>
  <c r="N45" i="74"/>
  <c r="O45" i="74"/>
  <c r="P45" i="74"/>
  <c r="Q45" i="74"/>
  <c r="R45" i="74"/>
  <c r="S45" i="74"/>
  <c r="T45" i="74"/>
  <c r="U45" i="74"/>
  <c r="V45" i="74"/>
  <c r="W45" i="74"/>
  <c r="X45" i="74"/>
  <c r="Y45" i="74"/>
  <c r="Z45" i="74"/>
  <c r="AA45" i="74"/>
  <c r="AB45" i="74"/>
  <c r="AC45" i="74"/>
  <c r="AD45" i="74"/>
  <c r="AE45" i="74"/>
  <c r="AF45" i="74"/>
  <c r="AG45" i="74"/>
  <c r="AH45" i="74"/>
  <c r="AI45" i="74"/>
  <c r="AJ45" i="74"/>
  <c r="AK45" i="74"/>
  <c r="AL45" i="74"/>
  <c r="AM45" i="74"/>
  <c r="AN45" i="74"/>
  <c r="AO45" i="74"/>
  <c r="AP45" i="74"/>
  <c r="AQ45" i="74"/>
  <c r="AR45" i="74"/>
  <c r="AS45" i="74"/>
  <c r="AT45" i="74"/>
  <c r="AU45" i="74"/>
  <c r="AV45" i="74"/>
  <c r="AW45" i="74"/>
  <c r="AX45" i="74"/>
  <c r="AY45" i="74"/>
  <c r="AZ45" i="74"/>
  <c r="BA45" i="74"/>
  <c r="BN24" i="29"/>
  <c r="BO24" i="29"/>
  <c r="X20" i="16"/>
  <c r="X21" i="16"/>
  <c r="X22" i="16"/>
  <c r="X23" i="16"/>
  <c r="X24" i="16"/>
  <c r="X25" i="16"/>
  <c r="X26" i="16"/>
  <c r="X27" i="16"/>
  <c r="CW7" i="35"/>
  <c r="DA7" i="35"/>
  <c r="D7" i="34"/>
  <c r="D8" i="34"/>
  <c r="D9" i="34"/>
  <c r="D10" i="34"/>
  <c r="D11" i="34"/>
  <c r="D12" i="34"/>
  <c r="D13" i="34"/>
  <c r="D14" i="34"/>
  <c r="D15" i="34"/>
  <c r="D16" i="34"/>
  <c r="D17" i="34"/>
  <c r="D18" i="34"/>
  <c r="D19" i="34"/>
  <c r="D20" i="34"/>
  <c r="D21" i="34"/>
  <c r="D22" i="34"/>
  <c r="D23" i="34"/>
  <c r="D24" i="34"/>
  <c r="D25" i="34"/>
  <c r="D26" i="34"/>
  <c r="D27" i="34"/>
  <c r="D28" i="34"/>
  <c r="D29" i="34"/>
  <c r="D30" i="34"/>
  <c r="D31" i="34"/>
  <c r="D32" i="34"/>
  <c r="D33" i="34"/>
  <c r="D34" i="34"/>
  <c r="D35" i="34"/>
  <c r="D36" i="34"/>
  <c r="D37" i="34"/>
  <c r="D38" i="34"/>
  <c r="D39" i="34"/>
  <c r="D40" i="34"/>
  <c r="D41" i="34"/>
  <c r="D42" i="34"/>
  <c r="D43" i="34"/>
  <c r="D44" i="34"/>
  <c r="D45" i="34"/>
  <c r="D46" i="34"/>
  <c r="D47" i="34"/>
  <c r="D48" i="34"/>
  <c r="D49" i="34"/>
  <c r="D50" i="34"/>
  <c r="D51" i="34"/>
  <c r="D52" i="34"/>
  <c r="D53" i="34"/>
  <c r="D54" i="34"/>
  <c r="D55" i="34"/>
  <c r="D56" i="34"/>
  <c r="D57" i="34"/>
  <c r="D58" i="34"/>
  <c r="D59" i="34"/>
  <c r="D60" i="34"/>
  <c r="D61" i="34"/>
  <c r="D62" i="34"/>
  <c r="D63" i="34"/>
  <c r="D64" i="34"/>
  <c r="D65" i="34"/>
  <c r="D66" i="34"/>
  <c r="D67" i="34"/>
  <c r="D68" i="34"/>
  <c r="D69" i="34"/>
  <c r="D70" i="34"/>
  <c r="D71" i="34"/>
  <c r="D72" i="34"/>
  <c r="D73" i="34"/>
  <c r="D74" i="34"/>
  <c r="D75" i="34"/>
  <c r="D76" i="34"/>
  <c r="D77" i="34"/>
  <c r="D78" i="34"/>
  <c r="D79" i="34"/>
  <c r="D80" i="34"/>
  <c r="D81" i="34"/>
  <c r="D82" i="34"/>
  <c r="D83" i="34"/>
  <c r="D84" i="34"/>
  <c r="D85" i="34"/>
  <c r="D86" i="34"/>
  <c r="D87" i="34"/>
  <c r="D88" i="34"/>
  <c r="D89" i="34"/>
  <c r="D90" i="34"/>
  <c r="D91" i="34"/>
  <c r="D92" i="34"/>
  <c r="D93" i="34"/>
  <c r="D94" i="34"/>
  <c r="D95" i="34"/>
  <c r="D96" i="34"/>
  <c r="D97" i="34"/>
  <c r="D98" i="34"/>
  <c r="D99" i="34"/>
  <c r="D100" i="34"/>
  <c r="D101" i="34"/>
  <c r="D102" i="34"/>
  <c r="D103" i="34"/>
  <c r="D104" i="34"/>
  <c r="D105" i="34"/>
  <c r="D106" i="34"/>
  <c r="D107" i="34"/>
  <c r="D108" i="34"/>
  <c r="D109" i="34"/>
  <c r="D110" i="34"/>
  <c r="D111" i="34"/>
  <c r="D112" i="34"/>
  <c r="D113" i="34"/>
  <c r="D114" i="34"/>
  <c r="D6" i="34"/>
  <c r="AR236" i="48"/>
  <c r="AQ236" i="48"/>
  <c r="AP236" i="48"/>
  <c r="AO236" i="48"/>
  <c r="AN236" i="48"/>
  <c r="AM236" i="48"/>
  <c r="AL236" i="48"/>
  <c r="AK236" i="48"/>
  <c r="AJ236" i="48"/>
  <c r="AI236" i="48"/>
  <c r="AH236" i="48"/>
  <c r="AG236" i="48"/>
  <c r="AF236" i="48"/>
  <c r="AE236" i="48"/>
  <c r="AD236" i="48"/>
  <c r="AC236" i="48"/>
  <c r="AB236" i="48"/>
  <c r="AA236" i="48"/>
  <c r="Z236" i="48"/>
  <c r="Y236" i="48"/>
  <c r="X236" i="48"/>
  <c r="W236" i="48"/>
  <c r="V236" i="48"/>
  <c r="U236" i="48"/>
  <c r="T236" i="48"/>
  <c r="S236" i="48"/>
  <c r="R236" i="48"/>
  <c r="Q236" i="48"/>
  <c r="P236" i="48"/>
  <c r="O236" i="48"/>
  <c r="N236" i="48"/>
  <c r="M236" i="48"/>
  <c r="L236" i="48"/>
  <c r="K236" i="48"/>
  <c r="J236" i="48"/>
  <c r="AR235" i="48"/>
  <c r="AQ235" i="48"/>
  <c r="AP235" i="48"/>
  <c r="AO235" i="48"/>
  <c r="AN235" i="48"/>
  <c r="AM235" i="48"/>
  <c r="AL235" i="48"/>
  <c r="AK235" i="48"/>
  <c r="AJ235" i="48"/>
  <c r="AI235" i="48"/>
  <c r="AH235" i="48"/>
  <c r="AG235" i="48"/>
  <c r="AF235" i="48"/>
  <c r="AE235" i="48"/>
  <c r="AD235" i="48"/>
  <c r="AC235" i="48"/>
  <c r="AB235" i="48"/>
  <c r="AA235" i="48"/>
  <c r="Z235" i="48"/>
  <c r="Y235" i="48"/>
  <c r="X235" i="48"/>
  <c r="W235" i="48"/>
  <c r="V235" i="48"/>
  <c r="U235" i="48"/>
  <c r="T235" i="48"/>
  <c r="S235" i="48"/>
  <c r="R235" i="48"/>
  <c r="Q235" i="48"/>
  <c r="P235" i="48"/>
  <c r="O235" i="48"/>
  <c r="N235" i="48"/>
  <c r="M235" i="48"/>
  <c r="L235" i="48"/>
  <c r="K235" i="48"/>
  <c r="J235" i="48"/>
  <c r="AR234" i="48"/>
  <c r="AQ234" i="48"/>
  <c r="AP234" i="48"/>
  <c r="AO234" i="48"/>
  <c r="AN234" i="48"/>
  <c r="AM234" i="48"/>
  <c r="AL234" i="48"/>
  <c r="AK234" i="48"/>
  <c r="AJ234" i="48"/>
  <c r="AI234" i="48"/>
  <c r="AH234" i="48"/>
  <c r="AG234" i="48"/>
  <c r="AF234" i="48"/>
  <c r="AE234" i="48"/>
  <c r="AD234" i="48"/>
  <c r="AC234" i="48"/>
  <c r="AB234" i="48"/>
  <c r="AA234" i="48"/>
  <c r="Z234" i="48"/>
  <c r="Y234" i="48"/>
  <c r="X234" i="48"/>
  <c r="W234" i="48"/>
  <c r="V234" i="48"/>
  <c r="U234" i="48"/>
  <c r="T234" i="48"/>
  <c r="S234" i="48"/>
  <c r="R234" i="48"/>
  <c r="Q234" i="48"/>
  <c r="P234" i="48"/>
  <c r="O234" i="48"/>
  <c r="N234" i="48"/>
  <c r="M234" i="48"/>
  <c r="L234" i="48"/>
  <c r="K234" i="48"/>
  <c r="J234" i="48"/>
  <c r="AR233" i="48"/>
  <c r="AQ233" i="48"/>
  <c r="AP233" i="48"/>
  <c r="AO233" i="48"/>
  <c r="AN233" i="48"/>
  <c r="AM233" i="48"/>
  <c r="AL233" i="48"/>
  <c r="AK233" i="48"/>
  <c r="AJ233" i="48"/>
  <c r="AI233" i="48"/>
  <c r="AH233" i="48"/>
  <c r="AG233" i="48"/>
  <c r="AF233" i="48"/>
  <c r="AE233" i="48"/>
  <c r="AD233" i="48"/>
  <c r="AC233" i="48"/>
  <c r="AB233" i="48"/>
  <c r="AA233" i="48"/>
  <c r="Z233" i="48"/>
  <c r="Y233" i="48"/>
  <c r="X233" i="48"/>
  <c r="W233" i="48"/>
  <c r="V233" i="48"/>
  <c r="U233" i="48"/>
  <c r="T233" i="48"/>
  <c r="S233" i="48"/>
  <c r="R233" i="48"/>
  <c r="Q233" i="48"/>
  <c r="P233" i="48"/>
  <c r="O233" i="48"/>
  <c r="N233" i="48"/>
  <c r="M233" i="48"/>
  <c r="L233" i="48"/>
  <c r="K233" i="48"/>
  <c r="J233" i="48"/>
  <c r="AR232" i="48"/>
  <c r="AQ232" i="48"/>
  <c r="AP232" i="48"/>
  <c r="AO232" i="48"/>
  <c r="AN232" i="48"/>
  <c r="AM232" i="48"/>
  <c r="AL232" i="48"/>
  <c r="AK232" i="48"/>
  <c r="AJ232" i="48"/>
  <c r="AI232" i="48"/>
  <c r="AH232" i="48"/>
  <c r="AG232" i="48"/>
  <c r="AF232" i="48"/>
  <c r="AE232" i="48"/>
  <c r="AD232" i="48"/>
  <c r="AC232" i="48"/>
  <c r="AB232" i="48"/>
  <c r="AA232" i="48"/>
  <c r="Z232" i="48"/>
  <c r="Y232" i="48"/>
  <c r="X232" i="48"/>
  <c r="W232" i="48"/>
  <c r="V232" i="48"/>
  <c r="U232" i="48"/>
  <c r="T232" i="48"/>
  <c r="S232" i="48"/>
  <c r="R232" i="48"/>
  <c r="Q232" i="48"/>
  <c r="P232" i="48"/>
  <c r="O232" i="48"/>
  <c r="N232" i="48"/>
  <c r="M232" i="48"/>
  <c r="L232" i="48"/>
  <c r="K232" i="48"/>
  <c r="J232" i="48"/>
  <c r="AR231" i="48"/>
  <c r="AQ231" i="48"/>
  <c r="AP231" i="48"/>
  <c r="AO231" i="48"/>
  <c r="AN231" i="48"/>
  <c r="AM231" i="48"/>
  <c r="AL231" i="48"/>
  <c r="AK231" i="48"/>
  <c r="AJ231" i="48"/>
  <c r="AI231" i="48"/>
  <c r="AH231" i="48"/>
  <c r="AG231" i="48"/>
  <c r="AF231" i="48"/>
  <c r="AE231" i="48"/>
  <c r="AD231" i="48"/>
  <c r="AC231" i="48"/>
  <c r="AB231" i="48"/>
  <c r="AA231" i="48"/>
  <c r="Z231" i="48"/>
  <c r="Y231" i="48"/>
  <c r="X231" i="48"/>
  <c r="W231" i="48"/>
  <c r="V231" i="48"/>
  <c r="U231" i="48"/>
  <c r="T231" i="48"/>
  <c r="S231" i="48"/>
  <c r="R231" i="48"/>
  <c r="Q231" i="48"/>
  <c r="P231" i="48"/>
  <c r="O231" i="48"/>
  <c r="N231" i="48"/>
  <c r="M231" i="48"/>
  <c r="L231" i="48"/>
  <c r="K231" i="48"/>
  <c r="J231" i="48"/>
  <c r="I236" i="48"/>
  <c r="H236" i="48"/>
  <c r="G236" i="48"/>
  <c r="H235" i="48"/>
  <c r="G235" i="48"/>
  <c r="I235" i="48" s="1"/>
  <c r="H234" i="48"/>
  <c r="I234" i="48" s="1"/>
  <c r="G234" i="48"/>
  <c r="I233" i="48"/>
  <c r="H233" i="48"/>
  <c r="G233" i="48"/>
  <c r="H232" i="48"/>
  <c r="G232" i="48"/>
  <c r="I232" i="48" s="1"/>
  <c r="H231" i="48"/>
  <c r="G231" i="48"/>
  <c r="I231" i="48" s="1"/>
  <c r="H230" i="48"/>
  <c r="G230" i="48"/>
  <c r="I230" i="48" s="1"/>
  <c r="H229" i="48"/>
  <c r="I229" i="48" s="1"/>
  <c r="G229" i="48"/>
  <c r="I228" i="48"/>
  <c r="H228" i="48"/>
  <c r="G228" i="48"/>
  <c r="H227" i="48"/>
  <c r="G227" i="48"/>
  <c r="I227" i="48" s="1"/>
  <c r="H226" i="48"/>
  <c r="G226" i="48"/>
  <c r="I226" i="48" s="1"/>
  <c r="H225" i="48"/>
  <c r="G225" i="48"/>
  <c r="I225" i="48" s="1"/>
  <c r="H224" i="48"/>
  <c r="G224" i="48"/>
  <c r="I224" i="48" s="1"/>
  <c r="H223" i="48"/>
  <c r="I223" i="48" s="1"/>
  <c r="G223" i="48"/>
  <c r="H222" i="48"/>
  <c r="G222" i="48"/>
  <c r="I222" i="48" s="1"/>
  <c r="H221" i="48"/>
  <c r="G221" i="48"/>
  <c r="I221" i="48" s="1"/>
  <c r="I220" i="48"/>
  <c r="H220" i="48"/>
  <c r="G220" i="48"/>
  <c r="H219" i="48"/>
  <c r="G219" i="48"/>
  <c r="I219" i="48" s="1"/>
  <c r="H218" i="48"/>
  <c r="G218" i="48"/>
  <c r="I218" i="48" s="1"/>
  <c r="H217" i="48"/>
  <c r="G217" i="48"/>
  <c r="I217" i="48" s="1"/>
  <c r="I216" i="48"/>
  <c r="H216" i="48"/>
  <c r="G216" i="48"/>
  <c r="I215" i="48"/>
  <c r="H215" i="48"/>
  <c r="G215" i="48"/>
  <c r="H214" i="48"/>
  <c r="I214" i="48" s="1"/>
  <c r="G214" i="48"/>
  <c r="H213" i="48"/>
  <c r="G213" i="48"/>
  <c r="I213" i="48" s="1"/>
  <c r="I212" i="48"/>
  <c r="H212" i="48"/>
  <c r="G212" i="48"/>
  <c r="H211" i="48"/>
  <c r="G211" i="48"/>
  <c r="I211" i="48" s="1"/>
  <c r="I210" i="48"/>
  <c r="H210" i="48"/>
  <c r="G210" i="48"/>
  <c r="I209" i="48"/>
  <c r="H209" i="48"/>
  <c r="G209" i="48"/>
  <c r="H208" i="48"/>
  <c r="I208" i="48" s="1"/>
  <c r="G208" i="48"/>
  <c r="H207" i="48"/>
  <c r="G207" i="48"/>
  <c r="I207" i="48" s="1"/>
  <c r="I206" i="48"/>
  <c r="H206" i="48"/>
  <c r="G206" i="48"/>
  <c r="H205" i="48"/>
  <c r="I205" i="48" s="1"/>
  <c r="G205" i="48"/>
  <c r="I204" i="48"/>
  <c r="H204" i="48"/>
  <c r="G204" i="48"/>
  <c r="H203" i="48"/>
  <c r="G203" i="48"/>
  <c r="I203" i="48" s="1"/>
  <c r="H202" i="48"/>
  <c r="G202" i="48"/>
  <c r="I202" i="48" s="1"/>
  <c r="H201" i="48"/>
  <c r="G201" i="48"/>
  <c r="I201" i="48" s="1"/>
  <c r="H200" i="48"/>
  <c r="G200" i="48"/>
  <c r="I200" i="48" s="1"/>
  <c r="H199" i="48"/>
  <c r="G199" i="48"/>
  <c r="I199" i="48" s="1"/>
  <c r="I198" i="48"/>
  <c r="H198" i="48"/>
  <c r="G198" i="48"/>
  <c r="H197" i="48"/>
  <c r="G197" i="48"/>
  <c r="I197" i="48" s="1"/>
  <c r="I196" i="48"/>
  <c r="H196" i="48"/>
  <c r="G196" i="48"/>
  <c r="H195" i="48"/>
  <c r="G195" i="48"/>
  <c r="I195" i="48" s="1"/>
  <c r="H194" i="48"/>
  <c r="G194" i="48"/>
  <c r="I194" i="48" s="1"/>
  <c r="H193" i="48"/>
  <c r="G193" i="48"/>
  <c r="I193" i="48" s="1"/>
  <c r="H192" i="48"/>
  <c r="G192" i="48"/>
  <c r="I192" i="48" s="1"/>
  <c r="I191" i="48"/>
  <c r="H191" i="48"/>
  <c r="G191" i="48"/>
  <c r="H190" i="48"/>
  <c r="G190" i="48"/>
  <c r="I190" i="48" s="1"/>
  <c r="I189" i="48"/>
  <c r="H189" i="48"/>
  <c r="G189" i="48"/>
  <c r="I188" i="48"/>
  <c r="H188" i="48"/>
  <c r="G188" i="48"/>
  <c r="H187" i="48"/>
  <c r="G187" i="48"/>
  <c r="I187" i="48" s="1"/>
  <c r="I186" i="48"/>
  <c r="H186" i="48"/>
  <c r="G186" i="48"/>
  <c r="I185" i="48"/>
  <c r="H185" i="48"/>
  <c r="G185" i="48"/>
  <c r="H184" i="48"/>
  <c r="I184" i="48" s="1"/>
  <c r="G184" i="48"/>
  <c r="H183" i="48"/>
  <c r="I183" i="48" s="1"/>
  <c r="G183" i="48"/>
  <c r="H182" i="48"/>
  <c r="G182" i="48"/>
  <c r="H181" i="48"/>
  <c r="G181" i="48"/>
  <c r="I180" i="48"/>
  <c r="H180" i="48"/>
  <c r="G180" i="48"/>
  <c r="H179" i="48"/>
  <c r="G179" i="48"/>
  <c r="I179" i="48" s="1"/>
  <c r="H178" i="48"/>
  <c r="AC178" i="48" s="1"/>
  <c r="G178" i="48"/>
  <c r="U178" i="48" s="1"/>
  <c r="H177" i="48"/>
  <c r="G177" i="48"/>
  <c r="I177" i="48" s="1"/>
  <c r="H176" i="48"/>
  <c r="G176" i="48"/>
  <c r="I176" i="48" s="1"/>
  <c r="P177" i="48" s="1"/>
  <c r="H175" i="48"/>
  <c r="G175" i="48"/>
  <c r="I175" i="48" s="1"/>
  <c r="H174" i="48"/>
  <c r="G174" i="48"/>
  <c r="I174" i="48" s="1"/>
  <c r="H173" i="48"/>
  <c r="AC173" i="48" s="1"/>
  <c r="G173" i="48"/>
  <c r="I173" i="48" s="1"/>
  <c r="I172" i="48"/>
  <c r="H172" i="48"/>
  <c r="G172" i="48"/>
  <c r="H171" i="48"/>
  <c r="G171" i="48"/>
  <c r="N172" i="48" s="1"/>
  <c r="H170" i="48"/>
  <c r="G170" i="48"/>
  <c r="U170" i="48" s="1"/>
  <c r="H169" i="48"/>
  <c r="G169" i="48"/>
  <c r="I169" i="48" s="1"/>
  <c r="H168" i="48"/>
  <c r="G168" i="48"/>
  <c r="I168" i="48" s="1"/>
  <c r="H167" i="48"/>
  <c r="G167" i="48"/>
  <c r="I167" i="48" s="1"/>
  <c r="I166" i="48"/>
  <c r="H166" i="48"/>
  <c r="G166" i="48"/>
  <c r="H165" i="48"/>
  <c r="O166" i="48" s="1"/>
  <c r="G165" i="48"/>
  <c r="AB177" i="48" s="1"/>
  <c r="I164" i="48"/>
  <c r="H164" i="48"/>
  <c r="G164" i="48"/>
  <c r="H163" i="48"/>
  <c r="G163" i="48"/>
  <c r="H162" i="48"/>
  <c r="G162" i="48"/>
  <c r="I161" i="48"/>
  <c r="H161" i="48"/>
  <c r="G161" i="48"/>
  <c r="I160" i="48"/>
  <c r="H160" i="48"/>
  <c r="G160" i="48"/>
  <c r="H159" i="48"/>
  <c r="AC159" i="48" s="1"/>
  <c r="G159" i="48"/>
  <c r="H158" i="48"/>
  <c r="G158" i="48"/>
  <c r="H157" i="48"/>
  <c r="G157" i="48"/>
  <c r="I156" i="48"/>
  <c r="AR168" i="48" s="1"/>
  <c r="H156" i="48"/>
  <c r="G156" i="48"/>
  <c r="H155" i="48"/>
  <c r="G155" i="48"/>
  <c r="H154" i="48"/>
  <c r="AC154" i="48" s="1"/>
  <c r="G154" i="48"/>
  <c r="AB166" i="48" s="1"/>
  <c r="I153" i="48"/>
  <c r="H153" i="48"/>
  <c r="G153" i="48"/>
  <c r="H152" i="48"/>
  <c r="O152" i="48" s="1"/>
  <c r="G152" i="48"/>
  <c r="AP152" i="48" s="1"/>
  <c r="H151" i="48"/>
  <c r="AC163" i="48" s="1"/>
  <c r="G151" i="48"/>
  <c r="I151" i="48" s="1"/>
  <c r="H150" i="48"/>
  <c r="G150" i="48"/>
  <c r="H149" i="48"/>
  <c r="G149" i="48"/>
  <c r="I149" i="48" s="1"/>
  <c r="I148" i="48"/>
  <c r="H148" i="48"/>
  <c r="G148" i="48"/>
  <c r="H147" i="48"/>
  <c r="G147" i="48"/>
  <c r="I146" i="48"/>
  <c r="H146" i="48"/>
  <c r="G146" i="48"/>
  <c r="H145" i="48"/>
  <c r="G145" i="48"/>
  <c r="U145" i="48" s="1"/>
  <c r="H144" i="48"/>
  <c r="G144" i="48"/>
  <c r="AB156" i="48" s="1"/>
  <c r="H143" i="48"/>
  <c r="AQ143" i="48" s="1"/>
  <c r="G143" i="48"/>
  <c r="I143" i="48" s="1"/>
  <c r="H142" i="48"/>
  <c r="G142" i="48"/>
  <c r="I142" i="48" s="1"/>
  <c r="I141" i="48"/>
  <c r="H141" i="48"/>
  <c r="AC141" i="48" s="1"/>
  <c r="G141" i="48"/>
  <c r="I140" i="48"/>
  <c r="H140" i="48"/>
  <c r="G140" i="48"/>
  <c r="H139" i="48"/>
  <c r="G139" i="48"/>
  <c r="I138" i="48"/>
  <c r="W138" i="48" s="1"/>
  <c r="H138" i="48"/>
  <c r="G138" i="48"/>
  <c r="I137" i="48"/>
  <c r="W137" i="48" s="1"/>
  <c r="H137" i="48"/>
  <c r="G137" i="48"/>
  <c r="I136" i="48"/>
  <c r="H136" i="48"/>
  <c r="G136" i="48"/>
  <c r="I135" i="48"/>
  <c r="H135" i="48"/>
  <c r="G135" i="48"/>
  <c r="H134" i="48"/>
  <c r="G134" i="48"/>
  <c r="H133" i="48"/>
  <c r="G133" i="48"/>
  <c r="U133" i="48" s="1"/>
  <c r="I132" i="48"/>
  <c r="H132" i="48"/>
  <c r="G132" i="48"/>
  <c r="H131" i="48"/>
  <c r="G131" i="48"/>
  <c r="H130" i="48"/>
  <c r="O131" i="48" s="1"/>
  <c r="G130" i="48"/>
  <c r="I129" i="48"/>
  <c r="H129" i="48"/>
  <c r="G129" i="48"/>
  <c r="H128" i="48"/>
  <c r="AC140" i="48" s="1"/>
  <c r="G128" i="48"/>
  <c r="H127" i="48"/>
  <c r="G127" i="48"/>
  <c r="H126" i="48"/>
  <c r="G126" i="48"/>
  <c r="H125" i="48"/>
  <c r="AC125" i="48" s="1"/>
  <c r="G125" i="48"/>
  <c r="I124" i="48"/>
  <c r="H124" i="48"/>
  <c r="G124" i="48"/>
  <c r="H123" i="48"/>
  <c r="G123" i="48"/>
  <c r="H122" i="48"/>
  <c r="G122" i="48"/>
  <c r="H121" i="48"/>
  <c r="G121" i="48"/>
  <c r="H120" i="48"/>
  <c r="G120" i="48"/>
  <c r="AB120" i="48" s="1"/>
  <c r="H119" i="48"/>
  <c r="G119" i="48"/>
  <c r="I119" i="48" s="1"/>
  <c r="H118" i="48"/>
  <c r="G118" i="48"/>
  <c r="H117" i="48"/>
  <c r="G117" i="48"/>
  <c r="I117" i="48" s="1"/>
  <c r="W117" i="48" s="1"/>
  <c r="I116" i="48"/>
  <c r="H116" i="48"/>
  <c r="G116" i="48"/>
  <c r="H115" i="48"/>
  <c r="G115" i="48"/>
  <c r="H114" i="48"/>
  <c r="G114" i="48"/>
  <c r="AB126" i="48" s="1"/>
  <c r="H113" i="48"/>
  <c r="G113" i="48"/>
  <c r="I112" i="48"/>
  <c r="H112" i="48"/>
  <c r="O113" i="48" s="1"/>
  <c r="G112" i="48"/>
  <c r="AB112" i="48" s="1"/>
  <c r="I111" i="48"/>
  <c r="H111" i="48"/>
  <c r="G111" i="48"/>
  <c r="I110" i="48"/>
  <c r="H110" i="48"/>
  <c r="G110" i="48"/>
  <c r="H109" i="48"/>
  <c r="I109" i="48" s="1"/>
  <c r="W110" i="48" s="1"/>
  <c r="G109" i="48"/>
  <c r="I108" i="48"/>
  <c r="H108" i="48"/>
  <c r="G108" i="48"/>
  <c r="H107" i="48"/>
  <c r="G107" i="48"/>
  <c r="H106" i="48"/>
  <c r="G106" i="48"/>
  <c r="H105" i="48"/>
  <c r="G105" i="48"/>
  <c r="I104" i="48"/>
  <c r="H104" i="48"/>
  <c r="G104" i="48"/>
  <c r="H103" i="48"/>
  <c r="G103" i="48"/>
  <c r="H102" i="48"/>
  <c r="G102" i="48"/>
  <c r="I102" i="48" s="1"/>
  <c r="H101" i="48"/>
  <c r="G101" i="48"/>
  <c r="I100" i="48"/>
  <c r="H100" i="48"/>
  <c r="G100" i="48"/>
  <c r="H99" i="48"/>
  <c r="G99" i="48"/>
  <c r="I99" i="48" s="1"/>
  <c r="H98" i="48"/>
  <c r="G98" i="48"/>
  <c r="H97" i="48"/>
  <c r="G97" i="48"/>
  <c r="H96" i="48"/>
  <c r="G96" i="48"/>
  <c r="H95" i="48"/>
  <c r="G95" i="48"/>
  <c r="H94" i="48"/>
  <c r="G94" i="48"/>
  <c r="I94" i="48" s="1"/>
  <c r="H93" i="48"/>
  <c r="V93" i="48" s="1"/>
  <c r="G93" i="48"/>
  <c r="U93" i="48" s="1"/>
  <c r="I92" i="48"/>
  <c r="H92" i="48"/>
  <c r="G92" i="48"/>
  <c r="H91" i="48"/>
  <c r="G91" i="48"/>
  <c r="H90" i="48"/>
  <c r="G90" i="48"/>
  <c r="H89" i="48"/>
  <c r="G89" i="48"/>
  <c r="H88" i="48"/>
  <c r="G88" i="48"/>
  <c r="H87" i="48"/>
  <c r="G87" i="48"/>
  <c r="I86" i="48"/>
  <c r="H86" i="48"/>
  <c r="AC86" i="48" s="1"/>
  <c r="G86" i="48"/>
  <c r="I85" i="48"/>
  <c r="H85" i="48"/>
  <c r="O85" i="48" s="1"/>
  <c r="G85" i="48"/>
  <c r="N85" i="48" s="1"/>
  <c r="I84" i="48"/>
  <c r="H84" i="48"/>
  <c r="G84" i="48"/>
  <c r="H83" i="48"/>
  <c r="G83" i="48"/>
  <c r="H82" i="48"/>
  <c r="AJ83" i="48" s="1"/>
  <c r="G82" i="48"/>
  <c r="H81" i="48"/>
  <c r="G81" i="48"/>
  <c r="H80" i="48"/>
  <c r="G80" i="48"/>
  <c r="AB92" i="48" s="1"/>
  <c r="H79" i="48"/>
  <c r="G79" i="48"/>
  <c r="AB91" i="48" s="1"/>
  <c r="H78" i="48"/>
  <c r="G78" i="48"/>
  <c r="H77" i="48"/>
  <c r="AC77" i="48" s="1"/>
  <c r="G77" i="48"/>
  <c r="I77" i="48" s="1"/>
  <c r="AK77" i="48" s="1"/>
  <c r="I76" i="48"/>
  <c r="H76" i="48"/>
  <c r="G76" i="48"/>
  <c r="H75" i="48"/>
  <c r="G75" i="48"/>
  <c r="I75" i="48" s="1"/>
  <c r="I74" i="48"/>
  <c r="H74" i="48"/>
  <c r="G74" i="48"/>
  <c r="AB86" i="48" s="1"/>
  <c r="I73" i="48"/>
  <c r="H73" i="48"/>
  <c r="G73" i="48"/>
  <c r="H72" i="48"/>
  <c r="AC72" i="48" s="1"/>
  <c r="G72" i="48"/>
  <c r="H71" i="48"/>
  <c r="G71" i="48"/>
  <c r="H70" i="48"/>
  <c r="G70" i="48"/>
  <c r="H69" i="48"/>
  <c r="G69" i="48"/>
  <c r="I69" i="48" s="1"/>
  <c r="I68" i="48"/>
  <c r="H68" i="48"/>
  <c r="O68" i="48" s="1"/>
  <c r="G68" i="48"/>
  <c r="H67" i="48"/>
  <c r="G67" i="48"/>
  <c r="H66" i="48"/>
  <c r="AC66" i="48" s="1"/>
  <c r="G66" i="48"/>
  <c r="H65" i="48"/>
  <c r="G65" i="48"/>
  <c r="H64" i="48"/>
  <c r="V65" i="48" s="1"/>
  <c r="G64" i="48"/>
  <c r="I64" i="48" s="1"/>
  <c r="H63" i="48"/>
  <c r="G63" i="48"/>
  <c r="H62" i="48"/>
  <c r="AC62" i="48" s="1"/>
  <c r="G62" i="48"/>
  <c r="I61" i="48"/>
  <c r="P61" i="48" s="1"/>
  <c r="H61" i="48"/>
  <c r="G61" i="48"/>
  <c r="I60" i="48"/>
  <c r="H60" i="48"/>
  <c r="G60" i="48"/>
  <c r="H59" i="48"/>
  <c r="G59" i="48"/>
  <c r="H58" i="48"/>
  <c r="O58" i="48" s="1"/>
  <c r="G58" i="48"/>
  <c r="H57" i="48"/>
  <c r="G57" i="48"/>
  <c r="I57" i="48" s="1"/>
  <c r="H56" i="48"/>
  <c r="V57" i="48" s="1"/>
  <c r="G56" i="48"/>
  <c r="AB68" i="48" s="1"/>
  <c r="H55" i="48"/>
  <c r="G55" i="48"/>
  <c r="I55" i="48" s="1"/>
  <c r="H54" i="48"/>
  <c r="G54" i="48"/>
  <c r="AB54" i="48" s="1"/>
  <c r="H53" i="48"/>
  <c r="G53" i="48"/>
  <c r="N53" i="48" s="1"/>
  <c r="I52" i="48"/>
  <c r="H52" i="48"/>
  <c r="V52" i="48" s="1"/>
  <c r="G52" i="48"/>
  <c r="H51" i="48"/>
  <c r="G51" i="48"/>
  <c r="H50" i="48"/>
  <c r="V50" i="48" s="1"/>
  <c r="G50" i="48"/>
  <c r="I49" i="48"/>
  <c r="H49" i="48"/>
  <c r="G49" i="48"/>
  <c r="H48" i="48"/>
  <c r="G48" i="48"/>
  <c r="I47" i="48"/>
  <c r="H47" i="48"/>
  <c r="G47" i="48"/>
  <c r="AB47" i="48" s="1"/>
  <c r="H46" i="48"/>
  <c r="V46" i="48" s="1"/>
  <c r="G46" i="48"/>
  <c r="H45" i="48"/>
  <c r="G45" i="48"/>
  <c r="I44" i="48"/>
  <c r="H44" i="48"/>
  <c r="G44" i="48"/>
  <c r="H43" i="48"/>
  <c r="G43" i="48"/>
  <c r="I43" i="48" s="1"/>
  <c r="I42" i="48"/>
  <c r="H42" i="48"/>
  <c r="O43" i="48" s="1"/>
  <c r="G42" i="48"/>
  <c r="I41" i="48"/>
  <c r="AD41" i="48" s="1"/>
  <c r="H41" i="48"/>
  <c r="G41" i="48"/>
  <c r="H40" i="48"/>
  <c r="G40" i="48"/>
  <c r="H39" i="48"/>
  <c r="G39" i="48"/>
  <c r="H38" i="48"/>
  <c r="AC50" i="48" s="1"/>
  <c r="G38" i="48"/>
  <c r="N38" i="48" s="1"/>
  <c r="I37" i="48"/>
  <c r="H37" i="48"/>
  <c r="G37" i="48"/>
  <c r="I36" i="48"/>
  <c r="H36" i="48"/>
  <c r="G36" i="48"/>
  <c r="H35" i="48"/>
  <c r="G35" i="48"/>
  <c r="H34" i="48"/>
  <c r="O35" i="48" s="1"/>
  <c r="G34" i="48"/>
  <c r="I34" i="48" s="1"/>
  <c r="H33" i="48"/>
  <c r="G33" i="48"/>
  <c r="H32" i="48"/>
  <c r="O33" i="48" s="1"/>
  <c r="G32" i="48"/>
  <c r="I31" i="48"/>
  <c r="H31" i="48"/>
  <c r="G31" i="48"/>
  <c r="H30" i="48"/>
  <c r="G30" i="48"/>
  <c r="AB42" i="48" s="1"/>
  <c r="I29" i="48"/>
  <c r="H29" i="48"/>
  <c r="G29" i="48"/>
  <c r="I28" i="48"/>
  <c r="H28" i="48"/>
  <c r="G28" i="48"/>
  <c r="H27" i="48"/>
  <c r="G27" i="48"/>
  <c r="H26" i="48"/>
  <c r="G26" i="48"/>
  <c r="I26" i="48" s="1"/>
  <c r="H25" i="48"/>
  <c r="G25" i="48"/>
  <c r="I24" i="48"/>
  <c r="H24" i="48"/>
  <c r="G24" i="48"/>
  <c r="H23" i="48"/>
  <c r="G23" i="48"/>
  <c r="I22" i="48"/>
  <c r="H22" i="48"/>
  <c r="G22" i="48"/>
  <c r="H21" i="48"/>
  <c r="AC33" i="48" s="1"/>
  <c r="G21" i="48"/>
  <c r="I20" i="48"/>
  <c r="H20" i="48"/>
  <c r="O20" i="48" s="1"/>
  <c r="G20" i="48"/>
  <c r="H19" i="48"/>
  <c r="G19" i="48"/>
  <c r="I18" i="48"/>
  <c r="H18" i="48"/>
  <c r="G18" i="48"/>
  <c r="I17" i="48"/>
  <c r="H17" i="48"/>
  <c r="G17" i="48"/>
  <c r="H16" i="48"/>
  <c r="G16" i="48"/>
  <c r="H15" i="48"/>
  <c r="G15" i="48"/>
  <c r="H14" i="48"/>
  <c r="G14" i="48"/>
  <c r="I13" i="48"/>
  <c r="H13" i="48"/>
  <c r="V13" i="48" s="1"/>
  <c r="G13" i="48"/>
  <c r="U13" i="48" s="1"/>
  <c r="I12" i="48"/>
  <c r="H12" i="48"/>
  <c r="G12" i="48"/>
  <c r="H11" i="48"/>
  <c r="G11" i="48"/>
  <c r="N11" i="48" s="1"/>
  <c r="H10" i="48"/>
  <c r="O11" i="48" s="1"/>
  <c r="G10" i="48"/>
  <c r="I10" i="48" s="1"/>
  <c r="H9" i="48"/>
  <c r="G9" i="48"/>
  <c r="H8" i="48"/>
  <c r="G8" i="48"/>
  <c r="I8" i="48" s="1"/>
  <c r="H7" i="48"/>
  <c r="G7" i="48"/>
  <c r="H6" i="48"/>
  <c r="G6" i="48"/>
  <c r="F236" i="48"/>
  <c r="F235" i="48"/>
  <c r="F234" i="48"/>
  <c r="F233" i="48"/>
  <c r="F232" i="48"/>
  <c r="F231" i="48"/>
  <c r="E236" i="48"/>
  <c r="D236" i="48"/>
  <c r="C236" i="48"/>
  <c r="E235" i="48"/>
  <c r="D235" i="48"/>
  <c r="C235" i="48"/>
  <c r="E234" i="48"/>
  <c r="D234" i="48"/>
  <c r="C234" i="48"/>
  <c r="E233" i="48"/>
  <c r="D233" i="48"/>
  <c r="C233" i="48"/>
  <c r="E232" i="48"/>
  <c r="D232" i="48"/>
  <c r="C232" i="48"/>
  <c r="E231" i="48"/>
  <c r="D231" i="48"/>
  <c r="C231" i="48"/>
  <c r="E230" i="48"/>
  <c r="D230" i="48"/>
  <c r="C230" i="48"/>
  <c r="E229" i="48"/>
  <c r="D229" i="48"/>
  <c r="C229" i="48"/>
  <c r="E228" i="48"/>
  <c r="D228" i="48"/>
  <c r="C228" i="48"/>
  <c r="E227" i="48"/>
  <c r="D227" i="48"/>
  <c r="C227" i="48"/>
  <c r="E226" i="48"/>
  <c r="D226" i="48"/>
  <c r="C226" i="48"/>
  <c r="E225" i="48"/>
  <c r="D225" i="48"/>
  <c r="C225" i="48"/>
  <c r="E224" i="48"/>
  <c r="D224" i="48"/>
  <c r="C224" i="48"/>
  <c r="E223" i="48"/>
  <c r="D223" i="48"/>
  <c r="C223" i="48"/>
  <c r="E222" i="48"/>
  <c r="D222" i="48"/>
  <c r="C222" i="48"/>
  <c r="E221" i="48"/>
  <c r="D221" i="48"/>
  <c r="C221" i="48"/>
  <c r="E220" i="48"/>
  <c r="D220" i="48"/>
  <c r="C220" i="48"/>
  <c r="E219" i="48"/>
  <c r="D219" i="48"/>
  <c r="C219" i="48"/>
  <c r="E218" i="48"/>
  <c r="D218" i="48"/>
  <c r="C218" i="48"/>
  <c r="E217" i="48"/>
  <c r="D217" i="48"/>
  <c r="C217" i="48"/>
  <c r="E216" i="48"/>
  <c r="D216" i="48"/>
  <c r="C216" i="48"/>
  <c r="E215" i="48"/>
  <c r="D215" i="48"/>
  <c r="C215" i="48"/>
  <c r="E214" i="48"/>
  <c r="D214" i="48"/>
  <c r="C214" i="48"/>
  <c r="E213" i="48"/>
  <c r="D213" i="48"/>
  <c r="C213" i="48"/>
  <c r="E212" i="48"/>
  <c r="D212" i="48"/>
  <c r="C212" i="48"/>
  <c r="E211" i="48"/>
  <c r="D211" i="48"/>
  <c r="C211" i="48"/>
  <c r="E210" i="48"/>
  <c r="D210" i="48"/>
  <c r="C210" i="48"/>
  <c r="E209" i="48"/>
  <c r="D209" i="48"/>
  <c r="C209" i="48"/>
  <c r="E208" i="48"/>
  <c r="D208" i="48"/>
  <c r="C208" i="48"/>
  <c r="E207" i="48"/>
  <c r="D207" i="48"/>
  <c r="C207" i="48"/>
  <c r="E206" i="48"/>
  <c r="D206" i="48"/>
  <c r="C206" i="48"/>
  <c r="E205" i="48"/>
  <c r="D205" i="48"/>
  <c r="C205" i="48"/>
  <c r="E204" i="48"/>
  <c r="D204" i="48"/>
  <c r="C204" i="48"/>
  <c r="E203" i="48"/>
  <c r="D203" i="48"/>
  <c r="C203" i="48"/>
  <c r="E202" i="48"/>
  <c r="D202" i="48"/>
  <c r="C202" i="48"/>
  <c r="E201" i="48"/>
  <c r="D201" i="48"/>
  <c r="C201" i="48"/>
  <c r="E200" i="48"/>
  <c r="D200" i="48"/>
  <c r="C200" i="48"/>
  <c r="E199" i="48"/>
  <c r="D199" i="48"/>
  <c r="C199" i="48"/>
  <c r="E198" i="48"/>
  <c r="D198" i="48"/>
  <c r="C198" i="48"/>
  <c r="E197" i="48"/>
  <c r="D197" i="48"/>
  <c r="C197" i="48"/>
  <c r="E196" i="48"/>
  <c r="D196" i="48"/>
  <c r="C196" i="48"/>
  <c r="E195" i="48"/>
  <c r="D195" i="48"/>
  <c r="C195" i="48"/>
  <c r="E194" i="48"/>
  <c r="D194" i="48"/>
  <c r="C194" i="48"/>
  <c r="E193" i="48"/>
  <c r="D193" i="48"/>
  <c r="C193" i="48"/>
  <c r="E192" i="48"/>
  <c r="D192" i="48"/>
  <c r="C192" i="48"/>
  <c r="E191" i="48"/>
  <c r="D191" i="48"/>
  <c r="C191" i="48"/>
  <c r="E190" i="48"/>
  <c r="D190" i="48"/>
  <c r="C190" i="48"/>
  <c r="E189" i="48"/>
  <c r="D189" i="48"/>
  <c r="C189" i="48"/>
  <c r="E188" i="48"/>
  <c r="D188" i="48"/>
  <c r="C188" i="48"/>
  <c r="E187" i="48"/>
  <c r="D187" i="48"/>
  <c r="C187" i="48"/>
  <c r="E186" i="48"/>
  <c r="D186" i="48"/>
  <c r="C186" i="48"/>
  <c r="E185" i="48"/>
  <c r="D185" i="48"/>
  <c r="C185" i="48"/>
  <c r="E184" i="48"/>
  <c r="D184" i="48"/>
  <c r="C184" i="48"/>
  <c r="E183" i="48"/>
  <c r="D183" i="48"/>
  <c r="C183" i="48"/>
  <c r="E182" i="48"/>
  <c r="D182" i="48"/>
  <c r="C182" i="48"/>
  <c r="E181" i="48"/>
  <c r="D181" i="48"/>
  <c r="C181" i="48"/>
  <c r="E180" i="48"/>
  <c r="D180" i="48"/>
  <c r="C180" i="48"/>
  <c r="E179" i="48"/>
  <c r="D179" i="48"/>
  <c r="C179" i="48"/>
  <c r="E178" i="48"/>
  <c r="D178" i="48"/>
  <c r="C178" i="48"/>
  <c r="E177" i="48"/>
  <c r="L177" i="48" s="1"/>
  <c r="D177" i="48"/>
  <c r="C177" i="48"/>
  <c r="J178" i="48" s="1"/>
  <c r="E176" i="48"/>
  <c r="Z176" i="48" s="1"/>
  <c r="D176" i="48"/>
  <c r="C176" i="48"/>
  <c r="E175" i="48"/>
  <c r="S175" i="48" s="1"/>
  <c r="D175" i="48"/>
  <c r="C175" i="48"/>
  <c r="Q175" i="48" s="1"/>
  <c r="E174" i="48"/>
  <c r="D174" i="48"/>
  <c r="Y174" i="48" s="1"/>
  <c r="C174" i="48"/>
  <c r="E173" i="48"/>
  <c r="D173" i="48"/>
  <c r="C173" i="48"/>
  <c r="E172" i="48"/>
  <c r="D172" i="48"/>
  <c r="C172" i="48"/>
  <c r="E171" i="48"/>
  <c r="L171" i="48" s="1"/>
  <c r="D171" i="48"/>
  <c r="K172" i="48" s="1"/>
  <c r="C171" i="48"/>
  <c r="E170" i="48"/>
  <c r="D170" i="48"/>
  <c r="C170" i="48"/>
  <c r="E169" i="48"/>
  <c r="D169" i="48"/>
  <c r="C169" i="48"/>
  <c r="E168" i="48"/>
  <c r="Z180" i="48" s="1"/>
  <c r="D168" i="48"/>
  <c r="C168" i="48"/>
  <c r="E167" i="48"/>
  <c r="D167" i="48"/>
  <c r="AM167" i="48" s="1"/>
  <c r="C167" i="48"/>
  <c r="E166" i="48"/>
  <c r="D166" i="48"/>
  <c r="C166" i="48"/>
  <c r="E165" i="48"/>
  <c r="D165" i="48"/>
  <c r="C165" i="48"/>
  <c r="E164" i="48"/>
  <c r="D164" i="48"/>
  <c r="C164" i="48"/>
  <c r="E163" i="48"/>
  <c r="S164" i="48" s="1"/>
  <c r="D163" i="48"/>
  <c r="C163" i="48"/>
  <c r="E162" i="48"/>
  <c r="D162" i="48"/>
  <c r="C162" i="48"/>
  <c r="E161" i="48"/>
  <c r="L162" i="48" s="1"/>
  <c r="D161" i="48"/>
  <c r="C161" i="48"/>
  <c r="E160" i="48"/>
  <c r="S161" i="48" s="1"/>
  <c r="D160" i="48"/>
  <c r="C160" i="48"/>
  <c r="E159" i="48"/>
  <c r="D159" i="48"/>
  <c r="C159" i="48"/>
  <c r="E158" i="48"/>
  <c r="D158" i="48"/>
  <c r="C158" i="48"/>
  <c r="E157" i="48"/>
  <c r="D157" i="48"/>
  <c r="C157" i="48"/>
  <c r="E156" i="48"/>
  <c r="D156" i="48"/>
  <c r="C156" i="48"/>
  <c r="E155" i="48"/>
  <c r="S156" i="48" s="1"/>
  <c r="D155" i="48"/>
  <c r="C155" i="48"/>
  <c r="F155" i="48" s="1"/>
  <c r="E154" i="48"/>
  <c r="D154" i="48"/>
  <c r="C154" i="48"/>
  <c r="E153" i="48"/>
  <c r="AG154" i="48" s="1"/>
  <c r="D153" i="48"/>
  <c r="C153" i="48"/>
  <c r="E152" i="48"/>
  <c r="D152" i="48"/>
  <c r="C152" i="48"/>
  <c r="E151" i="48"/>
  <c r="D151" i="48"/>
  <c r="C151" i="48"/>
  <c r="E150" i="48"/>
  <c r="D150" i="48"/>
  <c r="C150" i="48"/>
  <c r="E149" i="48"/>
  <c r="D149" i="48"/>
  <c r="C149" i="48"/>
  <c r="E148" i="48"/>
  <c r="D148" i="48"/>
  <c r="C148" i="48"/>
  <c r="E147" i="48"/>
  <c r="S148" i="48" s="1"/>
  <c r="D147" i="48"/>
  <c r="C147" i="48"/>
  <c r="E146" i="48"/>
  <c r="D146" i="48"/>
  <c r="C146" i="48"/>
  <c r="E145" i="48"/>
  <c r="D145" i="48"/>
  <c r="C145" i="48"/>
  <c r="E144" i="48"/>
  <c r="D144" i="48"/>
  <c r="K145" i="48" s="1"/>
  <c r="C144" i="48"/>
  <c r="E143" i="48"/>
  <c r="D143" i="48"/>
  <c r="K144" i="48" s="1"/>
  <c r="C143" i="48"/>
  <c r="E142" i="48"/>
  <c r="D142" i="48"/>
  <c r="C142" i="48"/>
  <c r="E141" i="48"/>
  <c r="D141" i="48"/>
  <c r="C141" i="48"/>
  <c r="E140" i="48"/>
  <c r="D140" i="48"/>
  <c r="C140" i="48"/>
  <c r="E139" i="48"/>
  <c r="D139" i="48"/>
  <c r="C139" i="48"/>
  <c r="E138" i="48"/>
  <c r="D138" i="48"/>
  <c r="C138" i="48"/>
  <c r="E137" i="48"/>
  <c r="D137" i="48"/>
  <c r="C137" i="48"/>
  <c r="E136" i="48"/>
  <c r="AN136" i="48" s="1"/>
  <c r="D136" i="48"/>
  <c r="AM136" i="48" s="1"/>
  <c r="C136" i="48"/>
  <c r="F136" i="48" s="1"/>
  <c r="E135" i="48"/>
  <c r="D135" i="48"/>
  <c r="C135" i="48"/>
  <c r="E134" i="48"/>
  <c r="D134" i="48"/>
  <c r="C134" i="48"/>
  <c r="E133" i="48"/>
  <c r="D133" i="48"/>
  <c r="C133" i="48"/>
  <c r="E132" i="48"/>
  <c r="D132" i="48"/>
  <c r="C132" i="48"/>
  <c r="E131" i="48"/>
  <c r="D131" i="48"/>
  <c r="R131" i="48" s="1"/>
  <c r="C131" i="48"/>
  <c r="E130" i="48"/>
  <c r="D130" i="48"/>
  <c r="C130" i="48"/>
  <c r="E129" i="48"/>
  <c r="D129" i="48"/>
  <c r="C129" i="48"/>
  <c r="AE130" i="48" s="1"/>
  <c r="E128" i="48"/>
  <c r="D128" i="48"/>
  <c r="C128" i="48"/>
  <c r="E127" i="48"/>
  <c r="D127" i="48"/>
  <c r="C127" i="48"/>
  <c r="E126" i="48"/>
  <c r="D126" i="48"/>
  <c r="C126" i="48"/>
  <c r="E125" i="48"/>
  <c r="D125" i="48"/>
  <c r="C125" i="48"/>
  <c r="E124" i="48"/>
  <c r="D124" i="48"/>
  <c r="C124" i="48"/>
  <c r="E123" i="48"/>
  <c r="S124" i="48" s="1"/>
  <c r="D123" i="48"/>
  <c r="C123" i="48"/>
  <c r="AE124" i="48" s="1"/>
  <c r="E122" i="48"/>
  <c r="D122" i="48"/>
  <c r="C122" i="48"/>
  <c r="E121" i="48"/>
  <c r="D121" i="48"/>
  <c r="C121" i="48"/>
  <c r="E120" i="48"/>
  <c r="D120" i="48"/>
  <c r="C120" i="48"/>
  <c r="E119" i="48"/>
  <c r="D119" i="48"/>
  <c r="C119" i="48"/>
  <c r="E118" i="48"/>
  <c r="D118" i="48"/>
  <c r="C118" i="48"/>
  <c r="E117" i="48"/>
  <c r="D117" i="48"/>
  <c r="C117" i="48"/>
  <c r="E116" i="48"/>
  <c r="D116" i="48"/>
  <c r="C116" i="48"/>
  <c r="E115" i="48"/>
  <c r="D115" i="48"/>
  <c r="C115" i="48"/>
  <c r="E114" i="48"/>
  <c r="Z114" i="48" s="1"/>
  <c r="D114" i="48"/>
  <c r="C114" i="48"/>
  <c r="E113" i="48"/>
  <c r="D113" i="48"/>
  <c r="C113" i="48"/>
  <c r="E112" i="48"/>
  <c r="D112" i="48"/>
  <c r="C112" i="48"/>
  <c r="E111" i="48"/>
  <c r="D111" i="48"/>
  <c r="C111" i="48"/>
  <c r="E110" i="48"/>
  <c r="D110" i="48"/>
  <c r="Y110" i="48" s="1"/>
  <c r="C110" i="48"/>
  <c r="E109" i="48"/>
  <c r="D109" i="48"/>
  <c r="C109" i="48"/>
  <c r="E108" i="48"/>
  <c r="D108" i="48"/>
  <c r="C108" i="48"/>
  <c r="E107" i="48"/>
  <c r="D107" i="48"/>
  <c r="R108" i="48" s="1"/>
  <c r="C107" i="48"/>
  <c r="E106" i="48"/>
  <c r="D106" i="48"/>
  <c r="C106" i="48"/>
  <c r="E105" i="48"/>
  <c r="D105" i="48"/>
  <c r="C105" i="48"/>
  <c r="E104" i="48"/>
  <c r="D104" i="48"/>
  <c r="R105" i="48" s="1"/>
  <c r="C104" i="48"/>
  <c r="E103" i="48"/>
  <c r="D103" i="48"/>
  <c r="C103" i="48"/>
  <c r="E102" i="48"/>
  <c r="D102" i="48"/>
  <c r="C102" i="48"/>
  <c r="E101" i="48"/>
  <c r="D101" i="48"/>
  <c r="C101" i="48"/>
  <c r="E100" i="48"/>
  <c r="D100" i="48"/>
  <c r="C100" i="48"/>
  <c r="E99" i="48"/>
  <c r="D99" i="48"/>
  <c r="R99" i="48" s="1"/>
  <c r="C99" i="48"/>
  <c r="F99" i="48" s="1"/>
  <c r="E98" i="48"/>
  <c r="D98" i="48"/>
  <c r="R98" i="48" s="1"/>
  <c r="C98" i="48"/>
  <c r="E97" i="48"/>
  <c r="D97" i="48"/>
  <c r="C97" i="48"/>
  <c r="E96" i="48"/>
  <c r="D96" i="48"/>
  <c r="C96" i="48"/>
  <c r="E95" i="48"/>
  <c r="D95" i="48"/>
  <c r="C95" i="48"/>
  <c r="E94" i="48"/>
  <c r="D94" i="48"/>
  <c r="C94" i="48"/>
  <c r="E93" i="48"/>
  <c r="D93" i="48"/>
  <c r="C93" i="48"/>
  <c r="E92" i="48"/>
  <c r="D92" i="48"/>
  <c r="C92" i="48"/>
  <c r="E91" i="48"/>
  <c r="D91" i="48"/>
  <c r="C91" i="48"/>
  <c r="F91" i="48" s="1"/>
  <c r="E90" i="48"/>
  <c r="D90" i="48"/>
  <c r="C90" i="48"/>
  <c r="E89" i="48"/>
  <c r="S89" i="48" s="1"/>
  <c r="D89" i="48"/>
  <c r="C89" i="48"/>
  <c r="E88" i="48"/>
  <c r="D88" i="48"/>
  <c r="R89" i="48" s="1"/>
  <c r="C88" i="48"/>
  <c r="E87" i="48"/>
  <c r="D87" i="48"/>
  <c r="C87" i="48"/>
  <c r="E86" i="48"/>
  <c r="D86" i="48"/>
  <c r="C86" i="48"/>
  <c r="E85" i="48"/>
  <c r="D85" i="48"/>
  <c r="C85" i="48"/>
  <c r="E84" i="48"/>
  <c r="D84" i="48"/>
  <c r="C84" i="48"/>
  <c r="E83" i="48"/>
  <c r="L83" i="48" s="1"/>
  <c r="D83" i="48"/>
  <c r="C83" i="48"/>
  <c r="E82" i="48"/>
  <c r="D82" i="48"/>
  <c r="C82" i="48"/>
  <c r="E81" i="48"/>
  <c r="D81" i="48"/>
  <c r="C81" i="48"/>
  <c r="E80" i="48"/>
  <c r="D80" i="48"/>
  <c r="C80" i="48"/>
  <c r="E79" i="48"/>
  <c r="D79" i="48"/>
  <c r="C79" i="48"/>
  <c r="E78" i="48"/>
  <c r="D78" i="48"/>
  <c r="C78" i="48"/>
  <c r="E77" i="48"/>
  <c r="D77" i="48"/>
  <c r="C77" i="48"/>
  <c r="E76" i="48"/>
  <c r="D76" i="48"/>
  <c r="C76" i="48"/>
  <c r="E75" i="48"/>
  <c r="D75" i="48"/>
  <c r="K76" i="48" s="1"/>
  <c r="C75" i="48"/>
  <c r="E74" i="48"/>
  <c r="D74" i="48"/>
  <c r="C74" i="48"/>
  <c r="E73" i="48"/>
  <c r="D73" i="48"/>
  <c r="C73" i="48"/>
  <c r="E72" i="48"/>
  <c r="D72" i="48"/>
  <c r="C72" i="48"/>
  <c r="E71" i="48"/>
  <c r="D71" i="48"/>
  <c r="C71" i="48"/>
  <c r="E70" i="48"/>
  <c r="D70" i="48"/>
  <c r="C70" i="48"/>
  <c r="E69" i="48"/>
  <c r="D69" i="48"/>
  <c r="C69" i="48"/>
  <c r="E68" i="48"/>
  <c r="D68" i="48"/>
  <c r="C68" i="48"/>
  <c r="E67" i="48"/>
  <c r="D67" i="48"/>
  <c r="C67" i="48"/>
  <c r="Q68" i="48" s="1"/>
  <c r="E66" i="48"/>
  <c r="D66" i="48"/>
  <c r="C66" i="48"/>
  <c r="E65" i="48"/>
  <c r="D65" i="48"/>
  <c r="C65" i="48"/>
  <c r="E64" i="48"/>
  <c r="D64" i="48"/>
  <c r="R65" i="48" s="1"/>
  <c r="C64" i="48"/>
  <c r="E63" i="48"/>
  <c r="D63" i="48"/>
  <c r="C63" i="48"/>
  <c r="E62" i="48"/>
  <c r="D62" i="48"/>
  <c r="C62" i="48"/>
  <c r="E61" i="48"/>
  <c r="D61" i="48"/>
  <c r="C61" i="48"/>
  <c r="E60" i="48"/>
  <c r="D60" i="48"/>
  <c r="C60" i="48"/>
  <c r="E59" i="48"/>
  <c r="D59" i="48"/>
  <c r="C59" i="48"/>
  <c r="E58" i="48"/>
  <c r="D58" i="48"/>
  <c r="C58" i="48"/>
  <c r="E57" i="48"/>
  <c r="D57" i="48"/>
  <c r="C57" i="48"/>
  <c r="E56" i="48"/>
  <c r="D56" i="48"/>
  <c r="R57" i="48" s="1"/>
  <c r="C56" i="48"/>
  <c r="E55" i="48"/>
  <c r="D55" i="48"/>
  <c r="C55" i="48"/>
  <c r="E54" i="48"/>
  <c r="D54" i="48"/>
  <c r="C54" i="48"/>
  <c r="E53" i="48"/>
  <c r="D53" i="48"/>
  <c r="C53" i="48"/>
  <c r="E52" i="48"/>
  <c r="D52" i="48"/>
  <c r="C52" i="48"/>
  <c r="E51" i="48"/>
  <c r="D51" i="48"/>
  <c r="C51" i="48"/>
  <c r="E50" i="48"/>
  <c r="D50" i="48"/>
  <c r="C50" i="48"/>
  <c r="E49" i="48"/>
  <c r="L50" i="48" s="1"/>
  <c r="D49" i="48"/>
  <c r="C49" i="48"/>
  <c r="E48" i="48"/>
  <c r="D48" i="48"/>
  <c r="C48" i="48"/>
  <c r="E47" i="48"/>
  <c r="D47" i="48"/>
  <c r="C47" i="48"/>
  <c r="E46" i="48"/>
  <c r="D46" i="48"/>
  <c r="Y46" i="48" s="1"/>
  <c r="C46" i="48"/>
  <c r="E45" i="48"/>
  <c r="D45" i="48"/>
  <c r="C45" i="48"/>
  <c r="E44" i="48"/>
  <c r="D44" i="48"/>
  <c r="C44" i="48"/>
  <c r="E43" i="48"/>
  <c r="D43" i="48"/>
  <c r="R44" i="48" s="1"/>
  <c r="C43" i="48"/>
  <c r="E42" i="48"/>
  <c r="D42" i="48"/>
  <c r="C42" i="48"/>
  <c r="E41" i="48"/>
  <c r="D41" i="48"/>
  <c r="C41" i="48"/>
  <c r="E40" i="48"/>
  <c r="D40" i="48"/>
  <c r="AM40" i="48" s="1"/>
  <c r="C40" i="48"/>
  <c r="E39" i="48"/>
  <c r="D39" i="48"/>
  <c r="C39" i="48"/>
  <c r="E38" i="48"/>
  <c r="D38" i="48"/>
  <c r="C38" i="48"/>
  <c r="E37" i="48"/>
  <c r="D37" i="48"/>
  <c r="C37" i="48"/>
  <c r="E36" i="48"/>
  <c r="D36" i="48"/>
  <c r="C36" i="48"/>
  <c r="E35" i="48"/>
  <c r="L36" i="48" s="1"/>
  <c r="D35" i="48"/>
  <c r="C35" i="48"/>
  <c r="E34" i="48"/>
  <c r="D34" i="48"/>
  <c r="C34" i="48"/>
  <c r="E33" i="48"/>
  <c r="D33" i="48"/>
  <c r="C33" i="48"/>
  <c r="E32" i="48"/>
  <c r="D32" i="48"/>
  <c r="C32" i="48"/>
  <c r="E31" i="48"/>
  <c r="D31" i="48"/>
  <c r="Y31" i="48" s="1"/>
  <c r="C31" i="48"/>
  <c r="E30" i="48"/>
  <c r="D30" i="48"/>
  <c r="C30" i="48"/>
  <c r="E29" i="48"/>
  <c r="D29" i="48"/>
  <c r="C29" i="48"/>
  <c r="E28" i="48"/>
  <c r="D28" i="48"/>
  <c r="C28" i="48"/>
  <c r="E27" i="48"/>
  <c r="D27" i="48"/>
  <c r="C27" i="48"/>
  <c r="Q28" i="48" s="1"/>
  <c r="E26" i="48"/>
  <c r="D26" i="48"/>
  <c r="C26" i="48"/>
  <c r="E25" i="48"/>
  <c r="D25" i="48"/>
  <c r="C25" i="48"/>
  <c r="E24" i="48"/>
  <c r="D24" i="48"/>
  <c r="C24" i="48"/>
  <c r="E23" i="48"/>
  <c r="D23" i="48"/>
  <c r="C23" i="48"/>
  <c r="AE23" i="48" s="1"/>
  <c r="E22" i="48"/>
  <c r="D22" i="48"/>
  <c r="C22" i="48"/>
  <c r="E21" i="48"/>
  <c r="D21" i="48"/>
  <c r="C21" i="48"/>
  <c r="E20" i="48"/>
  <c r="D20" i="48"/>
  <c r="C20" i="48"/>
  <c r="E19" i="48"/>
  <c r="L20" i="48" s="1"/>
  <c r="D19" i="48"/>
  <c r="K19" i="48" s="1"/>
  <c r="C19" i="48"/>
  <c r="E18" i="48"/>
  <c r="D18" i="48"/>
  <c r="C18" i="48"/>
  <c r="E17" i="48"/>
  <c r="D17" i="48"/>
  <c r="C17" i="48"/>
  <c r="E16" i="48"/>
  <c r="D16" i="48"/>
  <c r="C16" i="48"/>
  <c r="J17" i="48" s="1"/>
  <c r="E15" i="48"/>
  <c r="D15" i="48"/>
  <c r="R15" i="48" s="1"/>
  <c r="C15" i="48"/>
  <c r="E14" i="48"/>
  <c r="D14" i="48"/>
  <c r="C14" i="48"/>
  <c r="E13" i="48"/>
  <c r="D13" i="48"/>
  <c r="C13" i="48"/>
  <c r="E12" i="48"/>
  <c r="D12" i="48"/>
  <c r="C12" i="48"/>
  <c r="E11" i="48"/>
  <c r="D11" i="48"/>
  <c r="C11" i="48"/>
  <c r="E10" i="48"/>
  <c r="D10" i="48"/>
  <c r="C10" i="48"/>
  <c r="E9" i="48"/>
  <c r="S10" i="48" s="1"/>
  <c r="D9" i="48"/>
  <c r="C9" i="48"/>
  <c r="E8" i="48"/>
  <c r="D8" i="48"/>
  <c r="C8" i="48"/>
  <c r="E7" i="48"/>
  <c r="D7" i="48"/>
  <c r="C7" i="48"/>
  <c r="E6" i="48"/>
  <c r="S6" i="48" s="1"/>
  <c r="D6" i="48"/>
  <c r="C6" i="48"/>
  <c r="N13" i="48"/>
  <c r="V12" i="48"/>
  <c r="S12" i="48"/>
  <c r="Q12" i="48"/>
  <c r="O12" i="48"/>
  <c r="N12" i="48"/>
  <c r="L12" i="48"/>
  <c r="J12" i="48"/>
  <c r="V11" i="48"/>
  <c r="U11" i="48"/>
  <c r="R11" i="48"/>
  <c r="V10" i="48"/>
  <c r="R10" i="48"/>
  <c r="N10" i="48"/>
  <c r="K10" i="48"/>
  <c r="O9" i="48"/>
  <c r="N9" i="48"/>
  <c r="V8" i="48"/>
  <c r="O8" i="48"/>
  <c r="L6" i="48"/>
  <c r="AG28" i="48"/>
  <c r="AB28" i="48"/>
  <c r="V28" i="48"/>
  <c r="U28" i="48"/>
  <c r="S28" i="48"/>
  <c r="O28" i="48"/>
  <c r="N28" i="48"/>
  <c r="L28" i="48"/>
  <c r="V27" i="48"/>
  <c r="T27" i="48"/>
  <c r="S27" i="48"/>
  <c r="O27" i="48"/>
  <c r="L27" i="48"/>
  <c r="K27" i="48"/>
  <c r="J27" i="48"/>
  <c r="Z26" i="48"/>
  <c r="Y26" i="48"/>
  <c r="V26" i="48"/>
  <c r="U26" i="48"/>
  <c r="R26" i="48"/>
  <c r="O26" i="48"/>
  <c r="N26" i="48"/>
  <c r="L26" i="48"/>
  <c r="K26" i="48"/>
  <c r="AC25" i="48"/>
  <c r="Y25" i="48"/>
  <c r="V25" i="48"/>
  <c r="AC24" i="48"/>
  <c r="AM23" i="48"/>
  <c r="AF23" i="48"/>
  <c r="V22" i="48"/>
  <c r="AD20" i="48"/>
  <c r="AC20" i="48"/>
  <c r="AB20" i="48"/>
  <c r="V20" i="48"/>
  <c r="U20" i="48"/>
  <c r="Q20" i="48"/>
  <c r="K20" i="48"/>
  <c r="AC19" i="48"/>
  <c r="AB19" i="48"/>
  <c r="U19" i="48"/>
  <c r="O19" i="48"/>
  <c r="N19" i="48"/>
  <c r="L19" i="48"/>
  <c r="AL18" i="48"/>
  <c r="W18" i="48"/>
  <c r="U18" i="48"/>
  <c r="R18" i="48"/>
  <c r="P18" i="48"/>
  <c r="K18" i="48"/>
  <c r="AC17" i="48"/>
  <c r="AB17" i="48"/>
  <c r="Y17" i="48"/>
  <c r="O17" i="48"/>
  <c r="N17" i="48"/>
  <c r="AQ39" i="48"/>
  <c r="U39" i="48"/>
  <c r="O39" i="48"/>
  <c r="Y38" i="48"/>
  <c r="V38" i="48"/>
  <c r="O38" i="48"/>
  <c r="AC36" i="48"/>
  <c r="AB36" i="48"/>
  <c r="V36" i="48"/>
  <c r="U36" i="48"/>
  <c r="O36" i="48"/>
  <c r="N36" i="48"/>
  <c r="K36" i="48"/>
  <c r="J36" i="48"/>
  <c r="AC35" i="48"/>
  <c r="AB35" i="48"/>
  <c r="V35" i="48"/>
  <c r="U35" i="48"/>
  <c r="S35" i="48"/>
  <c r="L35" i="48"/>
  <c r="Z34" i="48"/>
  <c r="Y34" i="48"/>
  <c r="V34" i="48"/>
  <c r="R34" i="48"/>
  <c r="K34" i="48"/>
  <c r="Y33" i="48"/>
  <c r="V33" i="48"/>
  <c r="AC32" i="48"/>
  <c r="AB32" i="48"/>
  <c r="V32" i="48"/>
  <c r="N31" i="48"/>
  <c r="AC30" i="48"/>
  <c r="AB30" i="48"/>
  <c r="Z30" i="48"/>
  <c r="Y30" i="48"/>
  <c r="U30" i="48"/>
  <c r="R30" i="48"/>
  <c r="O30" i="48"/>
  <c r="L30" i="48"/>
  <c r="K30" i="48"/>
  <c r="AB52" i="48"/>
  <c r="Y52" i="48"/>
  <c r="T52" i="48"/>
  <c r="R52" i="48"/>
  <c r="O52" i="48"/>
  <c r="N52" i="48"/>
  <c r="L52" i="48"/>
  <c r="J52" i="48"/>
  <c r="AC51" i="48"/>
  <c r="AB51" i="48"/>
  <c r="V51" i="48"/>
  <c r="O51" i="48"/>
  <c r="L51" i="48"/>
  <c r="K51" i="48"/>
  <c r="R50" i="48"/>
  <c r="O50" i="48"/>
  <c r="N50" i="48"/>
  <c r="K50" i="48"/>
  <c r="AB49" i="48"/>
  <c r="V49" i="48"/>
  <c r="U49" i="48"/>
  <c r="O49" i="48"/>
  <c r="N49" i="48"/>
  <c r="U47" i="48"/>
  <c r="N47" i="48"/>
  <c r="AC46" i="48"/>
  <c r="AB46" i="48"/>
  <c r="Z46" i="48"/>
  <c r="W44" i="48"/>
  <c r="V44" i="48"/>
  <c r="U44" i="48"/>
  <c r="S44" i="48"/>
  <c r="O44" i="48"/>
  <c r="N44" i="48"/>
  <c r="L44" i="48"/>
  <c r="AC43" i="48"/>
  <c r="AB43" i="48"/>
  <c r="W43" i="48"/>
  <c r="V43" i="48"/>
  <c r="U43" i="48"/>
  <c r="S43" i="48"/>
  <c r="R43" i="48"/>
  <c r="N43" i="48"/>
  <c r="K43" i="48"/>
  <c r="V42" i="48"/>
  <c r="U42" i="48"/>
  <c r="R42" i="48"/>
  <c r="P42" i="48"/>
  <c r="N42" i="48"/>
  <c r="K42" i="48"/>
  <c r="AC41" i="48"/>
  <c r="AB41" i="48"/>
  <c r="Z41" i="48"/>
  <c r="V41" i="48"/>
  <c r="U41" i="48"/>
  <c r="AC64" i="48"/>
  <c r="AB64" i="48"/>
  <c r="V64" i="48"/>
  <c r="U64" i="48"/>
  <c r="O64" i="48"/>
  <c r="N64" i="48"/>
  <c r="N63" i="48"/>
  <c r="AM62" i="48"/>
  <c r="AL62" i="48"/>
  <c r="Y62" i="48"/>
  <c r="AI61" i="48"/>
  <c r="AC61" i="48"/>
  <c r="AB61" i="48"/>
  <c r="V61" i="48"/>
  <c r="U61" i="48"/>
  <c r="O61" i="48"/>
  <c r="N61" i="48"/>
  <c r="V60" i="48"/>
  <c r="S60" i="48"/>
  <c r="O60" i="48"/>
  <c r="N60" i="48"/>
  <c r="AC59" i="48"/>
  <c r="AB59" i="48"/>
  <c r="V59" i="48"/>
  <c r="U59" i="48"/>
  <c r="S59" i="48"/>
  <c r="O59" i="48"/>
  <c r="N59" i="48"/>
  <c r="AB58" i="48"/>
  <c r="Z58" i="48"/>
  <c r="Y58" i="48"/>
  <c r="V58" i="48"/>
  <c r="R58" i="48"/>
  <c r="K58" i="48"/>
  <c r="U57" i="48"/>
  <c r="O57" i="48"/>
  <c r="N57" i="48"/>
  <c r="AC56" i="48"/>
  <c r="AB56" i="48"/>
  <c r="V56" i="48"/>
  <c r="U56" i="48"/>
  <c r="AB53" i="48"/>
  <c r="U53" i="48"/>
  <c r="W76" i="48"/>
  <c r="V76" i="48"/>
  <c r="U76" i="48"/>
  <c r="S76" i="48"/>
  <c r="R76" i="48"/>
  <c r="P76" i="48"/>
  <c r="O76" i="48"/>
  <c r="L76" i="48"/>
  <c r="W75" i="48"/>
  <c r="V75" i="48"/>
  <c r="U75" i="48"/>
  <c r="R75" i="48"/>
  <c r="O75" i="48"/>
  <c r="N75" i="48"/>
  <c r="L75" i="48"/>
  <c r="K75" i="48"/>
  <c r="Y74" i="48"/>
  <c r="W74" i="48"/>
  <c r="V74" i="48"/>
  <c r="U74" i="48"/>
  <c r="S74" i="48"/>
  <c r="R74" i="48"/>
  <c r="O74" i="48"/>
  <c r="K74" i="48"/>
  <c r="AC73" i="48"/>
  <c r="V73" i="48"/>
  <c r="O73" i="48"/>
  <c r="N73" i="48"/>
  <c r="Y72" i="48"/>
  <c r="V72" i="48"/>
  <c r="U72" i="48"/>
  <c r="Z70" i="48"/>
  <c r="Y70" i="48"/>
  <c r="AC69" i="48"/>
  <c r="AB69" i="48"/>
  <c r="V69" i="48"/>
  <c r="U69" i="48"/>
  <c r="R69" i="48"/>
  <c r="O69" i="48"/>
  <c r="N69" i="48"/>
  <c r="L69" i="48"/>
  <c r="AC68" i="48"/>
  <c r="V68" i="48"/>
  <c r="U68" i="48"/>
  <c r="S68" i="48"/>
  <c r="L68" i="48"/>
  <c r="K68" i="48"/>
  <c r="U67" i="48"/>
  <c r="O67" i="48"/>
  <c r="N67" i="48"/>
  <c r="L67" i="48"/>
  <c r="K67" i="48"/>
  <c r="Y66" i="48"/>
  <c r="V66" i="48"/>
  <c r="U66" i="48"/>
  <c r="R66" i="48"/>
  <c r="K66" i="48"/>
  <c r="Z65" i="48"/>
  <c r="O65" i="48"/>
  <c r="AC88" i="48"/>
  <c r="AB88" i="48"/>
  <c r="Y86" i="48"/>
  <c r="V86" i="48"/>
  <c r="U86" i="48"/>
  <c r="O86" i="48"/>
  <c r="N86" i="48"/>
  <c r="AC85" i="48"/>
  <c r="AB85" i="48"/>
  <c r="W85" i="48"/>
  <c r="V85" i="48"/>
  <c r="U85" i="48"/>
  <c r="AC84" i="48"/>
  <c r="AB84" i="48"/>
  <c r="V84" i="48"/>
  <c r="U84" i="48"/>
  <c r="S84" i="48"/>
  <c r="O84" i="48"/>
  <c r="L84" i="48"/>
  <c r="K84" i="48"/>
  <c r="V83" i="48"/>
  <c r="O83" i="48"/>
  <c r="K83" i="48"/>
  <c r="J83" i="48"/>
  <c r="V82" i="48"/>
  <c r="R82" i="48"/>
  <c r="O82" i="48"/>
  <c r="N82" i="48"/>
  <c r="K82" i="48"/>
  <c r="AC81" i="48"/>
  <c r="Y81" i="48"/>
  <c r="X81" i="48"/>
  <c r="U81" i="48"/>
  <c r="AB78" i="48"/>
  <c r="N78" i="48"/>
  <c r="AB77" i="48"/>
  <c r="V77" i="48"/>
  <c r="U77" i="48"/>
  <c r="O77" i="48"/>
  <c r="N77" i="48"/>
  <c r="AJ100" i="48"/>
  <c r="AF100" i="48"/>
  <c r="V100" i="48"/>
  <c r="U100" i="48"/>
  <c r="S100" i="48"/>
  <c r="Q100" i="48"/>
  <c r="O100" i="48"/>
  <c r="N100" i="48"/>
  <c r="L100" i="48"/>
  <c r="K100" i="48"/>
  <c r="J100" i="48"/>
  <c r="V99" i="48"/>
  <c r="U99" i="48"/>
  <c r="S99" i="48"/>
  <c r="O99" i="48"/>
  <c r="N99" i="48"/>
  <c r="M99" i="48"/>
  <c r="L99" i="48"/>
  <c r="K98" i="48"/>
  <c r="AC97" i="48"/>
  <c r="Z97" i="48"/>
  <c r="R97" i="48"/>
  <c r="AC95" i="48"/>
  <c r="AB95" i="48"/>
  <c r="AC94" i="48"/>
  <c r="V94" i="48"/>
  <c r="U94" i="48"/>
  <c r="O94" i="48"/>
  <c r="N94" i="48"/>
  <c r="AC93" i="48"/>
  <c r="Z93" i="48"/>
  <c r="O93" i="48"/>
  <c r="N93" i="48"/>
  <c r="V92" i="48"/>
  <c r="U92" i="48"/>
  <c r="R92" i="48"/>
  <c r="O92" i="48"/>
  <c r="N92" i="48"/>
  <c r="K92" i="48"/>
  <c r="J92" i="48"/>
  <c r="V91" i="48"/>
  <c r="U91" i="48"/>
  <c r="L91" i="48"/>
  <c r="K91" i="48"/>
  <c r="J91" i="48"/>
  <c r="AB90" i="48"/>
  <c r="Y90" i="48"/>
  <c r="V90" i="48"/>
  <c r="R90" i="48"/>
  <c r="K90" i="48"/>
  <c r="AC89" i="48"/>
  <c r="Z89" i="48"/>
  <c r="Y89" i="48"/>
  <c r="AD112" i="48"/>
  <c r="AC112" i="48"/>
  <c r="W112" i="48"/>
  <c r="V112" i="48"/>
  <c r="U112" i="48"/>
  <c r="P112" i="48"/>
  <c r="O112" i="48"/>
  <c r="N112" i="48"/>
  <c r="AD111" i="48"/>
  <c r="AC111" i="48"/>
  <c r="AB111" i="48"/>
  <c r="W111" i="48"/>
  <c r="V111" i="48"/>
  <c r="U111" i="48"/>
  <c r="P111" i="48"/>
  <c r="O111" i="48"/>
  <c r="N111" i="48"/>
  <c r="AM110" i="48"/>
  <c r="V110" i="48"/>
  <c r="U110" i="48"/>
  <c r="O110" i="48"/>
  <c r="N110" i="48"/>
  <c r="AC109" i="48"/>
  <c r="W109" i="48"/>
  <c r="V109" i="48"/>
  <c r="U109" i="48"/>
  <c r="P109" i="48"/>
  <c r="O109" i="48"/>
  <c r="N109" i="48"/>
  <c r="K109" i="48"/>
  <c r="V108" i="48"/>
  <c r="S108" i="48"/>
  <c r="Q108" i="48"/>
  <c r="O108" i="48"/>
  <c r="L108" i="48"/>
  <c r="K108" i="48"/>
  <c r="J108" i="48"/>
  <c r="AG107" i="48"/>
  <c r="S107" i="48"/>
  <c r="O107" i="48"/>
  <c r="Z106" i="48"/>
  <c r="Y106" i="48"/>
  <c r="X106" i="48"/>
  <c r="R106" i="48"/>
  <c r="K106" i="48"/>
  <c r="AC105" i="48"/>
  <c r="Z105" i="48"/>
  <c r="Y105" i="48"/>
  <c r="AB104" i="48"/>
  <c r="U104" i="48"/>
  <c r="AB103" i="48"/>
  <c r="U103" i="48"/>
  <c r="O103" i="48"/>
  <c r="N103" i="48"/>
  <c r="AC102" i="48"/>
  <c r="AB102" i="48"/>
  <c r="Z102" i="48"/>
  <c r="U102" i="48"/>
  <c r="R102" i="48"/>
  <c r="O102" i="48"/>
  <c r="N102" i="48"/>
  <c r="AM101" i="48"/>
  <c r="AC101" i="48"/>
  <c r="V101" i="48"/>
  <c r="O101" i="48"/>
  <c r="L113" i="48"/>
  <c r="V113" i="48"/>
  <c r="Z113" i="48"/>
  <c r="AC113" i="48"/>
  <c r="AD124" i="48"/>
  <c r="AC124" i="48"/>
  <c r="AB124" i="48"/>
  <c r="V124" i="48"/>
  <c r="T124" i="48"/>
  <c r="R124" i="48"/>
  <c r="Q124" i="48"/>
  <c r="O124" i="48"/>
  <c r="L124" i="48"/>
  <c r="AC123" i="48"/>
  <c r="L123" i="48"/>
  <c r="J123" i="48"/>
  <c r="AB122" i="48"/>
  <c r="Y122" i="48"/>
  <c r="X122" i="48"/>
  <c r="U122" i="48"/>
  <c r="S122" i="48"/>
  <c r="R122" i="48"/>
  <c r="Q122" i="48"/>
  <c r="K122" i="48"/>
  <c r="AC121" i="48"/>
  <c r="R121" i="48"/>
  <c r="N121" i="48"/>
  <c r="AC120" i="48"/>
  <c r="U120" i="48"/>
  <c r="O120" i="48"/>
  <c r="N120" i="48"/>
  <c r="AC119" i="48"/>
  <c r="V119" i="48"/>
  <c r="O119" i="48"/>
  <c r="AL118" i="48"/>
  <c r="Y118" i="48"/>
  <c r="V118" i="48"/>
  <c r="O118" i="48"/>
  <c r="N118" i="48"/>
  <c r="AF117" i="48"/>
  <c r="AE117" i="48"/>
  <c r="AC117" i="48"/>
  <c r="V117" i="48"/>
  <c r="U117" i="48"/>
  <c r="O117" i="48"/>
  <c r="N117" i="48"/>
  <c r="Y116" i="48"/>
  <c r="V116" i="48"/>
  <c r="S116" i="48"/>
  <c r="R116" i="48"/>
  <c r="Q116" i="48"/>
  <c r="O116" i="48"/>
  <c r="L116" i="48"/>
  <c r="K116" i="48"/>
  <c r="J116" i="48"/>
  <c r="AG115" i="48"/>
  <c r="AF115" i="48"/>
  <c r="AC115" i="48"/>
  <c r="AB115" i="48"/>
  <c r="S115" i="48"/>
  <c r="L115" i="48"/>
  <c r="R114" i="48"/>
  <c r="K114" i="48"/>
  <c r="AP136" i="48"/>
  <c r="AD136" i="48"/>
  <c r="AC136" i="48"/>
  <c r="AB136" i="48"/>
  <c r="W136" i="48"/>
  <c r="V136" i="48"/>
  <c r="U136" i="48"/>
  <c r="P136" i="48"/>
  <c r="O136" i="48"/>
  <c r="AC135" i="48"/>
  <c r="V135" i="48"/>
  <c r="U135" i="48"/>
  <c r="N135" i="48"/>
  <c r="Y134" i="48"/>
  <c r="U134" i="48"/>
  <c r="N134" i="48"/>
  <c r="AB133" i="48"/>
  <c r="S133" i="48"/>
  <c r="N133" i="48"/>
  <c r="AJ132" i="48"/>
  <c r="AC132" i="48"/>
  <c r="AB132" i="48"/>
  <c r="V132" i="48"/>
  <c r="R132" i="48"/>
  <c r="Q132" i="48"/>
  <c r="O132" i="48"/>
  <c r="L132" i="48"/>
  <c r="K132" i="48"/>
  <c r="J132" i="48"/>
  <c r="AH131" i="48"/>
  <c r="AG131" i="48"/>
  <c r="AF131" i="48"/>
  <c r="AC131" i="48"/>
  <c r="AB131" i="48"/>
  <c r="V131" i="48"/>
  <c r="U131" i="48"/>
  <c r="S131" i="48"/>
  <c r="N131" i="48"/>
  <c r="L131" i="48"/>
  <c r="AH130" i="48"/>
  <c r="Z130" i="48"/>
  <c r="Y130" i="48"/>
  <c r="U130" i="48"/>
  <c r="R130" i="48"/>
  <c r="K130" i="48"/>
  <c r="AD129" i="48"/>
  <c r="AC129" i="48"/>
  <c r="AB129" i="48"/>
  <c r="Z129" i="48"/>
  <c r="U129" i="48"/>
  <c r="N129" i="48"/>
  <c r="AB128" i="48"/>
  <c r="Z128" i="48"/>
  <c r="U128" i="48"/>
  <c r="N128" i="48"/>
  <c r="V127" i="48"/>
  <c r="U127" i="48"/>
  <c r="O127" i="48"/>
  <c r="N127" i="48"/>
  <c r="AN126" i="48"/>
  <c r="AM126" i="48"/>
  <c r="V126" i="48"/>
  <c r="U126" i="48"/>
  <c r="O126" i="48"/>
  <c r="N126" i="48"/>
  <c r="AG125" i="48"/>
  <c r="AF125" i="48"/>
  <c r="AC148" i="48"/>
  <c r="AB148" i="48"/>
  <c r="V148" i="48"/>
  <c r="U148" i="48"/>
  <c r="R148" i="48"/>
  <c r="Q148" i="48"/>
  <c r="O148" i="48"/>
  <c r="N148" i="48"/>
  <c r="L148" i="48"/>
  <c r="K148" i="48"/>
  <c r="J148" i="48"/>
  <c r="AJ147" i="48"/>
  <c r="S147" i="48"/>
  <c r="R147" i="48"/>
  <c r="Q147" i="48"/>
  <c r="O147" i="48"/>
  <c r="L147" i="48"/>
  <c r="K147" i="48"/>
  <c r="AB146" i="48"/>
  <c r="Z146" i="48"/>
  <c r="Y146" i="48"/>
  <c r="X146" i="48"/>
  <c r="V146" i="48"/>
  <c r="R146" i="48"/>
  <c r="K146" i="48"/>
  <c r="AB145" i="48"/>
  <c r="Z145" i="48"/>
  <c r="Y145" i="48"/>
  <c r="V145" i="48"/>
  <c r="O145" i="48"/>
  <c r="N145" i="48"/>
  <c r="AP144" i="48"/>
  <c r="AC144" i="48"/>
  <c r="AB144" i="48"/>
  <c r="V144" i="48"/>
  <c r="U144" i="48"/>
  <c r="O144" i="48"/>
  <c r="AC143" i="48"/>
  <c r="AB143" i="48"/>
  <c r="V143" i="48"/>
  <c r="U143" i="48"/>
  <c r="O143" i="48"/>
  <c r="N143" i="48"/>
  <c r="AB142" i="48"/>
  <c r="Z142" i="48"/>
  <c r="Y142" i="48"/>
  <c r="W142" i="48"/>
  <c r="V142" i="48"/>
  <c r="P142" i="48"/>
  <c r="O142" i="48"/>
  <c r="AJ141" i="48"/>
  <c r="AD141" i="48"/>
  <c r="V141" i="48"/>
  <c r="U141" i="48"/>
  <c r="O141" i="48"/>
  <c r="N141" i="48"/>
  <c r="AB140" i="48"/>
  <c r="V140" i="48"/>
  <c r="U140" i="48"/>
  <c r="S140" i="48"/>
  <c r="R140" i="48"/>
  <c r="Q140" i="48"/>
  <c r="O140" i="48"/>
  <c r="L140" i="48"/>
  <c r="K140" i="48"/>
  <c r="J140" i="48"/>
  <c r="V139" i="48"/>
  <c r="S139" i="48"/>
  <c r="R139" i="48"/>
  <c r="Q139" i="48"/>
  <c r="O139" i="48"/>
  <c r="N139" i="48"/>
  <c r="L139" i="48"/>
  <c r="K139" i="48"/>
  <c r="J139" i="48"/>
  <c r="AC138" i="48"/>
  <c r="AB138" i="48"/>
  <c r="Z138" i="48"/>
  <c r="R138" i="48"/>
  <c r="L138" i="48"/>
  <c r="K138" i="48"/>
  <c r="J138" i="48"/>
  <c r="AC137" i="48"/>
  <c r="Y137" i="48"/>
  <c r="V137" i="48"/>
  <c r="U137" i="48"/>
  <c r="P137" i="48"/>
  <c r="O137" i="48"/>
  <c r="N137" i="48"/>
  <c r="AD160" i="48"/>
  <c r="AC160" i="48"/>
  <c r="AB160" i="48"/>
  <c r="V160" i="48"/>
  <c r="U160" i="48"/>
  <c r="O160" i="48"/>
  <c r="N160" i="48"/>
  <c r="U159" i="48"/>
  <c r="O159" i="48"/>
  <c r="N159" i="48"/>
  <c r="AL158" i="48"/>
  <c r="AB158" i="48"/>
  <c r="Z158" i="48"/>
  <c r="Y158" i="48"/>
  <c r="V158" i="48"/>
  <c r="U158" i="48"/>
  <c r="O158" i="48"/>
  <c r="N158" i="48"/>
  <c r="K158" i="48"/>
  <c r="AC157" i="48"/>
  <c r="AJ156" i="48"/>
  <c r="AG156" i="48"/>
  <c r="AF156" i="48"/>
  <c r="AE156" i="48"/>
  <c r="AC156" i="48"/>
  <c r="V156" i="48"/>
  <c r="R156" i="48"/>
  <c r="Q156" i="48"/>
  <c r="O156" i="48"/>
  <c r="N156" i="48"/>
  <c r="L156" i="48"/>
  <c r="K156" i="48"/>
  <c r="J156" i="48"/>
  <c r="AE155" i="48"/>
  <c r="AC155" i="48"/>
  <c r="S155" i="48"/>
  <c r="R155" i="48"/>
  <c r="K155" i="48"/>
  <c r="Z154" i="48"/>
  <c r="Y154" i="48"/>
  <c r="X154" i="48"/>
  <c r="R154" i="48"/>
  <c r="K154" i="48"/>
  <c r="AC153" i="48"/>
  <c r="AB153" i="48"/>
  <c r="U153" i="48"/>
  <c r="N153" i="48"/>
  <c r="AQ152" i="48"/>
  <c r="AN152" i="48"/>
  <c r="AB152" i="48"/>
  <c r="V152" i="48"/>
  <c r="U152" i="48"/>
  <c r="AQ151" i="48"/>
  <c r="AC151" i="48"/>
  <c r="AB151" i="48"/>
  <c r="U151" i="48"/>
  <c r="O151" i="48"/>
  <c r="N151" i="48"/>
  <c r="AQ150" i="48"/>
  <c r="AN150" i="48"/>
  <c r="AL150" i="48"/>
  <c r="AC150" i="48"/>
  <c r="Z150" i="48"/>
  <c r="Y150" i="48"/>
  <c r="V150" i="48"/>
  <c r="N150" i="48"/>
  <c r="AJ149" i="48"/>
  <c r="AC149" i="48"/>
  <c r="V149" i="48"/>
  <c r="U149" i="48"/>
  <c r="P149" i="48"/>
  <c r="O149" i="48"/>
  <c r="AH172" i="48"/>
  <c r="AG172" i="48"/>
  <c r="AF172" i="48"/>
  <c r="AC172" i="48"/>
  <c r="AB172" i="48"/>
  <c r="V172" i="48"/>
  <c r="R172" i="48"/>
  <c r="Q172" i="48"/>
  <c r="O172" i="48"/>
  <c r="L172" i="48"/>
  <c r="J172" i="48"/>
  <c r="AC171" i="48"/>
  <c r="S171" i="48"/>
  <c r="K171" i="48"/>
  <c r="J171" i="48"/>
  <c r="Y170" i="48"/>
  <c r="R170" i="48"/>
  <c r="N170" i="48"/>
  <c r="K170" i="48"/>
  <c r="AC169" i="48"/>
  <c r="AB169" i="48"/>
  <c r="W169" i="48"/>
  <c r="V169" i="48"/>
  <c r="U169" i="48"/>
  <c r="P169" i="48"/>
  <c r="O169" i="48"/>
  <c r="N169" i="48"/>
  <c r="AQ168" i="48"/>
  <c r="AC168" i="48"/>
  <c r="AB168" i="48"/>
  <c r="W168" i="48"/>
  <c r="V168" i="48"/>
  <c r="U168" i="48"/>
  <c r="P168" i="48"/>
  <c r="O168" i="48"/>
  <c r="N168" i="48"/>
  <c r="AQ167" i="48"/>
  <c r="AC167" i="48"/>
  <c r="AB167" i="48"/>
  <c r="W167" i="48"/>
  <c r="V167" i="48"/>
  <c r="U167" i="48"/>
  <c r="P167" i="48"/>
  <c r="O167" i="48"/>
  <c r="N167" i="48"/>
  <c r="Z166" i="48"/>
  <c r="Y166" i="48"/>
  <c r="V166" i="48"/>
  <c r="L166" i="48"/>
  <c r="K166" i="48"/>
  <c r="AC165" i="48"/>
  <c r="AB165" i="48"/>
  <c r="V165" i="48"/>
  <c r="U165" i="48"/>
  <c r="O165" i="48"/>
  <c r="N165" i="48"/>
  <c r="AC164" i="48"/>
  <c r="AB164" i="48"/>
  <c r="V164" i="48"/>
  <c r="R164" i="48"/>
  <c r="Q164" i="48"/>
  <c r="O164" i="48"/>
  <c r="L164" i="48"/>
  <c r="K164" i="48"/>
  <c r="J164" i="48"/>
  <c r="S163" i="48"/>
  <c r="R163" i="48"/>
  <c r="Q163" i="48"/>
  <c r="N163" i="48"/>
  <c r="L163" i="48"/>
  <c r="K163" i="48"/>
  <c r="J163" i="48"/>
  <c r="Z162" i="48"/>
  <c r="S162" i="48"/>
  <c r="R162" i="48"/>
  <c r="Q162" i="48"/>
  <c r="K162" i="48"/>
  <c r="AC161" i="48"/>
  <c r="AB161" i="48"/>
  <c r="Z161" i="48"/>
  <c r="Y161" i="48"/>
  <c r="V161" i="48"/>
  <c r="U161" i="48"/>
  <c r="P161" i="48"/>
  <c r="O161" i="48"/>
  <c r="N161" i="48"/>
  <c r="AC184" i="48"/>
  <c r="AB184" i="48"/>
  <c r="U184" i="48"/>
  <c r="N184" i="48"/>
  <c r="Z182" i="48"/>
  <c r="Y182" i="48"/>
  <c r="Z181" i="48"/>
  <c r="AC180" i="48"/>
  <c r="AB180" i="48"/>
  <c r="V180" i="48"/>
  <c r="U180" i="48"/>
  <c r="S180" i="48"/>
  <c r="R180" i="48"/>
  <c r="Q180" i="48"/>
  <c r="O180" i="48"/>
  <c r="N180" i="48"/>
  <c r="L180" i="48"/>
  <c r="K180" i="48"/>
  <c r="J180" i="48"/>
  <c r="AC179" i="48"/>
  <c r="AB179" i="48"/>
  <c r="U179" i="48"/>
  <c r="S179" i="48"/>
  <c r="R179" i="48"/>
  <c r="N179" i="48"/>
  <c r="L179" i="48"/>
  <c r="K179" i="48"/>
  <c r="J179" i="48"/>
  <c r="AB178" i="48"/>
  <c r="Z178" i="48"/>
  <c r="Y178" i="48"/>
  <c r="V178" i="48"/>
  <c r="R178" i="48"/>
  <c r="Q178" i="48"/>
  <c r="O178" i="48"/>
  <c r="N178" i="48"/>
  <c r="K178" i="48"/>
  <c r="AC177" i="48"/>
  <c r="V177" i="48"/>
  <c r="U177" i="48"/>
  <c r="R177" i="48"/>
  <c r="Q177" i="48"/>
  <c r="O177" i="48"/>
  <c r="N177" i="48"/>
  <c r="AC176" i="48"/>
  <c r="AB176" i="48"/>
  <c r="Y176" i="48"/>
  <c r="W176" i="48"/>
  <c r="V176" i="48"/>
  <c r="P176" i="48"/>
  <c r="O176" i="48"/>
  <c r="AC175" i="48"/>
  <c r="AB175" i="48"/>
  <c r="W175" i="48"/>
  <c r="V175" i="48"/>
  <c r="U175" i="48"/>
  <c r="P175" i="48"/>
  <c r="O175" i="48"/>
  <c r="Z174" i="48"/>
  <c r="AG173" i="48"/>
  <c r="V173" i="48"/>
  <c r="U173" i="48"/>
  <c r="P173" i="48"/>
  <c r="O173" i="48"/>
  <c r="N173" i="48"/>
  <c r="K173" i="48"/>
  <c r="F172" i="48"/>
  <c r="F171" i="48"/>
  <c r="F164" i="48"/>
  <c r="F161" i="48"/>
  <c r="F156" i="48"/>
  <c r="F154" i="48"/>
  <c r="F153" i="48"/>
  <c r="F148" i="48"/>
  <c r="AI149" i="48" s="1"/>
  <c r="F147" i="48"/>
  <c r="F146" i="48"/>
  <c r="F140" i="48"/>
  <c r="F139" i="48"/>
  <c r="F138" i="48"/>
  <c r="F132" i="48"/>
  <c r="F131" i="48"/>
  <c r="F130" i="48"/>
  <c r="F129" i="48"/>
  <c r="AF130" i="48" s="1"/>
  <c r="F124" i="48"/>
  <c r="F123" i="48"/>
  <c r="F116" i="48"/>
  <c r="F114" i="48"/>
  <c r="F108" i="48"/>
  <c r="F106" i="48"/>
  <c r="F102" i="48"/>
  <c r="AM114" i="48" s="1"/>
  <c r="F100" i="48"/>
  <c r="F98" i="48"/>
  <c r="F92" i="48"/>
  <c r="F90" i="48"/>
  <c r="F89" i="48"/>
  <c r="F84" i="48"/>
  <c r="F83" i="48"/>
  <c r="F82" i="48"/>
  <c r="F76" i="48"/>
  <c r="F75" i="48"/>
  <c r="F68" i="48"/>
  <c r="F67" i="48"/>
  <c r="F66" i="48"/>
  <c r="F65" i="48"/>
  <c r="F60" i="48"/>
  <c r="F59" i="48"/>
  <c r="AF60" i="48" s="1"/>
  <c r="F58" i="48"/>
  <c r="F54" i="48"/>
  <c r="AI55" i="48" s="1"/>
  <c r="F52" i="48"/>
  <c r="F51" i="48"/>
  <c r="F50" i="48"/>
  <c r="F44" i="48"/>
  <c r="AQ56" i="48" s="1"/>
  <c r="F43" i="48"/>
  <c r="F42" i="48"/>
  <c r="F36" i="48"/>
  <c r="F34" i="48"/>
  <c r="F30" i="48"/>
  <c r="F28" i="48"/>
  <c r="F27" i="48"/>
  <c r="F26" i="48"/>
  <c r="F22" i="48"/>
  <c r="A17" i="48"/>
  <c r="A29" i="48" s="1"/>
  <c r="A41" i="48" s="1"/>
  <c r="A53" i="48" s="1"/>
  <c r="A65" i="48" s="1"/>
  <c r="A77" i="48" s="1"/>
  <c r="A89" i="48" s="1"/>
  <c r="A101" i="48" s="1"/>
  <c r="A113" i="48" s="1"/>
  <c r="A125" i="48" s="1"/>
  <c r="A137" i="48" s="1"/>
  <c r="A149" i="48" s="1"/>
  <c r="A161" i="48" s="1"/>
  <c r="C5" i="48"/>
  <c r="D5" i="48"/>
  <c r="F6" i="48"/>
  <c r="F9" i="48"/>
  <c r="F10" i="48"/>
  <c r="F11" i="48"/>
  <c r="F12" i="48"/>
  <c r="F18" i="48"/>
  <c r="F19" i="48"/>
  <c r="H5" i="48"/>
  <c r="G5" i="48"/>
  <c r="I5" i="48" s="1"/>
  <c r="E5" i="48"/>
  <c r="F5" i="48" s="1"/>
  <c r="AF236" i="49"/>
  <c r="AE236" i="49"/>
  <c r="AD236" i="49"/>
  <c r="AC236" i="49"/>
  <c r="AB236" i="49"/>
  <c r="AA236" i="49"/>
  <c r="Z236" i="49"/>
  <c r="Y236" i="49"/>
  <c r="X236" i="49"/>
  <c r="W236" i="49"/>
  <c r="V236" i="49"/>
  <c r="U236" i="49"/>
  <c r="T236" i="49"/>
  <c r="S236" i="49"/>
  <c r="R236" i="49"/>
  <c r="Q236" i="49"/>
  <c r="P236" i="49"/>
  <c r="O236" i="49"/>
  <c r="N236" i="49"/>
  <c r="M236" i="49"/>
  <c r="L236" i="49"/>
  <c r="K236" i="49"/>
  <c r="J236" i="49"/>
  <c r="I236" i="49"/>
  <c r="H236" i="49"/>
  <c r="AF235" i="49"/>
  <c r="AE235" i="49"/>
  <c r="AD235" i="49"/>
  <c r="AC235" i="49"/>
  <c r="AB235" i="49"/>
  <c r="AA235" i="49"/>
  <c r="Z235" i="49"/>
  <c r="Y235" i="49"/>
  <c r="X235" i="49"/>
  <c r="W235" i="49"/>
  <c r="V235" i="49"/>
  <c r="U235" i="49"/>
  <c r="T235" i="49"/>
  <c r="S235" i="49"/>
  <c r="R235" i="49"/>
  <c r="Q235" i="49"/>
  <c r="P235" i="49"/>
  <c r="O235" i="49"/>
  <c r="N235" i="49"/>
  <c r="M235" i="49"/>
  <c r="L235" i="49"/>
  <c r="K235" i="49"/>
  <c r="J235" i="49"/>
  <c r="I235" i="49"/>
  <c r="H235" i="49"/>
  <c r="AF234" i="49"/>
  <c r="AE234" i="49"/>
  <c r="AD234" i="49"/>
  <c r="AC234" i="49"/>
  <c r="AB234" i="49"/>
  <c r="AA234" i="49"/>
  <c r="Z234" i="49"/>
  <c r="Y234" i="49"/>
  <c r="X234" i="49"/>
  <c r="W234" i="49"/>
  <c r="V234" i="49"/>
  <c r="U234" i="49"/>
  <c r="T234" i="49"/>
  <c r="S234" i="49"/>
  <c r="R234" i="49"/>
  <c r="Q234" i="49"/>
  <c r="P234" i="49"/>
  <c r="O234" i="49"/>
  <c r="N234" i="49"/>
  <c r="M234" i="49"/>
  <c r="L234" i="49"/>
  <c r="K234" i="49"/>
  <c r="J234" i="49"/>
  <c r="I234" i="49"/>
  <c r="H234" i="49"/>
  <c r="AF233" i="49"/>
  <c r="AE233" i="49"/>
  <c r="AD233" i="49"/>
  <c r="AC233" i="49"/>
  <c r="AB233" i="49"/>
  <c r="AA233" i="49"/>
  <c r="Z233" i="49"/>
  <c r="Y233" i="49"/>
  <c r="X233" i="49"/>
  <c r="W233" i="49"/>
  <c r="V233" i="49"/>
  <c r="U233" i="49"/>
  <c r="T233" i="49"/>
  <c r="S233" i="49"/>
  <c r="R233" i="49"/>
  <c r="Q233" i="49"/>
  <c r="P233" i="49"/>
  <c r="O233" i="49"/>
  <c r="N233" i="49"/>
  <c r="M233" i="49"/>
  <c r="L233" i="49"/>
  <c r="K233" i="49"/>
  <c r="J233" i="49"/>
  <c r="I233" i="49"/>
  <c r="H233" i="49"/>
  <c r="AF232" i="49"/>
  <c r="AE232" i="49"/>
  <c r="AD232" i="49"/>
  <c r="AC232" i="49"/>
  <c r="AB232" i="49"/>
  <c r="AA232" i="49"/>
  <c r="Z232" i="49"/>
  <c r="Y232" i="49"/>
  <c r="X232" i="49"/>
  <c r="W232" i="49"/>
  <c r="V232" i="49"/>
  <c r="U232" i="49"/>
  <c r="T232" i="49"/>
  <c r="S232" i="49"/>
  <c r="R232" i="49"/>
  <c r="Q232" i="49"/>
  <c r="P232" i="49"/>
  <c r="O232" i="49"/>
  <c r="N232" i="49"/>
  <c r="M232" i="49"/>
  <c r="L232" i="49"/>
  <c r="K232" i="49"/>
  <c r="J232" i="49"/>
  <c r="I232" i="49"/>
  <c r="H232" i="49"/>
  <c r="AF231" i="49"/>
  <c r="AE231" i="49"/>
  <c r="AD231" i="49"/>
  <c r="AC231" i="49"/>
  <c r="AB231" i="49"/>
  <c r="AA231" i="49"/>
  <c r="Z231" i="49"/>
  <c r="Y231" i="49"/>
  <c r="X231" i="49"/>
  <c r="W231" i="49"/>
  <c r="V231" i="49"/>
  <c r="U231" i="49"/>
  <c r="T231" i="49"/>
  <c r="S231" i="49"/>
  <c r="R231" i="49"/>
  <c r="Q231" i="49"/>
  <c r="P231" i="49"/>
  <c r="O231" i="49"/>
  <c r="N231" i="49"/>
  <c r="M231" i="49"/>
  <c r="L231" i="49"/>
  <c r="K231" i="49"/>
  <c r="J231" i="49"/>
  <c r="I231" i="49"/>
  <c r="H231" i="49"/>
  <c r="AB236" i="47"/>
  <c r="AA236" i="47"/>
  <c r="Y236" i="47"/>
  <c r="X236" i="47"/>
  <c r="W236" i="47"/>
  <c r="V236" i="47"/>
  <c r="U236" i="47"/>
  <c r="S236" i="47"/>
  <c r="R236" i="47"/>
  <c r="P236" i="47"/>
  <c r="O236" i="47"/>
  <c r="N236" i="47"/>
  <c r="M236" i="47"/>
  <c r="L236" i="47"/>
  <c r="AK235" i="47"/>
  <c r="AJ235" i="47"/>
  <c r="AI235" i="47"/>
  <c r="AC235" i="47"/>
  <c r="AB235" i="47"/>
  <c r="AA235" i="47"/>
  <c r="Y235" i="47"/>
  <c r="X235" i="47"/>
  <c r="W235" i="47"/>
  <c r="V235" i="47"/>
  <c r="U235" i="47"/>
  <c r="S235" i="47"/>
  <c r="R235" i="47"/>
  <c r="P235" i="47"/>
  <c r="O235" i="47"/>
  <c r="N235" i="47"/>
  <c r="M235" i="47"/>
  <c r="L235" i="47"/>
  <c r="AL234" i="47"/>
  <c r="AE234" i="47"/>
  <c r="AD234" i="47"/>
  <c r="AC234" i="47"/>
  <c r="AB234" i="47"/>
  <c r="AA234" i="47"/>
  <c r="Y234" i="47"/>
  <c r="X234" i="47"/>
  <c r="W234" i="47"/>
  <c r="V234" i="47"/>
  <c r="U234" i="47"/>
  <c r="S234" i="47"/>
  <c r="R234" i="47"/>
  <c r="P234" i="47"/>
  <c r="O234" i="47"/>
  <c r="N234" i="47"/>
  <c r="M234" i="47"/>
  <c r="L234" i="47"/>
  <c r="AF233" i="47"/>
  <c r="AE233" i="47"/>
  <c r="AD233" i="47"/>
  <c r="AB233" i="47"/>
  <c r="AA233" i="47"/>
  <c r="Y233" i="47"/>
  <c r="X233" i="47"/>
  <c r="W233" i="47"/>
  <c r="V233" i="47"/>
  <c r="U233" i="47"/>
  <c r="S233" i="47"/>
  <c r="R233" i="47"/>
  <c r="P233" i="47"/>
  <c r="O233" i="47"/>
  <c r="N233" i="47"/>
  <c r="M233" i="47"/>
  <c r="L233" i="47"/>
  <c r="AB232" i="47"/>
  <c r="AA232" i="47"/>
  <c r="Y232" i="47"/>
  <c r="X232" i="47"/>
  <c r="W232" i="47"/>
  <c r="V232" i="47"/>
  <c r="U232" i="47"/>
  <c r="S232" i="47"/>
  <c r="R232" i="47"/>
  <c r="P232" i="47"/>
  <c r="O232" i="47"/>
  <c r="N232" i="47"/>
  <c r="M232" i="47"/>
  <c r="L232" i="47"/>
  <c r="AK231" i="47"/>
  <c r="AJ231" i="47"/>
  <c r="AD231" i="47"/>
  <c r="AB231" i="47"/>
  <c r="AA231" i="47"/>
  <c r="Y231" i="47"/>
  <c r="X231" i="47"/>
  <c r="W231" i="47"/>
  <c r="V231" i="47"/>
  <c r="U231" i="47"/>
  <c r="S231" i="47"/>
  <c r="R231" i="47"/>
  <c r="P231" i="47"/>
  <c r="O231" i="47"/>
  <c r="N231" i="47"/>
  <c r="M231" i="47"/>
  <c r="L231" i="47"/>
  <c r="K236" i="47"/>
  <c r="K235" i="47"/>
  <c r="AK236" i="47" s="1"/>
  <c r="K234" i="47"/>
  <c r="AL235" i="47" s="1"/>
  <c r="K233" i="47"/>
  <c r="T234" i="47" s="1"/>
  <c r="K232" i="47"/>
  <c r="K231" i="47"/>
  <c r="AC231" i="47" s="1"/>
  <c r="K230" i="47"/>
  <c r="K229" i="47"/>
  <c r="K228" i="47"/>
  <c r="K227" i="47"/>
  <c r="K226" i="47"/>
  <c r="K225" i="47"/>
  <c r="K224" i="47"/>
  <c r="K223" i="47"/>
  <c r="K222" i="47"/>
  <c r="K221" i="47"/>
  <c r="K220" i="47"/>
  <c r="K219" i="47"/>
  <c r="K218" i="47"/>
  <c r="K217" i="47"/>
  <c r="K216" i="47"/>
  <c r="K215" i="47"/>
  <c r="K214" i="47"/>
  <c r="K213" i="47"/>
  <c r="K212" i="47"/>
  <c r="K211" i="47"/>
  <c r="K210" i="47"/>
  <c r="K209" i="47"/>
  <c r="K208" i="47"/>
  <c r="K207" i="47"/>
  <c r="K206" i="47"/>
  <c r="K205" i="47"/>
  <c r="K204" i="47"/>
  <c r="K203" i="47"/>
  <c r="K202" i="47"/>
  <c r="K201" i="47"/>
  <c r="K200" i="47"/>
  <c r="K199" i="47"/>
  <c r="K198" i="47"/>
  <c r="K197" i="47"/>
  <c r="K196" i="47"/>
  <c r="K195" i="47"/>
  <c r="K194" i="47"/>
  <c r="K193" i="47"/>
  <c r="K192" i="47"/>
  <c r="K191" i="47"/>
  <c r="K190" i="47"/>
  <c r="K189" i="47"/>
  <c r="K188" i="47"/>
  <c r="K187" i="47"/>
  <c r="K186" i="47"/>
  <c r="K185" i="47"/>
  <c r="K184" i="47"/>
  <c r="K183" i="47"/>
  <c r="K182" i="47"/>
  <c r="K181" i="47"/>
  <c r="K180" i="47"/>
  <c r="K179" i="47"/>
  <c r="K178" i="47"/>
  <c r="K177" i="47"/>
  <c r="K176" i="47"/>
  <c r="K175" i="47"/>
  <c r="K174" i="47"/>
  <c r="K173" i="47"/>
  <c r="K172" i="47"/>
  <c r="K171" i="47"/>
  <c r="K170" i="47"/>
  <c r="K169" i="47"/>
  <c r="K168" i="47"/>
  <c r="K167" i="47"/>
  <c r="K166" i="47"/>
  <c r="K165" i="47"/>
  <c r="K164" i="47"/>
  <c r="K163" i="47"/>
  <c r="K162" i="47"/>
  <c r="K161" i="47"/>
  <c r="K160" i="47"/>
  <c r="K159" i="47"/>
  <c r="K158" i="47"/>
  <c r="K157" i="47"/>
  <c r="K156" i="47"/>
  <c r="K155" i="47"/>
  <c r="K154" i="47"/>
  <c r="K153" i="47"/>
  <c r="K152" i="47"/>
  <c r="K151" i="47"/>
  <c r="K150" i="47"/>
  <c r="K149" i="47"/>
  <c r="K148" i="47"/>
  <c r="K147" i="47"/>
  <c r="K146" i="47"/>
  <c r="K145" i="47"/>
  <c r="K144" i="47"/>
  <c r="K143" i="47"/>
  <c r="K142" i="47"/>
  <c r="K141" i="47"/>
  <c r="K140" i="47"/>
  <c r="K139" i="47"/>
  <c r="K138" i="47"/>
  <c r="K137" i="47"/>
  <c r="K136" i="47"/>
  <c r="K135" i="47"/>
  <c r="K134" i="47"/>
  <c r="K133" i="47"/>
  <c r="K132" i="47"/>
  <c r="K131" i="47"/>
  <c r="K130" i="47"/>
  <c r="K129" i="47"/>
  <c r="K128" i="47"/>
  <c r="K127" i="47"/>
  <c r="K126" i="47"/>
  <c r="K125" i="47"/>
  <c r="K124" i="47"/>
  <c r="K123" i="47"/>
  <c r="K122" i="47"/>
  <c r="K121" i="47"/>
  <c r="K120" i="47"/>
  <c r="K119" i="47"/>
  <c r="K118" i="47"/>
  <c r="K117" i="47"/>
  <c r="K116" i="47"/>
  <c r="K115" i="47"/>
  <c r="K114" i="47"/>
  <c r="K113" i="47"/>
  <c r="K112" i="47"/>
  <c r="K111" i="47"/>
  <c r="K110" i="47"/>
  <c r="K109" i="47"/>
  <c r="K108" i="47"/>
  <c r="K107" i="47"/>
  <c r="K106" i="47"/>
  <c r="K105" i="47"/>
  <c r="K104" i="47"/>
  <c r="K103" i="47"/>
  <c r="K102" i="47"/>
  <c r="K101" i="47"/>
  <c r="K100" i="47"/>
  <c r="K99" i="47"/>
  <c r="K98" i="47"/>
  <c r="K97" i="47"/>
  <c r="K96" i="47"/>
  <c r="K95" i="47"/>
  <c r="K94" i="47"/>
  <c r="K93" i="47"/>
  <c r="K92" i="47"/>
  <c r="K91" i="47"/>
  <c r="K90" i="47"/>
  <c r="K89" i="47"/>
  <c r="K88" i="47"/>
  <c r="K87" i="47"/>
  <c r="K86" i="47"/>
  <c r="K85" i="47"/>
  <c r="K84" i="47"/>
  <c r="K83" i="47"/>
  <c r="K82" i="47"/>
  <c r="K81" i="47"/>
  <c r="K80" i="47"/>
  <c r="K79" i="47"/>
  <c r="K78" i="47"/>
  <c r="K77" i="47"/>
  <c r="K76" i="47"/>
  <c r="K75" i="47"/>
  <c r="K74" i="47"/>
  <c r="K73" i="47"/>
  <c r="K72" i="47"/>
  <c r="K71" i="47"/>
  <c r="K70" i="47"/>
  <c r="K69" i="47"/>
  <c r="K68" i="47"/>
  <c r="K67" i="47"/>
  <c r="K66" i="47"/>
  <c r="K65" i="47"/>
  <c r="K64" i="47"/>
  <c r="K63" i="47"/>
  <c r="K62" i="47"/>
  <c r="K61" i="47"/>
  <c r="K60" i="47"/>
  <c r="K59" i="47"/>
  <c r="K58" i="47"/>
  <c r="K57" i="47"/>
  <c r="K56" i="47"/>
  <c r="K55" i="47"/>
  <c r="K54" i="47"/>
  <c r="K53" i="47"/>
  <c r="K52" i="47"/>
  <c r="K51" i="47"/>
  <c r="K50" i="47"/>
  <c r="K49" i="47"/>
  <c r="K48" i="47"/>
  <c r="K47" i="47"/>
  <c r="K46" i="47"/>
  <c r="K45" i="47"/>
  <c r="K44" i="47"/>
  <c r="K43" i="47"/>
  <c r="K42" i="47"/>
  <c r="K41" i="47"/>
  <c r="K40" i="47"/>
  <c r="K39" i="47"/>
  <c r="K38" i="47"/>
  <c r="K37" i="47"/>
  <c r="K36" i="47"/>
  <c r="K35" i="47"/>
  <c r="K34" i="47"/>
  <c r="K33" i="47"/>
  <c r="K32" i="47"/>
  <c r="K31" i="47"/>
  <c r="K30" i="47"/>
  <c r="K29" i="47"/>
  <c r="K28" i="47"/>
  <c r="K27" i="47"/>
  <c r="K26" i="47"/>
  <c r="K25" i="47"/>
  <c r="K24" i="47"/>
  <c r="K23" i="47"/>
  <c r="K22" i="47"/>
  <c r="K21" i="47"/>
  <c r="K20" i="47"/>
  <c r="K19" i="47"/>
  <c r="K18" i="47"/>
  <c r="K17" i="47"/>
  <c r="K16" i="47"/>
  <c r="K15" i="47"/>
  <c r="K14" i="47"/>
  <c r="K13" i="47"/>
  <c r="K12" i="47"/>
  <c r="K11" i="47"/>
  <c r="K10" i="47"/>
  <c r="K9" i="47"/>
  <c r="K8" i="47"/>
  <c r="K7" i="47"/>
  <c r="K6" i="47"/>
  <c r="K5" i="47"/>
  <c r="H236" i="47"/>
  <c r="H235" i="47"/>
  <c r="AI236" i="47" s="1"/>
  <c r="H234" i="47"/>
  <c r="H233" i="47"/>
  <c r="AF234" i="47" s="1"/>
  <c r="H232" i="47"/>
  <c r="H231" i="47"/>
  <c r="H230" i="47"/>
  <c r="AH231" i="47" s="1"/>
  <c r="H229" i="47"/>
  <c r="H228" i="47"/>
  <c r="H227" i="47"/>
  <c r="H226" i="47"/>
  <c r="H225" i="47"/>
  <c r="H224" i="47"/>
  <c r="Z236" i="47" s="1"/>
  <c r="H223" i="47"/>
  <c r="Z235" i="47" s="1"/>
  <c r="H222" i="47"/>
  <c r="H221" i="47"/>
  <c r="H220" i="47"/>
  <c r="H219" i="47"/>
  <c r="H218" i="47"/>
  <c r="H217" i="47"/>
  <c r="H216" i="47"/>
  <c r="H215" i="47"/>
  <c r="H214" i="47"/>
  <c r="H213" i="47"/>
  <c r="H212" i="47"/>
  <c r="H211" i="47"/>
  <c r="H210" i="47"/>
  <c r="H209" i="47"/>
  <c r="H208" i="47"/>
  <c r="H207" i="47"/>
  <c r="H206" i="47"/>
  <c r="H205" i="47"/>
  <c r="H204" i="47"/>
  <c r="H203" i="47"/>
  <c r="H202" i="47"/>
  <c r="H201" i="47"/>
  <c r="H200" i="47"/>
  <c r="H199" i="47"/>
  <c r="H198" i="47"/>
  <c r="H197" i="47"/>
  <c r="H196" i="47"/>
  <c r="H195" i="47"/>
  <c r="H194" i="47"/>
  <c r="H193" i="47"/>
  <c r="H192" i="47"/>
  <c r="H191" i="47"/>
  <c r="H190" i="47"/>
  <c r="H189" i="47"/>
  <c r="H188" i="47"/>
  <c r="H187" i="47"/>
  <c r="H186" i="47"/>
  <c r="H185" i="47"/>
  <c r="H184" i="47"/>
  <c r="H183" i="47"/>
  <c r="H182" i="47"/>
  <c r="H181" i="47"/>
  <c r="H180" i="47"/>
  <c r="H179" i="47"/>
  <c r="H178" i="47"/>
  <c r="H177" i="47"/>
  <c r="H176" i="47"/>
  <c r="H175" i="47"/>
  <c r="H174" i="47"/>
  <c r="H173" i="47"/>
  <c r="H172" i="47"/>
  <c r="H171" i="47"/>
  <c r="H170" i="47"/>
  <c r="H169" i="47"/>
  <c r="H168" i="47"/>
  <c r="H167" i="47"/>
  <c r="H166" i="47"/>
  <c r="H165" i="47"/>
  <c r="H164" i="47"/>
  <c r="H163" i="47"/>
  <c r="H162" i="47"/>
  <c r="H161" i="47"/>
  <c r="H160" i="47"/>
  <c r="H159" i="47"/>
  <c r="H158" i="47"/>
  <c r="H157" i="47"/>
  <c r="H156" i="47"/>
  <c r="H155" i="47"/>
  <c r="H154" i="47"/>
  <c r="H153" i="47"/>
  <c r="H152" i="47"/>
  <c r="H151" i="47"/>
  <c r="H150" i="47"/>
  <c r="H149" i="47"/>
  <c r="H148" i="47"/>
  <c r="H147" i="47"/>
  <c r="H146" i="47"/>
  <c r="H145" i="47"/>
  <c r="H144" i="47"/>
  <c r="H143" i="47"/>
  <c r="H142" i="47"/>
  <c r="H141" i="47"/>
  <c r="H140" i="47"/>
  <c r="H139" i="47"/>
  <c r="H138" i="47"/>
  <c r="H137" i="47"/>
  <c r="H136" i="47"/>
  <c r="H135" i="47"/>
  <c r="H134" i="47"/>
  <c r="H133" i="47"/>
  <c r="H132" i="47"/>
  <c r="H131" i="47"/>
  <c r="H130" i="47"/>
  <c r="H129" i="47"/>
  <c r="H128" i="47"/>
  <c r="H127" i="47"/>
  <c r="H126" i="47"/>
  <c r="H125" i="47"/>
  <c r="H124" i="47"/>
  <c r="H123" i="47"/>
  <c r="H122" i="47"/>
  <c r="H121" i="47"/>
  <c r="H120" i="47"/>
  <c r="H119" i="47"/>
  <c r="H118" i="47"/>
  <c r="H117" i="47"/>
  <c r="H116" i="47"/>
  <c r="H115" i="47"/>
  <c r="H114" i="47"/>
  <c r="H113" i="47"/>
  <c r="H112" i="47"/>
  <c r="H111" i="47"/>
  <c r="H110" i="47"/>
  <c r="H109" i="47"/>
  <c r="H108" i="47"/>
  <c r="H107" i="47"/>
  <c r="H106" i="47"/>
  <c r="H105" i="47"/>
  <c r="H104" i="47"/>
  <c r="H103" i="47"/>
  <c r="H102" i="47"/>
  <c r="H101" i="47"/>
  <c r="H100" i="47"/>
  <c r="H99" i="47"/>
  <c r="H98" i="47"/>
  <c r="H97" i="47"/>
  <c r="H96" i="47"/>
  <c r="H95" i="47"/>
  <c r="H94" i="47"/>
  <c r="H93" i="47"/>
  <c r="H92" i="47"/>
  <c r="H91" i="47"/>
  <c r="H90" i="47"/>
  <c r="H89" i="47"/>
  <c r="H88" i="47"/>
  <c r="H87" i="47"/>
  <c r="H86" i="47"/>
  <c r="H85" i="47"/>
  <c r="H84" i="47"/>
  <c r="H83" i="47"/>
  <c r="H82" i="47"/>
  <c r="H81" i="47"/>
  <c r="H80" i="47"/>
  <c r="H79" i="47"/>
  <c r="H78" i="47"/>
  <c r="H77" i="47"/>
  <c r="H76" i="47"/>
  <c r="H75" i="47"/>
  <c r="H74" i="47"/>
  <c r="H73" i="47"/>
  <c r="H72" i="47"/>
  <c r="H71" i="47"/>
  <c r="H70" i="47"/>
  <c r="H69" i="47"/>
  <c r="H68" i="47"/>
  <c r="H67" i="47"/>
  <c r="H66" i="47"/>
  <c r="H65" i="47"/>
  <c r="H64" i="47"/>
  <c r="H63" i="47"/>
  <c r="H62" i="47"/>
  <c r="H61" i="47"/>
  <c r="H60" i="47"/>
  <c r="H59" i="47"/>
  <c r="H58" i="47"/>
  <c r="H57" i="47"/>
  <c r="H56" i="47"/>
  <c r="H55" i="47"/>
  <c r="H54" i="47"/>
  <c r="H53" i="47"/>
  <c r="H52" i="47"/>
  <c r="H51" i="47"/>
  <c r="H50" i="47"/>
  <c r="H49" i="47"/>
  <c r="H48" i="47"/>
  <c r="H47" i="47"/>
  <c r="H46" i="47"/>
  <c r="H45" i="47"/>
  <c r="H44" i="47"/>
  <c r="H43" i="47"/>
  <c r="H42" i="47"/>
  <c r="H41" i="47"/>
  <c r="H40" i="47"/>
  <c r="H39" i="47"/>
  <c r="H38" i="47"/>
  <c r="H37" i="47"/>
  <c r="H36" i="47"/>
  <c r="H35" i="47"/>
  <c r="H34" i="47"/>
  <c r="H33" i="47"/>
  <c r="H32" i="47"/>
  <c r="H31" i="47"/>
  <c r="H30" i="47"/>
  <c r="H29" i="47"/>
  <c r="H28" i="47"/>
  <c r="H27" i="47"/>
  <c r="H26" i="47"/>
  <c r="H25" i="47"/>
  <c r="H24" i="47"/>
  <c r="H23" i="47"/>
  <c r="H22" i="47"/>
  <c r="H21" i="47"/>
  <c r="H20" i="47"/>
  <c r="H19" i="47"/>
  <c r="H18" i="47"/>
  <c r="H17" i="47"/>
  <c r="H16" i="47"/>
  <c r="H15" i="47"/>
  <c r="H14" i="47"/>
  <c r="H13" i="47"/>
  <c r="H12" i="47"/>
  <c r="H11" i="47"/>
  <c r="H10" i="47"/>
  <c r="H9" i="47"/>
  <c r="H8" i="47"/>
  <c r="H7" i="47"/>
  <c r="H6" i="47"/>
  <c r="H5" i="47"/>
  <c r="BB36" i="28"/>
  <c r="BB29" i="28"/>
  <c r="BB42" i="28" s="1"/>
  <c r="BA29" i="28"/>
  <c r="BA35" i="28" s="1"/>
  <c r="AZ29" i="28"/>
  <c r="AY29" i="28"/>
  <c r="AX29" i="28"/>
  <c r="AX35" i="28" s="1"/>
  <c r="AW29" i="28"/>
  <c r="AV29" i="28"/>
  <c r="AU29" i="28"/>
  <c r="AU35" i="28" s="1"/>
  <c r="AT29" i="28"/>
  <c r="AS29" i="28"/>
  <c r="AR29" i="28"/>
  <c r="AQ29" i="28"/>
  <c r="AP29" i="28"/>
  <c r="AO29" i="28"/>
  <c r="AN29" i="28"/>
  <c r="AM29" i="28"/>
  <c r="AL29" i="28"/>
  <c r="AK29" i="28"/>
  <c r="AJ29" i="28"/>
  <c r="AI29" i="28"/>
  <c r="AH29" i="28"/>
  <c r="AG29" i="28"/>
  <c r="AF29" i="28"/>
  <c r="AF35" i="28" s="1"/>
  <c r="AE29" i="28"/>
  <c r="AD29" i="28"/>
  <c r="AC29" i="28"/>
  <c r="AC35" i="28" s="1"/>
  <c r="AB29" i="28"/>
  <c r="AA29" i="28"/>
  <c r="Z29" i="28"/>
  <c r="Z35" i="28" s="1"/>
  <c r="Y29" i="28"/>
  <c r="X29" i="28"/>
  <c r="W29" i="28"/>
  <c r="W35" i="28" s="1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H35" i="28" s="1"/>
  <c r="G29" i="28"/>
  <c r="F29" i="28"/>
  <c r="E29" i="28"/>
  <c r="D29" i="28"/>
  <c r="D35" i="28" s="1"/>
  <c r="C29" i="28"/>
  <c r="BB28" i="28"/>
  <c r="BB41" i="28" s="1"/>
  <c r="BA28" i="28"/>
  <c r="AZ28" i="28"/>
  <c r="AY28" i="28"/>
  <c r="AX28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K28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BB27" i="28"/>
  <c r="BB40" i="28" s="1"/>
  <c r="BA27" i="28"/>
  <c r="AZ27" i="28"/>
  <c r="AY27" i="28"/>
  <c r="AX27" i="28"/>
  <c r="AW27" i="28"/>
  <c r="AV27" i="28"/>
  <c r="AU27" i="28"/>
  <c r="AT27" i="28"/>
  <c r="AS27" i="28"/>
  <c r="AR27" i="28"/>
  <c r="AQ27" i="28"/>
  <c r="AP27" i="28"/>
  <c r="AO27" i="28"/>
  <c r="AN27" i="28"/>
  <c r="AM27" i="28"/>
  <c r="AL27" i="28"/>
  <c r="AK27" i="28"/>
  <c r="AJ27" i="28"/>
  <c r="AI27" i="28"/>
  <c r="AH27" i="28"/>
  <c r="AG27" i="28"/>
  <c r="AF27" i="28"/>
  <c r="AE27" i="28"/>
  <c r="AD27" i="28"/>
  <c r="AC27" i="28"/>
  <c r="AB27" i="28"/>
  <c r="AA27" i="28"/>
  <c r="Z27" i="28"/>
  <c r="Y27" i="28"/>
  <c r="X27" i="28"/>
  <c r="W27" i="28"/>
  <c r="V27" i="28"/>
  <c r="U27" i="28"/>
  <c r="T27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BB26" i="28"/>
  <c r="BB39" i="28" s="1"/>
  <c r="BA26" i="28"/>
  <c r="AZ26" i="28"/>
  <c r="AY26" i="28"/>
  <c r="AX26" i="28"/>
  <c r="AW26" i="28"/>
  <c r="AV26" i="28"/>
  <c r="AU26" i="28"/>
  <c r="AT26" i="28"/>
  <c r="AS26" i="28"/>
  <c r="AR26" i="28"/>
  <c r="AQ26" i="28"/>
  <c r="AP26" i="28"/>
  <c r="AO26" i="28"/>
  <c r="AN26" i="28"/>
  <c r="AM26" i="28"/>
  <c r="AL26" i="28"/>
  <c r="AK26" i="28"/>
  <c r="AJ26" i="28"/>
  <c r="AI26" i="28"/>
  <c r="AH26" i="28"/>
  <c r="AG26" i="28"/>
  <c r="AF26" i="28"/>
  <c r="AE26" i="28"/>
  <c r="AD26" i="28"/>
  <c r="AC26" i="28"/>
  <c r="AB26" i="28"/>
  <c r="AA26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BB25" i="28"/>
  <c r="BB38" i="28" s="1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AG25" i="28"/>
  <c r="AF25" i="28"/>
  <c r="AE25" i="28"/>
  <c r="AD25" i="28"/>
  <c r="AC25" i="28"/>
  <c r="AB25" i="28"/>
  <c r="AA25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BB24" i="28"/>
  <c r="BB37" i="28" s="1"/>
  <c r="BA24" i="28"/>
  <c r="AZ24" i="28"/>
  <c r="AY24" i="28"/>
  <c r="AX24" i="28"/>
  <c r="AW24" i="28"/>
  <c r="AV24" i="28"/>
  <c r="AU24" i="28"/>
  <c r="AT24" i="28"/>
  <c r="AS24" i="28"/>
  <c r="AR24" i="28"/>
  <c r="AQ24" i="28"/>
  <c r="AP24" i="28"/>
  <c r="AO24" i="28"/>
  <c r="AN24" i="28"/>
  <c r="AM24" i="28"/>
  <c r="AL24" i="28"/>
  <c r="AK24" i="28"/>
  <c r="AJ24" i="28"/>
  <c r="AI24" i="28"/>
  <c r="AH24" i="28"/>
  <c r="AG24" i="28"/>
  <c r="AF24" i="28"/>
  <c r="AE24" i="28"/>
  <c r="AD24" i="28"/>
  <c r="AC24" i="28"/>
  <c r="AB24" i="28"/>
  <c r="AA24" i="28"/>
  <c r="Z24" i="28"/>
  <c r="Y24" i="28"/>
  <c r="X24" i="28"/>
  <c r="W24" i="28"/>
  <c r="V24" i="28"/>
  <c r="U24" i="28"/>
  <c r="T24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BB23" i="28"/>
  <c r="BA23" i="28"/>
  <c r="AZ23" i="28"/>
  <c r="AY23" i="28"/>
  <c r="AX23" i="28"/>
  <c r="AW23" i="28"/>
  <c r="AV23" i="28"/>
  <c r="AU23" i="28"/>
  <c r="AT23" i="28"/>
  <c r="AS23" i="28"/>
  <c r="AR23" i="28"/>
  <c r="AQ23" i="28"/>
  <c r="AP23" i="28"/>
  <c r="AO23" i="28"/>
  <c r="AN23" i="28"/>
  <c r="AM23" i="28"/>
  <c r="AL23" i="28"/>
  <c r="AK23" i="28"/>
  <c r="AJ23" i="28"/>
  <c r="AI23" i="28"/>
  <c r="AH23" i="28"/>
  <c r="AG23" i="28"/>
  <c r="AF23" i="28"/>
  <c r="AE23" i="28"/>
  <c r="AD23" i="28"/>
  <c r="AC23" i="28"/>
  <c r="AB23" i="28"/>
  <c r="AA23" i="28"/>
  <c r="Z23" i="28"/>
  <c r="Y23" i="28"/>
  <c r="X23" i="28"/>
  <c r="W23" i="28"/>
  <c r="V23" i="28"/>
  <c r="U23" i="28"/>
  <c r="T23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BB22" i="28"/>
  <c r="BB35" i="28" s="1"/>
  <c r="BA22" i="28"/>
  <c r="AZ22" i="28"/>
  <c r="AZ35" i="28" s="1"/>
  <c r="AY22" i="28"/>
  <c r="AX22" i="28"/>
  <c r="AW22" i="28"/>
  <c r="AW35" i="28" s="1"/>
  <c r="AV22" i="28"/>
  <c r="AV35" i="28" s="1"/>
  <c r="AU22" i="28"/>
  <c r="AT22" i="28"/>
  <c r="AT35" i="28" s="1"/>
  <c r="AS22" i="28"/>
  <c r="AR22" i="28"/>
  <c r="AQ22" i="28"/>
  <c r="AQ35" i="28" s="1"/>
  <c r="AP22" i="28"/>
  <c r="AP35" i="28" s="1"/>
  <c r="AO22" i="28"/>
  <c r="AN22" i="28"/>
  <c r="AM22" i="28"/>
  <c r="AL22" i="28"/>
  <c r="AK22" i="28"/>
  <c r="AK35" i="28" s="1"/>
  <c r="AJ22" i="28"/>
  <c r="AJ35" i="28" s="1"/>
  <c r="AI22" i="28"/>
  <c r="AH22" i="28"/>
  <c r="AG22" i="28"/>
  <c r="AF22" i="28"/>
  <c r="AE22" i="28"/>
  <c r="AD22" i="28"/>
  <c r="AD35" i="28" s="1"/>
  <c r="AC22" i="28"/>
  <c r="AB22" i="28"/>
  <c r="AB35" i="28" s="1"/>
  <c r="AA22" i="28"/>
  <c r="Z22" i="28"/>
  <c r="Y22" i="28"/>
  <c r="Y35" i="28" s="1"/>
  <c r="X22" i="28"/>
  <c r="X35" i="28" s="1"/>
  <c r="W22" i="28"/>
  <c r="V22" i="28"/>
  <c r="V35" i="28" s="1"/>
  <c r="U22" i="28"/>
  <c r="T22" i="28"/>
  <c r="S22" i="28"/>
  <c r="S35" i="28" s="1"/>
  <c r="R22" i="28"/>
  <c r="R35" i="28" s="1"/>
  <c r="Q22" i="28"/>
  <c r="P22" i="28"/>
  <c r="O22" i="28"/>
  <c r="N22" i="28"/>
  <c r="M22" i="28"/>
  <c r="M35" i="28" s="1"/>
  <c r="L22" i="28"/>
  <c r="L35" i="28" s="1"/>
  <c r="K22" i="28"/>
  <c r="J22" i="28"/>
  <c r="I22" i="28"/>
  <c r="H22" i="28"/>
  <c r="G22" i="28"/>
  <c r="F22" i="28"/>
  <c r="F35" i="28" s="1"/>
  <c r="E22" i="28"/>
  <c r="D22" i="28"/>
  <c r="C22" i="28"/>
  <c r="C35" i="28" s="1"/>
  <c r="B29" i="28"/>
  <c r="B28" i="28"/>
  <c r="B27" i="28"/>
  <c r="B26" i="28"/>
  <c r="B25" i="28"/>
  <c r="B24" i="28"/>
  <c r="B23" i="28"/>
  <c r="B22" i="28"/>
  <c r="B35" i="28"/>
  <c r="E35" i="28"/>
  <c r="I35" i="28"/>
  <c r="AA35" i="28"/>
  <c r="AG35" i="28"/>
  <c r="AH35" i="28"/>
  <c r="AY35" i="28"/>
  <c r="BB27" i="27"/>
  <c r="BA27" i="27"/>
  <c r="AZ27" i="27"/>
  <c r="AY27" i="27"/>
  <c r="AX27" i="27"/>
  <c r="AW27" i="27"/>
  <c r="AV27" i="27"/>
  <c r="AU27" i="27"/>
  <c r="AT27" i="27"/>
  <c r="AS27" i="27"/>
  <c r="AR27" i="27"/>
  <c r="AQ27" i="27"/>
  <c r="AP27" i="27"/>
  <c r="AO27" i="27"/>
  <c r="AN27" i="27"/>
  <c r="AM27" i="27"/>
  <c r="AL27" i="27"/>
  <c r="AK27" i="27"/>
  <c r="AJ27" i="27"/>
  <c r="AI27" i="27"/>
  <c r="AH27" i="27"/>
  <c r="AG27" i="27"/>
  <c r="AF27" i="27"/>
  <c r="AE27" i="27"/>
  <c r="AD27" i="27"/>
  <c r="AC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BB25" i="27"/>
  <c r="BA25" i="27"/>
  <c r="AZ25" i="27"/>
  <c r="AY25" i="27"/>
  <c r="AX25" i="27"/>
  <c r="AW25" i="27"/>
  <c r="AV25" i="27"/>
  <c r="AU25" i="27"/>
  <c r="AT25" i="27"/>
  <c r="AS25" i="27"/>
  <c r="AR25" i="27"/>
  <c r="AQ25" i="27"/>
  <c r="AP25" i="27"/>
  <c r="AO25" i="27"/>
  <c r="AN25" i="27"/>
  <c r="AM25" i="27"/>
  <c r="AL25" i="27"/>
  <c r="AK25" i="27"/>
  <c r="AJ25" i="27"/>
  <c r="AI25" i="27"/>
  <c r="AH25" i="27"/>
  <c r="AG25" i="27"/>
  <c r="AF25" i="27"/>
  <c r="AE25" i="27"/>
  <c r="AD25" i="27"/>
  <c r="AC25" i="27"/>
  <c r="AB25" i="27"/>
  <c r="AA25" i="27"/>
  <c r="Z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B24" i="27"/>
  <c r="BA24" i="27"/>
  <c r="AZ24" i="27"/>
  <c r="AY24" i="27"/>
  <c r="AX24" i="27"/>
  <c r="AW24" i="27"/>
  <c r="AV24" i="27"/>
  <c r="AU24" i="27"/>
  <c r="AT24" i="27"/>
  <c r="AS24" i="27"/>
  <c r="AR24" i="27"/>
  <c r="AQ24" i="27"/>
  <c r="AP24" i="27"/>
  <c r="AO24" i="27"/>
  <c r="AN24" i="27"/>
  <c r="AM24" i="27"/>
  <c r="AL24" i="27"/>
  <c r="AK24" i="27"/>
  <c r="AJ24" i="27"/>
  <c r="AI24" i="27"/>
  <c r="AH24" i="27"/>
  <c r="AG24" i="27"/>
  <c r="AF24" i="27"/>
  <c r="AE24" i="27"/>
  <c r="AD24" i="27"/>
  <c r="AC24" i="27"/>
  <c r="AB24" i="27"/>
  <c r="AA24" i="27"/>
  <c r="Z24" i="27"/>
  <c r="Y24" i="27"/>
  <c r="X24" i="27"/>
  <c r="W24" i="27"/>
  <c r="V24" i="27"/>
  <c r="U24" i="27"/>
  <c r="T24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BB23" i="27"/>
  <c r="BA23" i="27"/>
  <c r="AZ23" i="27"/>
  <c r="AY23" i="27"/>
  <c r="AX23" i="27"/>
  <c r="AW23" i="27"/>
  <c r="AV23" i="27"/>
  <c r="AU23" i="27"/>
  <c r="AT23" i="27"/>
  <c r="AS23" i="27"/>
  <c r="AR23" i="27"/>
  <c r="AQ23" i="27"/>
  <c r="AP23" i="27"/>
  <c r="AO23" i="27"/>
  <c r="AN23" i="27"/>
  <c r="AM23" i="27"/>
  <c r="AL23" i="27"/>
  <c r="AK23" i="27"/>
  <c r="AJ23" i="27"/>
  <c r="AI23" i="27"/>
  <c r="AH23" i="27"/>
  <c r="AG23" i="27"/>
  <c r="AF23" i="27"/>
  <c r="AE23" i="27"/>
  <c r="AD23" i="27"/>
  <c r="AC23" i="27"/>
  <c r="AB23" i="27"/>
  <c r="AA23" i="27"/>
  <c r="Z23" i="27"/>
  <c r="Y23" i="27"/>
  <c r="X23" i="27"/>
  <c r="W23" i="27"/>
  <c r="V23" i="27"/>
  <c r="U23" i="27"/>
  <c r="T23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BB22" i="27"/>
  <c r="BA22" i="27"/>
  <c r="AZ22" i="27"/>
  <c r="AY22" i="27"/>
  <c r="AX22" i="27"/>
  <c r="AW22" i="27"/>
  <c r="AV22" i="27"/>
  <c r="AU22" i="27"/>
  <c r="AT22" i="27"/>
  <c r="AS22" i="27"/>
  <c r="AR22" i="27"/>
  <c r="AQ22" i="27"/>
  <c r="AP22" i="27"/>
  <c r="AO22" i="27"/>
  <c r="AN22" i="27"/>
  <c r="AM22" i="27"/>
  <c r="AL22" i="27"/>
  <c r="AK22" i="27"/>
  <c r="AJ22" i="27"/>
  <c r="AI22" i="27"/>
  <c r="AH22" i="27"/>
  <c r="AG22" i="27"/>
  <c r="AF22" i="27"/>
  <c r="AE22" i="27"/>
  <c r="AD22" i="27"/>
  <c r="AC22" i="27"/>
  <c r="AB22" i="27"/>
  <c r="AA22" i="27"/>
  <c r="Z22" i="27"/>
  <c r="Y22" i="27"/>
  <c r="X22" i="27"/>
  <c r="W22" i="27"/>
  <c r="V22" i="27"/>
  <c r="U22" i="27"/>
  <c r="T22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B27" i="27"/>
  <c r="B26" i="27"/>
  <c r="B25" i="27"/>
  <c r="B24" i="27"/>
  <c r="B23" i="27"/>
  <c r="B22" i="27"/>
  <c r="AC29" i="26"/>
  <c r="AC28" i="26"/>
  <c r="AC27" i="26"/>
  <c r="AC26" i="26"/>
  <c r="AC25" i="26"/>
  <c r="AC24" i="26"/>
  <c r="AC23" i="26"/>
  <c r="AC22" i="26"/>
  <c r="N35" i="28" l="1"/>
  <c r="T35" i="28"/>
  <c r="AL35" i="28"/>
  <c r="AR35" i="28"/>
  <c r="O35" i="28"/>
  <c r="U35" i="28"/>
  <c r="AM35" i="28"/>
  <c r="AS35" i="28"/>
  <c r="J35" i="28"/>
  <c r="P35" i="28"/>
  <c r="AN35" i="28"/>
  <c r="K35" i="28"/>
  <c r="Q35" i="28"/>
  <c r="AI35" i="28"/>
  <c r="AO35" i="28"/>
  <c r="G35" i="28"/>
  <c r="AE35" i="28"/>
  <c r="N15" i="48"/>
  <c r="I15" i="48"/>
  <c r="U15" i="48"/>
  <c r="N96" i="48"/>
  <c r="AB108" i="48"/>
  <c r="AB96" i="48"/>
  <c r="O15" i="48"/>
  <c r="V15" i="48"/>
  <c r="W55" i="48"/>
  <c r="AD55" i="48"/>
  <c r="P55" i="48"/>
  <c r="AD86" i="48"/>
  <c r="W86" i="48"/>
  <c r="P86" i="48"/>
  <c r="AB87" i="48"/>
  <c r="N87" i="48"/>
  <c r="U87" i="48"/>
  <c r="AB99" i="48"/>
  <c r="AB97" i="48"/>
  <c r="U97" i="48"/>
  <c r="N97" i="48"/>
  <c r="I97" i="48"/>
  <c r="AB109" i="48"/>
  <c r="AC87" i="48"/>
  <c r="V87" i="48"/>
  <c r="AC99" i="48"/>
  <c r="O87" i="48"/>
  <c r="I87" i="48"/>
  <c r="U96" i="48"/>
  <c r="AB27" i="48"/>
  <c r="AD49" i="48"/>
  <c r="AC27" i="48"/>
  <c r="AB82" i="48"/>
  <c r="AD161" i="48"/>
  <c r="W161" i="48"/>
  <c r="I182" i="48"/>
  <c r="W183" i="48" s="1"/>
  <c r="U183" i="48"/>
  <c r="N183" i="48"/>
  <c r="P77" i="48"/>
  <c r="AB162" i="48"/>
  <c r="U162" i="48"/>
  <c r="N162" i="48"/>
  <c r="V182" i="48"/>
  <c r="O182" i="48"/>
  <c r="AC182" i="48"/>
  <c r="O123" i="48"/>
  <c r="O122" i="48"/>
  <c r="V123" i="48"/>
  <c r="AC122" i="48"/>
  <c r="V122" i="48"/>
  <c r="W141" i="48"/>
  <c r="P141" i="48"/>
  <c r="AC162" i="48"/>
  <c r="V162" i="48"/>
  <c r="AC174" i="48"/>
  <c r="O162" i="48"/>
  <c r="V163" i="48"/>
  <c r="I122" i="48"/>
  <c r="AD142" i="48"/>
  <c r="I162" i="48"/>
  <c r="AD172" i="48"/>
  <c r="W172" i="48"/>
  <c r="AD183" i="48"/>
  <c r="V78" i="48"/>
  <c r="AC78" i="48"/>
  <c r="O78" i="48"/>
  <c r="W69" i="48"/>
  <c r="AD69" i="48"/>
  <c r="P69" i="48"/>
  <c r="AD146" i="48"/>
  <c r="AC181" i="48"/>
  <c r="V181" i="48"/>
  <c r="O181" i="48"/>
  <c r="W77" i="48"/>
  <c r="AD31" i="48"/>
  <c r="W31" i="48"/>
  <c r="AD43" i="48"/>
  <c r="AB113" i="48"/>
  <c r="N113" i="48"/>
  <c r="U113" i="48"/>
  <c r="I123" i="48"/>
  <c r="N123" i="48"/>
  <c r="N124" i="48"/>
  <c r="AB123" i="48"/>
  <c r="U123" i="48"/>
  <c r="I163" i="48"/>
  <c r="U164" i="48"/>
  <c r="U163" i="48"/>
  <c r="N164" i="48"/>
  <c r="AB163" i="48"/>
  <c r="U182" i="48"/>
  <c r="AD22" i="48"/>
  <c r="AB44" i="48"/>
  <c r="U32" i="48"/>
  <c r="N32" i="48"/>
  <c r="I32" i="48"/>
  <c r="AC116" i="48"/>
  <c r="AC104" i="48"/>
  <c r="O104" i="48"/>
  <c r="V105" i="48"/>
  <c r="O105" i="48"/>
  <c r="V104" i="48"/>
  <c r="AD143" i="48"/>
  <c r="P143" i="48"/>
  <c r="W143" i="48"/>
  <c r="W153" i="48"/>
  <c r="P153" i="48"/>
  <c r="AD153" i="48"/>
  <c r="AB181" i="48"/>
  <c r="U181" i="48"/>
  <c r="N181" i="48"/>
  <c r="V133" i="48"/>
  <c r="I133" i="48"/>
  <c r="V134" i="48"/>
  <c r="O134" i="48"/>
  <c r="AC133" i="48"/>
  <c r="O133" i="48"/>
  <c r="AC145" i="48"/>
  <c r="AK173" i="48"/>
  <c r="AD173" i="48"/>
  <c r="W173" i="48"/>
  <c r="AD77" i="48"/>
  <c r="W13" i="48"/>
  <c r="P13" i="48"/>
  <c r="N24" i="48"/>
  <c r="AB23" i="48"/>
  <c r="U23" i="48"/>
  <c r="N23" i="48"/>
  <c r="AD104" i="48"/>
  <c r="P104" i="48"/>
  <c r="W104" i="48"/>
  <c r="I113" i="48"/>
  <c r="O170" i="48"/>
  <c r="V171" i="48"/>
  <c r="AC170" i="48"/>
  <c r="O171" i="48"/>
  <c r="V170" i="48"/>
  <c r="I170" i="48"/>
  <c r="I181" i="48"/>
  <c r="U14" i="48"/>
  <c r="N14" i="48"/>
  <c r="AB26" i="48"/>
  <c r="V24" i="48"/>
  <c r="O24" i="48"/>
  <c r="AC23" i="48"/>
  <c r="V23" i="48"/>
  <c r="O23" i="48"/>
  <c r="N33" i="48"/>
  <c r="I33" i="48"/>
  <c r="W34" i="48" s="1"/>
  <c r="N34" i="48"/>
  <c r="AB33" i="48"/>
  <c r="U33" i="48"/>
  <c r="AD64" i="48"/>
  <c r="P64" i="48"/>
  <c r="W64" i="48"/>
  <c r="N105" i="48"/>
  <c r="AB117" i="48"/>
  <c r="AB105" i="48"/>
  <c r="U105" i="48"/>
  <c r="AB114" i="48"/>
  <c r="U114" i="48"/>
  <c r="N114" i="48"/>
  <c r="I171" i="48"/>
  <c r="AB171" i="48"/>
  <c r="U172" i="48"/>
  <c r="U171" i="48"/>
  <c r="AP183" i="48"/>
  <c r="N171" i="48"/>
  <c r="AB183" i="48"/>
  <c r="O163" i="48"/>
  <c r="AB135" i="48"/>
  <c r="U124" i="48"/>
  <c r="P31" i="48"/>
  <c r="N16" i="48"/>
  <c r="V14" i="48"/>
  <c r="O14" i="48"/>
  <c r="AC26" i="48"/>
  <c r="I23" i="48"/>
  <c r="V95" i="48"/>
  <c r="O95" i="48"/>
  <c r="AC107" i="48"/>
  <c r="O115" i="48"/>
  <c r="V114" i="48"/>
  <c r="AC114" i="48"/>
  <c r="O114" i="48"/>
  <c r="V115" i="48"/>
  <c r="AC126" i="48"/>
  <c r="AB106" i="48"/>
  <c r="U106" i="48"/>
  <c r="N106" i="48"/>
  <c r="I106" i="48"/>
  <c r="U107" i="48"/>
  <c r="O96" i="48"/>
  <c r="AC108" i="48"/>
  <c r="V97" i="48"/>
  <c r="O97" i="48"/>
  <c r="AC96" i="48"/>
  <c r="V96" i="48"/>
  <c r="I96" i="48"/>
  <c r="U88" i="48"/>
  <c r="I78" i="48"/>
  <c r="N79" i="48"/>
  <c r="AB79" i="48"/>
  <c r="U79" i="48"/>
  <c r="I79" i="48"/>
  <c r="N107" i="48"/>
  <c r="U70" i="48"/>
  <c r="AB70" i="48"/>
  <c r="N70" i="48"/>
  <c r="I70" i="48"/>
  <c r="P180" i="48"/>
  <c r="AD180" i="48"/>
  <c r="W180" i="48"/>
  <c r="V70" i="48"/>
  <c r="AC70" i="48"/>
  <c r="O70" i="48"/>
  <c r="AC82" i="48"/>
  <c r="N182" i="48"/>
  <c r="AB182" i="48"/>
  <c r="I14" i="48"/>
  <c r="AD34" i="48"/>
  <c r="I95" i="48"/>
  <c r="I105" i="48"/>
  <c r="I114" i="48"/>
  <c r="U6" i="48"/>
  <c r="N6" i="48"/>
  <c r="AB18" i="48"/>
  <c r="AD24" i="48"/>
  <c r="O79" i="48"/>
  <c r="AC91" i="48"/>
  <c r="AC106" i="48"/>
  <c r="V106" i="48"/>
  <c r="AC118" i="48"/>
  <c r="O106" i="48"/>
  <c r="I115" i="48"/>
  <c r="W116" i="48" s="1"/>
  <c r="N115" i="48"/>
  <c r="U116" i="48"/>
  <c r="AC134" i="48"/>
  <c r="V6" i="48"/>
  <c r="O6" i="48"/>
  <c r="V16" i="48"/>
  <c r="O16" i="48"/>
  <c r="I16" i="48"/>
  <c r="AC28" i="48"/>
  <c r="U71" i="48"/>
  <c r="N71" i="48"/>
  <c r="V89" i="48"/>
  <c r="O89" i="48"/>
  <c r="AB125" i="48"/>
  <c r="I125" i="48"/>
  <c r="V107" i="48"/>
  <c r="N89" i="48"/>
  <c r="V17" i="48"/>
  <c r="I6" i="48"/>
  <c r="AB62" i="48"/>
  <c r="N62" i="48"/>
  <c r="V71" i="48"/>
  <c r="O71" i="48"/>
  <c r="AC83" i="48"/>
  <c r="I88" i="48"/>
  <c r="AR88" i="48" s="1"/>
  <c r="U98" i="48"/>
  <c r="N98" i="48"/>
  <c r="AB110" i="48"/>
  <c r="I107" i="48"/>
  <c r="U108" i="48"/>
  <c r="N108" i="48"/>
  <c r="AR70" i="48"/>
  <c r="N154" i="48"/>
  <c r="N116" i="48"/>
  <c r="N7" i="48"/>
  <c r="I7" i="48"/>
  <c r="O53" i="48"/>
  <c r="AC65" i="48"/>
  <c r="I71" i="48"/>
  <c r="AQ80" i="48"/>
  <c r="V81" i="48"/>
  <c r="O81" i="48"/>
  <c r="U89" i="48"/>
  <c r="AB89" i="48"/>
  <c r="V98" i="48"/>
  <c r="O98" i="48"/>
  <c r="AC110" i="48"/>
  <c r="AR142" i="48"/>
  <c r="O183" i="48"/>
  <c r="AB107" i="48"/>
  <c r="O7" i="48"/>
  <c r="AB45" i="48"/>
  <c r="U45" i="48"/>
  <c r="N45" i="48"/>
  <c r="I53" i="48"/>
  <c r="I62" i="48"/>
  <c r="AB72" i="48"/>
  <c r="N72" i="48"/>
  <c r="I80" i="48"/>
  <c r="I98" i="48"/>
  <c r="AK99" i="48" s="1"/>
  <c r="AD116" i="48"/>
  <c r="I155" i="48"/>
  <c r="AI156" i="48"/>
  <c r="U155" i="48"/>
  <c r="AB155" i="48"/>
  <c r="AD184" i="48"/>
  <c r="W184" i="48"/>
  <c r="P184" i="48"/>
  <c r="U154" i="48"/>
  <c r="P146" i="48"/>
  <c r="P116" i="48"/>
  <c r="V79" i="48"/>
  <c r="AB76" i="48"/>
  <c r="AB57" i="48"/>
  <c r="P8" i="48"/>
  <c r="AD36" i="48"/>
  <c r="V45" i="48"/>
  <c r="AC45" i="48"/>
  <c r="O45" i="48"/>
  <c r="AC57" i="48"/>
  <c r="AB63" i="48"/>
  <c r="U63" i="48"/>
  <c r="AB75" i="48"/>
  <c r="N81" i="48"/>
  <c r="AB81" i="48"/>
  <c r="I89" i="48"/>
  <c r="I145" i="48"/>
  <c r="V174" i="48"/>
  <c r="AI173" i="48"/>
  <c r="V154" i="48"/>
  <c r="U156" i="48"/>
  <c r="AC92" i="48"/>
  <c r="AB66" i="48"/>
  <c r="AC18" i="48"/>
  <c r="U37" i="48"/>
  <c r="AI37" i="48"/>
  <c r="AB37" i="48"/>
  <c r="N37" i="48"/>
  <c r="I45" i="48"/>
  <c r="AC54" i="48"/>
  <c r="V54" i="48"/>
  <c r="AQ63" i="48"/>
  <c r="AC63" i="48"/>
  <c r="V63" i="48"/>
  <c r="AC75" i="48"/>
  <c r="O63" i="48"/>
  <c r="I72" i="48"/>
  <c r="N90" i="48"/>
  <c r="I90" i="48"/>
  <c r="N146" i="48"/>
  <c r="AP173" i="48"/>
  <c r="V183" i="48"/>
  <c r="AB170" i="48"/>
  <c r="U146" i="48"/>
  <c r="W61" i="48"/>
  <c r="V37" i="48"/>
  <c r="AC49" i="48"/>
  <c r="AC37" i="48"/>
  <c r="O37" i="48"/>
  <c r="I54" i="48"/>
  <c r="I63" i="48"/>
  <c r="AB73" i="48"/>
  <c r="U73" i="48"/>
  <c r="I81" i="48"/>
  <c r="O91" i="48"/>
  <c r="AC90" i="48"/>
  <c r="O90" i="48"/>
  <c r="AB118" i="48"/>
  <c r="AB137" i="48"/>
  <c r="O146" i="48"/>
  <c r="V147" i="48"/>
  <c r="AC146" i="48"/>
  <c r="I165" i="48"/>
  <c r="P174" i="48"/>
  <c r="N166" i="48"/>
  <c r="W146" i="48"/>
  <c r="U90" i="48"/>
  <c r="W10" i="48"/>
  <c r="AK28" i="48"/>
  <c r="AD28" i="48"/>
  <c r="I46" i="48"/>
  <c r="W47" i="48" s="1"/>
  <c r="AC55" i="48"/>
  <c r="V55" i="48"/>
  <c r="O55" i="48"/>
  <c r="AC67" i="48"/>
  <c r="AD73" i="48"/>
  <c r="W73" i="48"/>
  <c r="P119" i="48"/>
  <c r="I128" i="48"/>
  <c r="I147" i="48"/>
  <c r="W148" i="48" s="1"/>
  <c r="AB147" i="48"/>
  <c r="U147" i="48"/>
  <c r="U157" i="48"/>
  <c r="I157" i="48"/>
  <c r="U174" i="48"/>
  <c r="O179" i="48"/>
  <c r="AC183" i="48"/>
  <c r="N149" i="48"/>
  <c r="AD156" i="48"/>
  <c r="O128" i="48"/>
  <c r="AD119" i="48"/>
  <c r="N80" i="48"/>
  <c r="AD61" i="48"/>
  <c r="N30" i="48"/>
  <c r="AD26" i="48"/>
  <c r="U7" i="48"/>
  <c r="AB29" i="48"/>
  <c r="U29" i="48"/>
  <c r="N29" i="48"/>
  <c r="N83" i="48"/>
  <c r="I83" i="48"/>
  <c r="N84" i="48"/>
  <c r="AB83" i="48"/>
  <c r="U83" i="48"/>
  <c r="AB101" i="48"/>
  <c r="N138" i="48"/>
  <c r="U138" i="48"/>
  <c r="V157" i="48"/>
  <c r="O157" i="48"/>
  <c r="W166" i="48"/>
  <c r="P166" i="48"/>
  <c r="I154" i="48"/>
  <c r="AC79" i="48"/>
  <c r="W174" i="48"/>
  <c r="U166" i="48"/>
  <c r="AB154" i="48"/>
  <c r="O80" i="48"/>
  <c r="AB74" i="48"/>
  <c r="AC53" i="48"/>
  <c r="N46" i="48"/>
  <c r="U38" i="48"/>
  <c r="V7" i="48"/>
  <c r="AC29" i="48"/>
  <c r="V29" i="48"/>
  <c r="O29" i="48"/>
  <c r="I38" i="48"/>
  <c r="AC47" i="48"/>
  <c r="O47" i="48"/>
  <c r="V47" i="48"/>
  <c r="AB65" i="48"/>
  <c r="U65" i="48"/>
  <c r="N65" i="48"/>
  <c r="I65" i="48"/>
  <c r="V138" i="48"/>
  <c r="O138" i="48"/>
  <c r="AD167" i="48"/>
  <c r="AD168" i="48"/>
  <c r="AB93" i="48"/>
  <c r="AB100" i="48"/>
  <c r="U80" i="48"/>
  <c r="AC58" i="48"/>
  <c r="O62" i="48"/>
  <c r="O46" i="48"/>
  <c r="P20" i="48"/>
  <c r="AD29" i="48"/>
  <c r="W29" i="48"/>
  <c r="P29" i="48"/>
  <c r="AP39" i="48"/>
  <c r="AB39" i="48"/>
  <c r="N39" i="48"/>
  <c r="P74" i="48"/>
  <c r="V121" i="48"/>
  <c r="O121" i="48"/>
  <c r="P138" i="48"/>
  <c r="V159" i="48"/>
  <c r="I158" i="48"/>
  <c r="AC158" i="48"/>
  <c r="N174" i="48"/>
  <c r="V53" i="48"/>
  <c r="U82" i="48"/>
  <c r="AB94" i="48"/>
  <c r="I82" i="48"/>
  <c r="AB174" i="48"/>
  <c r="AQ183" i="48"/>
  <c r="N125" i="48"/>
  <c r="P117" i="48"/>
  <c r="AC100" i="48"/>
  <c r="V80" i="48"/>
  <c r="N88" i="48"/>
  <c r="AB71" i="48"/>
  <c r="N54" i="48"/>
  <c r="AB50" i="48"/>
  <c r="N8" i="48"/>
  <c r="AB21" i="48"/>
  <c r="U21" i="48"/>
  <c r="N21" i="48"/>
  <c r="AC39" i="48"/>
  <c r="V39" i="48"/>
  <c r="N48" i="48"/>
  <c r="AB48" i="48"/>
  <c r="U48" i="48"/>
  <c r="AB60" i="48"/>
  <c r="I56" i="48"/>
  <c r="AR56" i="48" s="1"/>
  <c r="I120" i="48"/>
  <c r="AR120" i="48" s="1"/>
  <c r="N130" i="48"/>
  <c r="AB130" i="48"/>
  <c r="I139" i="48"/>
  <c r="AR151" i="48" s="1"/>
  <c r="AB139" i="48"/>
  <c r="N140" i="48"/>
  <c r="U139" i="48"/>
  <c r="AD148" i="48"/>
  <c r="AI107" i="48"/>
  <c r="W37" i="48"/>
  <c r="P37" i="48"/>
  <c r="AD37" i="48"/>
  <c r="V129" i="48"/>
  <c r="V128" i="48"/>
  <c r="AD176" i="48"/>
  <c r="N155" i="48"/>
  <c r="AC128" i="48"/>
  <c r="AB98" i="48"/>
  <c r="O88" i="48"/>
  <c r="AC71" i="48"/>
  <c r="O54" i="48"/>
  <c r="U62" i="48"/>
  <c r="U46" i="48"/>
  <c r="O13" i="48"/>
  <c r="AC21" i="48"/>
  <c r="V21" i="48"/>
  <c r="O21" i="48"/>
  <c r="V30" i="48"/>
  <c r="I39" i="48"/>
  <c r="O48" i="48"/>
  <c r="AC48" i="48"/>
  <c r="V48" i="48"/>
  <c r="AC60" i="48"/>
  <c r="AD57" i="48"/>
  <c r="O66" i="48"/>
  <c r="V67" i="48"/>
  <c r="I66" i="48"/>
  <c r="U121" i="48"/>
  <c r="AB121" i="48"/>
  <c r="O130" i="48"/>
  <c r="AC142" i="48"/>
  <c r="AC130" i="48"/>
  <c r="V130" i="48"/>
  <c r="W149" i="48"/>
  <c r="I178" i="48"/>
  <c r="AB55" i="48"/>
  <c r="U55" i="48"/>
  <c r="N55" i="48"/>
  <c r="W177" i="48"/>
  <c r="V179" i="48"/>
  <c r="O184" i="48"/>
  <c r="AB149" i="48"/>
  <c r="N157" i="48"/>
  <c r="U125" i="48"/>
  <c r="V120" i="48"/>
  <c r="AC98" i="48"/>
  <c r="AB80" i="48"/>
  <c r="AB67" i="48"/>
  <c r="U54" i="48"/>
  <c r="V62" i="48"/>
  <c r="AB38" i="48"/>
  <c r="U8" i="48"/>
  <c r="I21" i="48"/>
  <c r="P22" i="48" s="1"/>
  <c r="I30" i="48"/>
  <c r="AB40" i="48"/>
  <c r="U40" i="48"/>
  <c r="N40" i="48"/>
  <c r="I40" i="48"/>
  <c r="P41" i="48" s="1"/>
  <c r="I48" i="48"/>
  <c r="P49" i="48" s="1"/>
  <c r="AQ103" i="48"/>
  <c r="AC103" i="48"/>
  <c r="V103" i="48"/>
  <c r="I130" i="48"/>
  <c r="AD179" i="48"/>
  <c r="O154" i="48"/>
  <c r="V155" i="48"/>
  <c r="O155" i="48"/>
  <c r="P26" i="48"/>
  <c r="AB119" i="48"/>
  <c r="AK156" i="48"/>
  <c r="AQ173" i="48"/>
  <c r="N175" i="48"/>
  <c r="AC166" i="48"/>
  <c r="U115" i="48"/>
  <c r="AC80" i="48"/>
  <c r="O72" i="48"/>
  <c r="P75" i="48"/>
  <c r="N56" i="48"/>
  <c r="AC38" i="48"/>
  <c r="AB22" i="48"/>
  <c r="U22" i="48"/>
  <c r="N22" i="48"/>
  <c r="AB34" i="48"/>
  <c r="AB31" i="48"/>
  <c r="U31" i="48"/>
  <c r="O41" i="48"/>
  <c r="AC40" i="48"/>
  <c r="V40" i="48"/>
  <c r="O40" i="48"/>
  <c r="AC52" i="48"/>
  <c r="N58" i="48"/>
  <c r="U58" i="48"/>
  <c r="I58" i="48"/>
  <c r="I103" i="48"/>
  <c r="I121" i="48"/>
  <c r="I131" i="48"/>
  <c r="AI132" i="48"/>
  <c r="U132" i="48"/>
  <c r="N132" i="48"/>
  <c r="U150" i="48"/>
  <c r="I150" i="48"/>
  <c r="AB150" i="48"/>
  <c r="AR183" i="48"/>
  <c r="AB173" i="48"/>
  <c r="V184" i="48"/>
  <c r="AD149" i="48"/>
  <c r="AB157" i="48"/>
  <c r="N147" i="48"/>
  <c r="O129" i="48"/>
  <c r="V88" i="48"/>
  <c r="O56" i="48"/>
  <c r="W8" i="48"/>
  <c r="AC22" i="48"/>
  <c r="O22" i="48"/>
  <c r="AC34" i="48"/>
  <c r="AC31" i="48"/>
  <c r="V31" i="48"/>
  <c r="O31" i="48"/>
  <c r="AD85" i="48"/>
  <c r="U95" i="48"/>
  <c r="N95" i="48"/>
  <c r="AB116" i="48"/>
  <c r="N104" i="48"/>
  <c r="N122" i="48"/>
  <c r="AB134" i="48"/>
  <c r="AD140" i="48"/>
  <c r="U24" i="48"/>
  <c r="AD99" i="48"/>
  <c r="AB141" i="48"/>
  <c r="N176" i="48"/>
  <c r="AC152" i="48"/>
  <c r="N142" i="48"/>
  <c r="AJ77" i="48"/>
  <c r="P44" i="48"/>
  <c r="O34" i="48"/>
  <c r="V18" i="48"/>
  <c r="O10" i="48"/>
  <c r="U16" i="48"/>
  <c r="N41" i="48"/>
  <c r="N66" i="48"/>
  <c r="AC74" i="48"/>
  <c r="I91" i="48"/>
  <c r="N91" i="48"/>
  <c r="U25" i="48"/>
  <c r="N25" i="48"/>
  <c r="U50" i="48"/>
  <c r="W108" i="48"/>
  <c r="O150" i="48"/>
  <c r="AI140" i="48"/>
  <c r="U176" i="48"/>
  <c r="U142" i="48"/>
  <c r="O125" i="48"/>
  <c r="N101" i="48"/>
  <c r="W60" i="48"/>
  <c r="O42" i="48"/>
  <c r="U34" i="48"/>
  <c r="U10" i="48"/>
  <c r="U17" i="48"/>
  <c r="O25" i="48"/>
  <c r="I67" i="48"/>
  <c r="N68" i="48"/>
  <c r="P100" i="48"/>
  <c r="AB159" i="48"/>
  <c r="AB24" i="48"/>
  <c r="U9" i="48"/>
  <c r="I25" i="48"/>
  <c r="I50" i="48"/>
  <c r="U60" i="48"/>
  <c r="I59" i="48"/>
  <c r="AP126" i="48"/>
  <c r="AC44" i="48"/>
  <c r="V9" i="48"/>
  <c r="AD17" i="48"/>
  <c r="W42" i="48"/>
  <c r="I51" i="48"/>
  <c r="W52" i="48" s="1"/>
  <c r="U52" i="48"/>
  <c r="AC76" i="48"/>
  <c r="AD84" i="48"/>
  <c r="U118" i="48"/>
  <c r="I134" i="48"/>
  <c r="V151" i="48"/>
  <c r="I159" i="48"/>
  <c r="O174" i="48"/>
  <c r="O153" i="48"/>
  <c r="V125" i="48"/>
  <c r="N119" i="48"/>
  <c r="U101" i="48"/>
  <c r="N76" i="48"/>
  <c r="N51" i="48"/>
  <c r="I9" i="48"/>
  <c r="N18" i="48"/>
  <c r="P43" i="48"/>
  <c r="AD76" i="48"/>
  <c r="I101" i="48"/>
  <c r="AP110" i="48"/>
  <c r="I126" i="48"/>
  <c r="AR126" i="48" s="1"/>
  <c r="N74" i="48"/>
  <c r="O18" i="48"/>
  <c r="V19" i="48"/>
  <c r="I35" i="48"/>
  <c r="AK35" i="48" s="1"/>
  <c r="N35" i="48"/>
  <c r="P68" i="48"/>
  <c r="I93" i="48"/>
  <c r="AK93" i="48" s="1"/>
  <c r="I118" i="48"/>
  <c r="AB127" i="48"/>
  <c r="AC147" i="48"/>
  <c r="AQ135" i="48"/>
  <c r="N152" i="48"/>
  <c r="N27" i="48"/>
  <c r="I27" i="48"/>
  <c r="P60" i="48"/>
  <c r="P85" i="48"/>
  <c r="V102" i="48"/>
  <c r="AD110" i="48"/>
  <c r="P110" i="48"/>
  <c r="AC127" i="48"/>
  <c r="AC139" i="48"/>
  <c r="P135" i="48"/>
  <c r="N144" i="48"/>
  <c r="V153" i="48"/>
  <c r="O135" i="48"/>
  <c r="U119" i="48"/>
  <c r="W68" i="48"/>
  <c r="AC42" i="48"/>
  <c r="U51" i="48"/>
  <c r="O32" i="48"/>
  <c r="U27" i="48"/>
  <c r="I19" i="48"/>
  <c r="N20" i="48"/>
  <c r="I127" i="48"/>
  <c r="N136" i="48"/>
  <c r="I152" i="48"/>
  <c r="W100" i="48"/>
  <c r="AB25" i="48"/>
  <c r="U12" i="48"/>
  <c r="I11" i="48"/>
  <c r="U78" i="48"/>
  <c r="I144" i="48"/>
  <c r="AQ148" i="48"/>
  <c r="AJ137" i="48"/>
  <c r="AP148" i="48"/>
  <c r="AK137" i="48"/>
  <c r="AI137" i="48"/>
  <c r="AR148" i="48"/>
  <c r="AA136" i="48"/>
  <c r="AO136" i="48"/>
  <c r="AH147" i="48"/>
  <c r="AG148" i="48"/>
  <c r="AJ148" i="48"/>
  <c r="M147" i="48"/>
  <c r="AO147" i="48"/>
  <c r="AK148" i="48"/>
  <c r="AR159" i="48"/>
  <c r="AQ159" i="48"/>
  <c r="T147" i="48"/>
  <c r="AP159" i="48"/>
  <c r="AI148" i="48"/>
  <c r="AF148" i="48"/>
  <c r="AE148" i="48"/>
  <c r="Q15" i="48"/>
  <c r="J15" i="48"/>
  <c r="F15" i="48"/>
  <c r="AL27" i="48"/>
  <c r="X27" i="48"/>
  <c r="Q31" i="48"/>
  <c r="AL31" i="48"/>
  <c r="J31" i="48"/>
  <c r="AE31" i="48"/>
  <c r="F31" i="48"/>
  <c r="AA43" i="48" s="1"/>
  <c r="AL43" i="48"/>
  <c r="X31" i="48"/>
  <c r="AL47" i="48"/>
  <c r="X47" i="48"/>
  <c r="J47" i="48"/>
  <c r="F47" i="48"/>
  <c r="Q47" i="48"/>
  <c r="AL59" i="48"/>
  <c r="X71" i="48"/>
  <c r="AL71" i="48"/>
  <c r="Q71" i="48"/>
  <c r="X83" i="48"/>
  <c r="F71" i="48"/>
  <c r="AL83" i="48" s="1"/>
  <c r="Q95" i="48"/>
  <c r="J95" i="48"/>
  <c r="AE95" i="48"/>
  <c r="X95" i="48"/>
  <c r="F95" i="48"/>
  <c r="AN107" i="48" s="1"/>
  <c r="Q135" i="48"/>
  <c r="X135" i="48"/>
  <c r="X147" i="48"/>
  <c r="AE135" i="48"/>
  <c r="F135" i="48"/>
  <c r="AF136" i="48" s="1"/>
  <c r="AL147" i="48"/>
  <c r="J135" i="48"/>
  <c r="AL135" i="48"/>
  <c r="R7" i="48"/>
  <c r="K7" i="48"/>
  <c r="AF7" i="48"/>
  <c r="AM19" i="48"/>
  <c r="Y23" i="48"/>
  <c r="R23" i="48"/>
  <c r="K23" i="48"/>
  <c r="AM39" i="48"/>
  <c r="Y39" i="48"/>
  <c r="R39" i="48"/>
  <c r="K39" i="48"/>
  <c r="R55" i="48"/>
  <c r="K55" i="48"/>
  <c r="AM55" i="48"/>
  <c r="AF55" i="48"/>
  <c r="Y55" i="48"/>
  <c r="AF71" i="48"/>
  <c r="Y71" i="48"/>
  <c r="K71" i="48"/>
  <c r="AM71" i="48"/>
  <c r="R71" i="48"/>
  <c r="AM83" i="48"/>
  <c r="Y99" i="48"/>
  <c r="K87" i="48"/>
  <c r="AM87" i="48"/>
  <c r="Y87" i="48"/>
  <c r="R87" i="48"/>
  <c r="Y95" i="48"/>
  <c r="K95" i="48"/>
  <c r="R95" i="48"/>
  <c r="AM111" i="48"/>
  <c r="Y111" i="48"/>
  <c r="Y123" i="48"/>
  <c r="K111" i="48"/>
  <c r="R111" i="48"/>
  <c r="R127" i="48"/>
  <c r="Y139" i="48"/>
  <c r="K127" i="48"/>
  <c r="Y127" i="48"/>
  <c r="AF127" i="48"/>
  <c r="Y135" i="48"/>
  <c r="R135" i="48"/>
  <c r="K135" i="48"/>
  <c r="AF135" i="48"/>
  <c r="AF151" i="48"/>
  <c r="K151" i="48"/>
  <c r="R151" i="48"/>
  <c r="Y163" i="48"/>
  <c r="Y151" i="48"/>
  <c r="AM151" i="48"/>
  <c r="R159" i="48"/>
  <c r="Y171" i="48"/>
  <c r="Y159" i="48"/>
  <c r="AM159" i="48"/>
  <c r="AM171" i="48"/>
  <c r="AM175" i="48"/>
  <c r="K175" i="48"/>
  <c r="Y175" i="48"/>
  <c r="K183" i="48"/>
  <c r="R183" i="48"/>
  <c r="Y183" i="48"/>
  <c r="AM183" i="48"/>
  <c r="R175" i="48"/>
  <c r="S15" i="48"/>
  <c r="L15" i="48"/>
  <c r="AG15" i="48"/>
  <c r="S31" i="48"/>
  <c r="AG31" i="48"/>
  <c r="Z43" i="48"/>
  <c r="L31" i="48"/>
  <c r="AN31" i="48"/>
  <c r="Z31" i="48"/>
  <c r="Z47" i="48"/>
  <c r="L47" i="48"/>
  <c r="AN55" i="48"/>
  <c r="L55" i="48"/>
  <c r="Z55" i="48"/>
  <c r="AN67" i="48"/>
  <c r="S55" i="48"/>
  <c r="AG71" i="48"/>
  <c r="S71" i="48"/>
  <c r="L71" i="48"/>
  <c r="AN71" i="48"/>
  <c r="Z71" i="48"/>
  <c r="AN83" i="48"/>
  <c r="AN87" i="48"/>
  <c r="S87" i="48"/>
  <c r="Z99" i="48"/>
  <c r="L87" i="48"/>
  <c r="Z87" i="48"/>
  <c r="AN103" i="48"/>
  <c r="Z103" i="48"/>
  <c r="AG103" i="48"/>
  <c r="L103" i="48"/>
  <c r="Z115" i="48"/>
  <c r="S103" i="48"/>
  <c r="AN111" i="48"/>
  <c r="AG111" i="48"/>
  <c r="S111" i="48"/>
  <c r="AN123" i="48"/>
  <c r="Z111" i="48"/>
  <c r="Z123" i="48"/>
  <c r="L111" i="48"/>
  <c r="L127" i="48"/>
  <c r="S127" i="48"/>
  <c r="Z139" i="48"/>
  <c r="AG127" i="48"/>
  <c r="Z127" i="48"/>
  <c r="S135" i="48"/>
  <c r="L135" i="48"/>
  <c r="Z135" i="48"/>
  <c r="Z147" i="48"/>
  <c r="Z143" i="48"/>
  <c r="AN143" i="48"/>
  <c r="L143" i="48"/>
  <c r="S143" i="48"/>
  <c r="Z155" i="48"/>
  <c r="L159" i="48"/>
  <c r="S159" i="48"/>
  <c r="AN159" i="48"/>
  <c r="Z159" i="48"/>
  <c r="Z171" i="48"/>
  <c r="AG159" i="48"/>
  <c r="Z167" i="48"/>
  <c r="S167" i="48"/>
  <c r="AG167" i="48"/>
  <c r="AN179" i="48"/>
  <c r="AN167" i="48"/>
  <c r="Q8" i="48"/>
  <c r="J8" i="48"/>
  <c r="F8" i="48"/>
  <c r="X20" i="48"/>
  <c r="J40" i="48"/>
  <c r="AL40" i="48"/>
  <c r="X40" i="48"/>
  <c r="X52" i="48"/>
  <c r="Q40" i="48"/>
  <c r="AE40" i="48"/>
  <c r="F40" i="48"/>
  <c r="AO52" i="48" s="1"/>
  <c r="J56" i="48"/>
  <c r="AL68" i="48"/>
  <c r="X56" i="48"/>
  <c r="X68" i="48"/>
  <c r="Q56" i="48"/>
  <c r="AL56" i="48"/>
  <c r="AE56" i="48"/>
  <c r="F56" i="48"/>
  <c r="J64" i="48"/>
  <c r="AL76" i="48"/>
  <c r="Q64" i="48"/>
  <c r="X76" i="48"/>
  <c r="AL64" i="48"/>
  <c r="F64" i="48"/>
  <c r="X64" i="48"/>
  <c r="Q80" i="48"/>
  <c r="J80" i="48"/>
  <c r="AL92" i="48"/>
  <c r="AE80" i="48"/>
  <c r="F80" i="48"/>
  <c r="X92" i="48"/>
  <c r="X80" i="48"/>
  <c r="AL80" i="48"/>
  <c r="J88" i="48"/>
  <c r="AE88" i="48"/>
  <c r="X100" i="48"/>
  <c r="X88" i="48"/>
  <c r="AL88" i="48"/>
  <c r="F88" i="48"/>
  <c r="Q88" i="48"/>
  <c r="AE104" i="48"/>
  <c r="X116" i="48"/>
  <c r="X104" i="48"/>
  <c r="Q104" i="48"/>
  <c r="J104" i="48"/>
  <c r="F104" i="48"/>
  <c r="AL104" i="48"/>
  <c r="AL116" i="48"/>
  <c r="F120" i="48"/>
  <c r="AE121" i="48" s="1"/>
  <c r="X120" i="48"/>
  <c r="Q120" i="48"/>
  <c r="X132" i="48"/>
  <c r="AL120" i="48"/>
  <c r="X128" i="48"/>
  <c r="Q128" i="48"/>
  <c r="X140" i="48"/>
  <c r="F128" i="48"/>
  <c r="J128" i="48"/>
  <c r="AL128" i="48"/>
  <c r="AE144" i="48"/>
  <c r="AL156" i="48"/>
  <c r="X144" i="48"/>
  <c r="AL144" i="48"/>
  <c r="F144" i="48"/>
  <c r="X156" i="48"/>
  <c r="Q144" i="48"/>
  <c r="Q152" i="48"/>
  <c r="J152" i="48"/>
  <c r="X164" i="48"/>
  <c r="F152" i="48"/>
  <c r="AE152" i="48"/>
  <c r="X152" i="48"/>
  <c r="AL164" i="48"/>
  <c r="AL160" i="48"/>
  <c r="J160" i="48"/>
  <c r="X172" i="48"/>
  <c r="F160" i="48"/>
  <c r="AN172" i="48" s="1"/>
  <c r="AE160" i="48"/>
  <c r="Q161" i="48"/>
  <c r="Q160" i="48"/>
  <c r="Q176" i="48"/>
  <c r="AE176" i="48"/>
  <c r="AL176" i="48"/>
  <c r="J176" i="48"/>
  <c r="X184" i="48"/>
  <c r="AL184" i="48"/>
  <c r="J184" i="48"/>
  <c r="T154" i="48"/>
  <c r="AP166" i="48"/>
  <c r="M155" i="48"/>
  <c r="AG155" i="48"/>
  <c r="M154" i="48"/>
  <c r="AK155" i="48"/>
  <c r="AJ155" i="48"/>
  <c r="AI155" i="48"/>
  <c r="AH155" i="48"/>
  <c r="T155" i="48"/>
  <c r="AH154" i="48"/>
  <c r="AA154" i="48"/>
  <c r="AQ166" i="48"/>
  <c r="AN166" i="48"/>
  <c r="AM166" i="48"/>
  <c r="AL166" i="48"/>
  <c r="X176" i="48"/>
  <c r="L168" i="48"/>
  <c r="Q13" i="48"/>
  <c r="AE13" i="48"/>
  <c r="J13" i="48"/>
  <c r="J21" i="48"/>
  <c r="Q21" i="48"/>
  <c r="X21" i="48"/>
  <c r="AL21" i="48"/>
  <c r="J29" i="48"/>
  <c r="AE29" i="48"/>
  <c r="X29" i="48"/>
  <c r="Q29" i="48"/>
  <c r="F29" i="48"/>
  <c r="X37" i="48"/>
  <c r="J37" i="48"/>
  <c r="AE37" i="48"/>
  <c r="Q37" i="48"/>
  <c r="X49" i="48"/>
  <c r="F37" i="48"/>
  <c r="AN49" i="48" s="1"/>
  <c r="AE45" i="48"/>
  <c r="X45" i="48"/>
  <c r="Q45" i="48"/>
  <c r="J45" i="48"/>
  <c r="F45" i="48"/>
  <c r="AE53" i="48"/>
  <c r="J53" i="48"/>
  <c r="X53" i="48"/>
  <c r="Q53" i="48"/>
  <c r="F53" i="48"/>
  <c r="Q54" i="48"/>
  <c r="J61" i="48"/>
  <c r="Q61" i="48"/>
  <c r="F61" i="48"/>
  <c r="AF62" i="48" s="1"/>
  <c r="X61" i="48"/>
  <c r="AE61" i="48"/>
  <c r="AL69" i="48"/>
  <c r="J69" i="48"/>
  <c r="Q69" i="48"/>
  <c r="AE69" i="48"/>
  <c r="F69" i="48"/>
  <c r="X69" i="48"/>
  <c r="Q77" i="48"/>
  <c r="AL77" i="48"/>
  <c r="X77" i="48"/>
  <c r="J77" i="48"/>
  <c r="AE77" i="48"/>
  <c r="F77" i="48"/>
  <c r="J85" i="48"/>
  <c r="Q85" i="48"/>
  <c r="F85" i="48"/>
  <c r="X85" i="48"/>
  <c r="AE93" i="48"/>
  <c r="X93" i="48"/>
  <c r="Q93" i="48"/>
  <c r="J93" i="48"/>
  <c r="F93" i="48"/>
  <c r="AG94" i="48" s="1"/>
  <c r="Q101" i="48"/>
  <c r="F101" i="48"/>
  <c r="AL101" i="48"/>
  <c r="J101" i="48"/>
  <c r="AE101" i="48"/>
  <c r="X101" i="48"/>
  <c r="X113" i="48"/>
  <c r="Q109" i="48"/>
  <c r="AE109" i="48"/>
  <c r="X109" i="48"/>
  <c r="J109" i="48"/>
  <c r="F109" i="48"/>
  <c r="X117" i="48"/>
  <c r="Q117" i="48"/>
  <c r="J117" i="48"/>
  <c r="F117" i="48"/>
  <c r="J125" i="48"/>
  <c r="Q125" i="48"/>
  <c r="X125" i="48"/>
  <c r="AE125" i="48"/>
  <c r="F125" i="48"/>
  <c r="F133" i="48"/>
  <c r="J133" i="48"/>
  <c r="AE133" i="48"/>
  <c r="X133" i="48"/>
  <c r="Q133" i="48"/>
  <c r="F141" i="48"/>
  <c r="X141" i="48"/>
  <c r="AE141" i="48"/>
  <c r="AL141" i="48"/>
  <c r="X153" i="48"/>
  <c r="J141" i="48"/>
  <c r="X149" i="48"/>
  <c r="J149" i="48"/>
  <c r="Q149" i="48"/>
  <c r="F149" i="48"/>
  <c r="AE150" i="48"/>
  <c r="AE149" i="48"/>
  <c r="J157" i="48"/>
  <c r="F157" i="48"/>
  <c r="AE157" i="48"/>
  <c r="Q157" i="48"/>
  <c r="Q158" i="48"/>
  <c r="X165" i="48"/>
  <c r="J165" i="48"/>
  <c r="AL165" i="48"/>
  <c r="Q165" i="48"/>
  <c r="F165" i="48"/>
  <c r="AM177" i="48" s="1"/>
  <c r="AE165" i="48"/>
  <c r="Q173" i="48"/>
  <c r="AE173" i="48"/>
  <c r="J173" i="48"/>
  <c r="X173" i="48"/>
  <c r="AL173" i="48"/>
  <c r="Q181" i="48"/>
  <c r="J181" i="48"/>
  <c r="AP30" i="48"/>
  <c r="AO18" i="48"/>
  <c r="AR30" i="48"/>
  <c r="AQ30" i="48"/>
  <c r="AI19" i="48"/>
  <c r="AF19" i="48"/>
  <c r="AA18" i="48"/>
  <c r="AP176" i="48"/>
  <c r="AA164" i="48"/>
  <c r="AI165" i="48"/>
  <c r="AJ165" i="48"/>
  <c r="AR176" i="48"/>
  <c r="T164" i="48"/>
  <c r="AO164" i="48"/>
  <c r="M164" i="48"/>
  <c r="AQ176" i="48"/>
  <c r="X160" i="48"/>
  <c r="AG147" i="48"/>
  <c r="AI147" i="48"/>
  <c r="AR158" i="48"/>
  <c r="AQ158" i="48"/>
  <c r="AA146" i="48"/>
  <c r="AP158" i="48"/>
  <c r="AK147" i="48"/>
  <c r="AM158" i="48"/>
  <c r="AL149" i="48"/>
  <c r="J144" i="48"/>
  <c r="Q30" i="48"/>
  <c r="AI90" i="48"/>
  <c r="T89" i="48"/>
  <c r="AF90" i="48"/>
  <c r="AR101" i="48"/>
  <c r="AH89" i="48"/>
  <c r="AQ101" i="48"/>
  <c r="M89" i="48"/>
  <c r="AJ90" i="48"/>
  <c r="AO89" i="48"/>
  <c r="AA89" i="48"/>
  <c r="AP101" i="48"/>
  <c r="AN101" i="48"/>
  <c r="F13" i="48"/>
  <c r="AJ76" i="48"/>
  <c r="M75" i="48"/>
  <c r="AQ87" i="48"/>
  <c r="AP87" i="48"/>
  <c r="AH75" i="48"/>
  <c r="AF76" i="48"/>
  <c r="AK76" i="48"/>
  <c r="AG76" i="48"/>
  <c r="T75" i="48"/>
  <c r="AI76" i="48"/>
  <c r="AR87" i="48"/>
  <c r="M84" i="48"/>
  <c r="AK85" i="48"/>
  <c r="AI85" i="48"/>
  <c r="AA84" i="48"/>
  <c r="AP96" i="48"/>
  <c r="AJ85" i="48"/>
  <c r="AH84" i="48"/>
  <c r="AR96" i="48"/>
  <c r="AQ96" i="48"/>
  <c r="T84" i="48"/>
  <c r="AK165" i="48"/>
  <c r="X167" i="48"/>
  <c r="F167" i="48"/>
  <c r="AM179" i="48" s="1"/>
  <c r="Q167" i="48"/>
  <c r="AL167" i="48"/>
  <c r="AE167" i="48"/>
  <c r="AL179" i="48"/>
  <c r="AG81" i="48"/>
  <c r="AA132" i="48"/>
  <c r="J71" i="48"/>
  <c r="X175" i="48"/>
  <c r="J175" i="48"/>
  <c r="T66" i="48"/>
  <c r="AA66" i="48"/>
  <c r="AO66" i="48"/>
  <c r="AJ67" i="48"/>
  <c r="AI67" i="48"/>
  <c r="AH66" i="48"/>
  <c r="M66" i="48"/>
  <c r="AF67" i="48"/>
  <c r="AR78" i="48"/>
  <c r="AQ78" i="48"/>
  <c r="AP78" i="48"/>
  <c r="AN78" i="48"/>
  <c r="AK162" i="48"/>
  <c r="AJ162" i="48"/>
  <c r="AI162" i="48"/>
  <c r="AF162" i="48"/>
  <c r="AA161" i="48"/>
  <c r="AR173" i="48"/>
  <c r="AO161" i="48"/>
  <c r="J166" i="48"/>
  <c r="S183" i="48"/>
  <c r="AN183" i="48"/>
  <c r="Z183" i="48"/>
  <c r="L183" i="48"/>
  <c r="AR42" i="48"/>
  <c r="AK31" i="48"/>
  <c r="AA30" i="48"/>
  <c r="AJ31" i="48"/>
  <c r="AO30" i="48"/>
  <c r="AI31" i="48"/>
  <c r="AH30" i="48"/>
  <c r="AM42" i="48"/>
  <c r="M30" i="48"/>
  <c r="AQ42" i="48"/>
  <c r="AP42" i="48"/>
  <c r="M58" i="48"/>
  <c r="AP70" i="48"/>
  <c r="AJ59" i="48"/>
  <c r="AQ70" i="48"/>
  <c r="AH58" i="48"/>
  <c r="AG59" i="48"/>
  <c r="AE59" i="48"/>
  <c r="AI59" i="48"/>
  <c r="X179" i="48"/>
  <c r="J158" i="48"/>
  <c r="X89" i="48"/>
  <c r="AG55" i="48"/>
  <c r="F21" i="48"/>
  <c r="Y179" i="48"/>
  <c r="AL152" i="48"/>
  <c r="Q141" i="48"/>
  <c r="AE118" i="48"/>
  <c r="S47" i="48"/>
  <c r="Q183" i="48"/>
  <c r="AL183" i="48"/>
  <c r="X183" i="48"/>
  <c r="J183" i="48"/>
  <c r="AN175" i="48"/>
  <c r="L175" i="48"/>
  <c r="Z175" i="48"/>
  <c r="AH92" i="48"/>
  <c r="T92" i="48"/>
  <c r="M92" i="48"/>
  <c r="AI93" i="48"/>
  <c r="AR104" i="48"/>
  <c r="AQ104" i="48"/>
  <c r="AJ93" i="48"/>
  <c r="AA92" i="48"/>
  <c r="AP104" i="48"/>
  <c r="M67" i="48"/>
  <c r="AL95" i="48"/>
  <c r="AO42" i="48"/>
  <c r="AN169" i="48"/>
  <c r="AH19" i="48"/>
  <c r="AK20" i="48"/>
  <c r="AR31" i="48"/>
  <c r="AI20" i="48"/>
  <c r="T19" i="48"/>
  <c r="M19" i="48"/>
  <c r="AQ31" i="48"/>
  <c r="AJ20" i="48"/>
  <c r="AO19" i="48"/>
  <c r="AP31" i="48"/>
  <c r="AE20" i="48"/>
  <c r="AG20" i="48"/>
  <c r="AF20" i="48"/>
  <c r="AJ12" i="48"/>
  <c r="AI12" i="48"/>
  <c r="AP23" i="48"/>
  <c r="M11" i="48"/>
  <c r="AQ23" i="48"/>
  <c r="AH11" i="48"/>
  <c r="T11" i="48"/>
  <c r="AK12" i="48"/>
  <c r="X181" i="48"/>
  <c r="AM95" i="48"/>
  <c r="AE7" i="48"/>
  <c r="J7" i="48"/>
  <c r="AL19" i="48"/>
  <c r="X19" i="48"/>
  <c r="F7" i="48"/>
  <c r="Q7" i="48"/>
  <c r="AL23" i="48"/>
  <c r="X23" i="48"/>
  <c r="J23" i="48"/>
  <c r="F23" i="48"/>
  <c r="Q23" i="48"/>
  <c r="X39" i="48"/>
  <c r="Q39" i="48"/>
  <c r="J39" i="48"/>
  <c r="F39" i="48"/>
  <c r="AL39" i="48"/>
  <c r="AL55" i="48"/>
  <c r="X55" i="48"/>
  <c r="Q55" i="48"/>
  <c r="F55" i="48"/>
  <c r="AG56" i="48" s="1"/>
  <c r="J55" i="48"/>
  <c r="AE55" i="48"/>
  <c r="X63" i="48"/>
  <c r="Q63" i="48"/>
  <c r="AE63" i="48"/>
  <c r="AL75" i="48"/>
  <c r="AL63" i="48"/>
  <c r="F63" i="48"/>
  <c r="J63" i="48"/>
  <c r="AL79" i="48"/>
  <c r="Q79" i="48"/>
  <c r="AE79" i="48"/>
  <c r="X79" i="48"/>
  <c r="F79" i="48"/>
  <c r="J79" i="48"/>
  <c r="J87" i="48"/>
  <c r="AL87" i="48"/>
  <c r="X87" i="48"/>
  <c r="F87" i="48"/>
  <c r="Q87" i="48"/>
  <c r="Q103" i="48"/>
  <c r="X103" i="48"/>
  <c r="AL103" i="48"/>
  <c r="AE103" i="48"/>
  <c r="F103" i="48"/>
  <c r="AF104" i="48" s="1"/>
  <c r="J103" i="48"/>
  <c r="AL115" i="48"/>
  <c r="X115" i="48"/>
  <c r="X111" i="48"/>
  <c r="J111" i="48"/>
  <c r="Q111" i="48"/>
  <c r="AE111" i="48"/>
  <c r="F111" i="48"/>
  <c r="AL111" i="48"/>
  <c r="Q119" i="48"/>
  <c r="X119" i="48"/>
  <c r="F119" i="48"/>
  <c r="AE120" i="48" s="1"/>
  <c r="X131" i="48"/>
  <c r="J119" i="48"/>
  <c r="J127" i="48"/>
  <c r="X139" i="48"/>
  <c r="Q127" i="48"/>
  <c r="F127" i="48"/>
  <c r="AN139" i="48" s="1"/>
  <c r="AE127" i="48"/>
  <c r="X127" i="48"/>
  <c r="AE143" i="48"/>
  <c r="AL143" i="48"/>
  <c r="X155" i="48"/>
  <c r="X143" i="48"/>
  <c r="F143" i="48"/>
  <c r="Q143" i="48"/>
  <c r="J143" i="48"/>
  <c r="Q151" i="48"/>
  <c r="X163" i="48"/>
  <c r="F151" i="48"/>
  <c r="AM163" i="48" s="1"/>
  <c r="X151" i="48"/>
  <c r="J151" i="48"/>
  <c r="AL151" i="48"/>
  <c r="J159" i="48"/>
  <c r="Q159" i="48"/>
  <c r="F159" i="48"/>
  <c r="AN171" i="48" s="1"/>
  <c r="AL159" i="48"/>
  <c r="X159" i="48"/>
  <c r="K15" i="48"/>
  <c r="AM27" i="48"/>
  <c r="Y27" i="48"/>
  <c r="R31" i="48"/>
  <c r="AM31" i="48"/>
  <c r="AF31" i="48"/>
  <c r="AM43" i="48"/>
  <c r="K31" i="48"/>
  <c r="Y47" i="48"/>
  <c r="K47" i="48"/>
  <c r="AM59" i="48"/>
  <c r="R47" i="48"/>
  <c r="Y63" i="48"/>
  <c r="R63" i="48"/>
  <c r="AM63" i="48"/>
  <c r="K63" i="48"/>
  <c r="Y75" i="48"/>
  <c r="AM91" i="48"/>
  <c r="R79" i="48"/>
  <c r="AM79" i="48"/>
  <c r="Y79" i="48"/>
  <c r="K79" i="48"/>
  <c r="AF103" i="48"/>
  <c r="AM103" i="48"/>
  <c r="Y115" i="48"/>
  <c r="Y103" i="48"/>
  <c r="K103" i="48"/>
  <c r="R103" i="48"/>
  <c r="Y119" i="48"/>
  <c r="K119" i="48"/>
  <c r="R119" i="48"/>
  <c r="Y131" i="48"/>
  <c r="K120" i="48"/>
  <c r="AM131" i="48"/>
  <c r="R143" i="48"/>
  <c r="K143" i="48"/>
  <c r="Y143" i="48"/>
  <c r="AM143" i="48"/>
  <c r="R167" i="48"/>
  <c r="Y167" i="48"/>
  <c r="AF167" i="48"/>
  <c r="AO138" i="48"/>
  <c r="L7" i="48"/>
  <c r="AG7" i="48"/>
  <c r="S7" i="48"/>
  <c r="Z19" i="48"/>
  <c r="AN19" i="48"/>
  <c r="AN23" i="48"/>
  <c r="L23" i="48"/>
  <c r="AG23" i="48"/>
  <c r="Z23" i="48"/>
  <c r="S23" i="48"/>
  <c r="AN39" i="48"/>
  <c r="Z39" i="48"/>
  <c r="S39" i="48"/>
  <c r="L39" i="48"/>
  <c r="AN63" i="48"/>
  <c r="Z63" i="48"/>
  <c r="S63" i="48"/>
  <c r="AG63" i="48"/>
  <c r="L63" i="48"/>
  <c r="AN79" i="48"/>
  <c r="L79" i="48"/>
  <c r="S79" i="48"/>
  <c r="AN91" i="48"/>
  <c r="Z79" i="48"/>
  <c r="AG95" i="48"/>
  <c r="S95" i="48"/>
  <c r="L95" i="48"/>
  <c r="Z95" i="48"/>
  <c r="Z107" i="48"/>
  <c r="AN119" i="48"/>
  <c r="L119" i="48"/>
  <c r="Z119" i="48"/>
  <c r="S119" i="48"/>
  <c r="Z131" i="48"/>
  <c r="Z151" i="48"/>
  <c r="L151" i="48"/>
  <c r="AN151" i="48"/>
  <c r="S151" i="48"/>
  <c r="Z163" i="48"/>
  <c r="AG151" i="48"/>
  <c r="AR66" i="48"/>
  <c r="AK55" i="48"/>
  <c r="T54" i="48"/>
  <c r="AQ66" i="48"/>
  <c r="AP66" i="48"/>
  <c r="M54" i="48"/>
  <c r="AN66" i="48"/>
  <c r="AM66" i="48"/>
  <c r="AO54" i="48"/>
  <c r="AJ55" i="48"/>
  <c r="AH54" i="48"/>
  <c r="AA54" i="48"/>
  <c r="Q16" i="48"/>
  <c r="AE16" i="48"/>
  <c r="X28" i="48"/>
  <c r="F16" i="48"/>
  <c r="J16" i="48"/>
  <c r="Q24" i="48"/>
  <c r="J24" i="48"/>
  <c r="AE24" i="48"/>
  <c r="X24" i="48"/>
  <c r="X36" i="48"/>
  <c r="F24" i="48"/>
  <c r="AL36" i="48" s="1"/>
  <c r="AL24" i="48"/>
  <c r="J32" i="48"/>
  <c r="AL32" i="48"/>
  <c r="X44" i="48"/>
  <c r="AE32" i="48"/>
  <c r="Q32" i="48"/>
  <c r="F32" i="48"/>
  <c r="AG33" i="48" s="1"/>
  <c r="X32" i="48"/>
  <c r="AL60" i="48"/>
  <c r="X60" i="48"/>
  <c r="X48" i="48"/>
  <c r="Q48" i="48"/>
  <c r="AL48" i="48"/>
  <c r="F48" i="48"/>
  <c r="J48" i="48"/>
  <c r="X72" i="48"/>
  <c r="Q72" i="48"/>
  <c r="J72" i="48"/>
  <c r="X84" i="48"/>
  <c r="AL72" i="48"/>
  <c r="F72" i="48"/>
  <c r="AO84" i="48" s="1"/>
  <c r="AL84" i="48"/>
  <c r="AE96" i="48"/>
  <c r="X96" i="48"/>
  <c r="X108" i="48"/>
  <c r="J96" i="48"/>
  <c r="F96" i="48"/>
  <c r="AM108" i="48" s="1"/>
  <c r="AL96" i="48"/>
  <c r="Q96" i="48"/>
  <c r="J97" i="48"/>
  <c r="X112" i="48"/>
  <c r="Q112" i="48"/>
  <c r="AL112" i="48"/>
  <c r="AE112" i="48"/>
  <c r="F112" i="48"/>
  <c r="X124" i="48"/>
  <c r="J112" i="48"/>
  <c r="J113" i="48"/>
  <c r="J136" i="48"/>
  <c r="AL148" i="48"/>
  <c r="X136" i="48"/>
  <c r="X148" i="48"/>
  <c r="Q136" i="48"/>
  <c r="AL136" i="48"/>
  <c r="X168" i="48"/>
  <c r="Q168" i="48"/>
  <c r="F168" i="48"/>
  <c r="AF169" i="48" s="1"/>
  <c r="AL168" i="48"/>
  <c r="X180" i="48"/>
  <c r="J168" i="48"/>
  <c r="Q184" i="48"/>
  <c r="J167" i="48"/>
  <c r="L152" i="48"/>
  <c r="K159" i="48"/>
  <c r="L8" i="48"/>
  <c r="R8" i="48"/>
  <c r="K168" i="48"/>
  <c r="K167" i="48"/>
  <c r="Q113" i="48"/>
  <c r="AO83" i="48"/>
  <c r="AK84" i="48"/>
  <c r="AR95" i="48"/>
  <c r="AP95" i="48"/>
  <c r="AJ84" i="48"/>
  <c r="T83" i="48"/>
  <c r="M83" i="48"/>
  <c r="AI84" i="48"/>
  <c r="AG84" i="48"/>
  <c r="AE84" i="48"/>
  <c r="AA83" i="48"/>
  <c r="AH83" i="48"/>
  <c r="AQ95" i="48"/>
  <c r="AA102" i="48"/>
  <c r="AI103" i="48"/>
  <c r="AR114" i="48"/>
  <c r="AQ114" i="48"/>
  <c r="AH102" i="48"/>
  <c r="AK103" i="48"/>
  <c r="AJ103" i="48"/>
  <c r="AP114" i="48"/>
  <c r="AO102" i="48"/>
  <c r="AN114" i="48"/>
  <c r="L167" i="48"/>
  <c r="X137" i="48"/>
  <c r="Q65" i="48"/>
  <c r="AE98" i="48"/>
  <c r="J153" i="48"/>
  <c r="AE72" i="48"/>
  <c r="AH10" i="48"/>
  <c r="AJ11" i="48"/>
  <c r="AK11" i="48"/>
  <c r="AI11" i="48"/>
  <c r="M10" i="48"/>
  <c r="AF11" i="48"/>
  <c r="T10" i="48"/>
  <c r="AR22" i="48"/>
  <c r="AQ22" i="48"/>
  <c r="AP22" i="48"/>
  <c r="AQ40" i="48"/>
  <c r="AP40" i="48"/>
  <c r="AI29" i="48"/>
  <c r="AK29" i="48"/>
  <c r="AA28" i="48"/>
  <c r="T28" i="48"/>
  <c r="AH28" i="48"/>
  <c r="AJ29" i="48"/>
  <c r="AO28" i="48"/>
  <c r="M28" i="48"/>
  <c r="AM135" i="48"/>
  <c r="J120" i="48"/>
  <c r="AF72" i="48"/>
  <c r="AJ19" i="48"/>
  <c r="AE11" i="48"/>
  <c r="AG105" i="48"/>
  <c r="AJ66" i="48"/>
  <c r="AI66" i="48"/>
  <c r="AQ77" i="48"/>
  <c r="AA65" i="48"/>
  <c r="M65" i="48"/>
  <c r="AO65" i="48"/>
  <c r="AK66" i="48"/>
  <c r="T65" i="48"/>
  <c r="AH65" i="48"/>
  <c r="AF66" i="48"/>
  <c r="AR77" i="48"/>
  <c r="AP77" i="48"/>
  <c r="AG66" i="48"/>
  <c r="X157" i="48"/>
  <c r="AN135" i="48"/>
  <c r="AE85" i="48"/>
  <c r="AK23" i="48"/>
  <c r="AH22" i="48"/>
  <c r="AQ34" i="48"/>
  <c r="AP34" i="48"/>
  <c r="M22" i="48"/>
  <c r="T22" i="48"/>
  <c r="AR34" i="48"/>
  <c r="AI23" i="48"/>
  <c r="AJ23" i="48"/>
  <c r="AA22" i="48"/>
  <c r="AO22" i="48"/>
  <c r="X161" i="48"/>
  <c r="AN95" i="48"/>
  <c r="T9" i="48"/>
  <c r="AI10" i="48"/>
  <c r="AP21" i="48"/>
  <c r="AQ21" i="48"/>
  <c r="AH9" i="48"/>
  <c r="M9" i="48"/>
  <c r="AR21" i="48"/>
  <c r="AK10" i="48"/>
  <c r="AJ10" i="48"/>
  <c r="AF10" i="48"/>
  <c r="R13" i="48"/>
  <c r="AM25" i="48"/>
  <c r="AF13" i="48"/>
  <c r="K13" i="48"/>
  <c r="R14" i="48"/>
  <c r="K21" i="48"/>
  <c r="AM33" i="48"/>
  <c r="AF21" i="48"/>
  <c r="AM21" i="48"/>
  <c r="R21" i="48"/>
  <c r="K22" i="48"/>
  <c r="K29" i="48"/>
  <c r="AF29" i="48"/>
  <c r="Y29" i="48"/>
  <c r="R29" i="48"/>
  <c r="R37" i="48"/>
  <c r="K37" i="48"/>
  <c r="Y37" i="48"/>
  <c r="AF37" i="48"/>
  <c r="K45" i="48"/>
  <c r="Y45" i="48"/>
  <c r="AM45" i="48"/>
  <c r="R45" i="48"/>
  <c r="Y57" i="48"/>
  <c r="R46" i="48"/>
  <c r="AF45" i="48"/>
  <c r="K53" i="48"/>
  <c r="R53" i="48"/>
  <c r="K54" i="48"/>
  <c r="AM65" i="48"/>
  <c r="Y53" i="48"/>
  <c r="Y65" i="48"/>
  <c r="AF53" i="48"/>
  <c r="AM73" i="48"/>
  <c r="AM61" i="48"/>
  <c r="R61" i="48"/>
  <c r="R62" i="48"/>
  <c r="Y61" i="48"/>
  <c r="Y73" i="48"/>
  <c r="K61" i="48"/>
  <c r="K69" i="48"/>
  <c r="Y69" i="48"/>
  <c r="AF69" i="48"/>
  <c r="K70" i="48"/>
  <c r="K77" i="48"/>
  <c r="Y77" i="48"/>
  <c r="AF78" i="48"/>
  <c r="AF77" i="48"/>
  <c r="R77" i="48"/>
  <c r="K78" i="48"/>
  <c r="AM89" i="48"/>
  <c r="AF85" i="48"/>
  <c r="Y97" i="48"/>
  <c r="R85" i="48"/>
  <c r="K86" i="48"/>
  <c r="K85" i="48"/>
  <c r="Y85" i="48"/>
  <c r="R86" i="48"/>
  <c r="AM97" i="48"/>
  <c r="Y93" i="48"/>
  <c r="AF93" i="48"/>
  <c r="K101" i="48"/>
  <c r="R101" i="48"/>
  <c r="AF101" i="48"/>
  <c r="Y101" i="48"/>
  <c r="Y113" i="48"/>
  <c r="K102" i="48"/>
  <c r="AM113" i="48"/>
  <c r="AF109" i="48"/>
  <c r="R110" i="48"/>
  <c r="K110" i="48"/>
  <c r="AM121" i="48"/>
  <c r="R109" i="48"/>
  <c r="Y121" i="48"/>
  <c r="Y117" i="48"/>
  <c r="R117" i="48"/>
  <c r="Y129" i="48"/>
  <c r="AM129" i="48"/>
  <c r="K125" i="48"/>
  <c r="K126" i="48"/>
  <c r="R125" i="48"/>
  <c r="Y125" i="48"/>
  <c r="R126" i="48"/>
  <c r="R133" i="48"/>
  <c r="K133" i="48"/>
  <c r="AM145" i="48"/>
  <c r="R134" i="48"/>
  <c r="K134" i="48"/>
  <c r="R141" i="48"/>
  <c r="K141" i="48"/>
  <c r="AM141" i="48"/>
  <c r="Y141" i="48"/>
  <c r="R142" i="48"/>
  <c r="R150" i="48"/>
  <c r="Y149" i="48"/>
  <c r="R149" i="48"/>
  <c r="AM161" i="48"/>
  <c r="K150" i="48"/>
  <c r="AF157" i="48"/>
  <c r="AM169" i="48"/>
  <c r="Y157" i="48"/>
  <c r="AF158" i="48"/>
  <c r="K157" i="48"/>
  <c r="Y169" i="48"/>
  <c r="R165" i="48"/>
  <c r="K165" i="48"/>
  <c r="AM165" i="48"/>
  <c r="AF165" i="48"/>
  <c r="Y165" i="48"/>
  <c r="Y177" i="48"/>
  <c r="R166" i="48"/>
  <c r="Y173" i="48"/>
  <c r="AM173" i="48"/>
  <c r="R174" i="48"/>
  <c r="K174" i="48"/>
  <c r="R173" i="48"/>
  <c r="K181" i="48"/>
  <c r="Y181" i="48"/>
  <c r="AM181" i="48"/>
  <c r="K182" i="48"/>
  <c r="T6" i="48"/>
  <c r="AR18" i="48"/>
  <c r="AK7" i="48"/>
  <c r="AJ7" i="48"/>
  <c r="AP18" i="48"/>
  <c r="M6" i="48"/>
  <c r="AN18" i="48"/>
  <c r="AM18" i="48"/>
  <c r="AH6" i="48"/>
  <c r="M108" i="48"/>
  <c r="AQ120" i="48"/>
  <c r="AK117" i="48"/>
  <c r="AH116" i="48"/>
  <c r="AA116" i="48"/>
  <c r="AQ128" i="48"/>
  <c r="AR128" i="48"/>
  <c r="AP128" i="48"/>
  <c r="S177" i="48"/>
  <c r="R181" i="48"/>
  <c r="K169" i="48"/>
  <c r="K97" i="48"/>
  <c r="AM77" i="48"/>
  <c r="AF40" i="48"/>
  <c r="AG13" i="48"/>
  <c r="S13" i="48"/>
  <c r="AG14" i="48"/>
  <c r="L13" i="48"/>
  <c r="L21" i="48"/>
  <c r="AG22" i="48"/>
  <c r="AN21" i="48"/>
  <c r="S22" i="48"/>
  <c r="S21" i="48"/>
  <c r="AG21" i="48"/>
  <c r="L22" i="48"/>
  <c r="S29" i="48"/>
  <c r="S30" i="48"/>
  <c r="AN29" i="48"/>
  <c r="AG29" i="48"/>
  <c r="Z29" i="48"/>
  <c r="S37" i="48"/>
  <c r="AG37" i="48"/>
  <c r="S38" i="48"/>
  <c r="Z37" i="48"/>
  <c r="L38" i="48"/>
  <c r="L37" i="48"/>
  <c r="L45" i="48"/>
  <c r="L46" i="48"/>
  <c r="Z45" i="48"/>
  <c r="AG45" i="48"/>
  <c r="S45" i="48"/>
  <c r="S53" i="48"/>
  <c r="L53" i="48"/>
  <c r="Z53" i="48"/>
  <c r="L54" i="48"/>
  <c r="AG53" i="48"/>
  <c r="S61" i="48"/>
  <c r="AN61" i="48"/>
  <c r="S62" i="48"/>
  <c r="Z61" i="48"/>
  <c r="AG61" i="48"/>
  <c r="L61" i="48"/>
  <c r="AN69" i="48"/>
  <c r="S69" i="48"/>
  <c r="AG69" i="48"/>
  <c r="S70" i="48"/>
  <c r="L70" i="48"/>
  <c r="S77" i="48"/>
  <c r="L77" i="48"/>
  <c r="Z77" i="48"/>
  <c r="S78" i="48"/>
  <c r="AG78" i="48"/>
  <c r="AG77" i="48"/>
  <c r="L78" i="48"/>
  <c r="S85" i="48"/>
  <c r="L86" i="48"/>
  <c r="L85" i="48"/>
  <c r="Z85" i="48"/>
  <c r="AG85" i="48"/>
  <c r="S86" i="48"/>
  <c r="AN85" i="48"/>
  <c r="L93" i="48"/>
  <c r="AG93" i="48"/>
  <c r="L94" i="48"/>
  <c r="S94" i="48"/>
  <c r="AN93" i="48"/>
  <c r="S102" i="48"/>
  <c r="S101" i="48"/>
  <c r="L101" i="48"/>
  <c r="Z101" i="48"/>
  <c r="S110" i="48"/>
  <c r="L110" i="48"/>
  <c r="AG109" i="48"/>
  <c r="Z109" i="48"/>
  <c r="S109" i="48"/>
  <c r="L109" i="48"/>
  <c r="S118" i="48"/>
  <c r="Z117" i="48"/>
  <c r="L118" i="48"/>
  <c r="S117" i="48"/>
  <c r="L125" i="48"/>
  <c r="AG126" i="48"/>
  <c r="L126" i="48"/>
  <c r="AG134" i="48"/>
  <c r="Z133" i="48"/>
  <c r="S134" i="48"/>
  <c r="L133" i="48"/>
  <c r="L134" i="48"/>
  <c r="AN141" i="48"/>
  <c r="Z141" i="48"/>
  <c r="S141" i="48"/>
  <c r="S142" i="48"/>
  <c r="Z149" i="48"/>
  <c r="S149" i="48"/>
  <c r="S150" i="48"/>
  <c r="L150" i="48"/>
  <c r="AG149" i="48"/>
  <c r="L157" i="48"/>
  <c r="AG157" i="48"/>
  <c r="L158" i="48"/>
  <c r="Z157" i="48"/>
  <c r="AG158" i="48"/>
  <c r="AN165" i="48"/>
  <c r="L165" i="48"/>
  <c r="AG166" i="48"/>
  <c r="S165" i="48"/>
  <c r="Z165" i="48"/>
  <c r="S166" i="48"/>
  <c r="L174" i="48"/>
  <c r="L173" i="48"/>
  <c r="S173" i="48"/>
  <c r="L181" i="48"/>
  <c r="L182" i="48"/>
  <c r="M12" i="48"/>
  <c r="AP24" i="48"/>
  <c r="AH12" i="48"/>
  <c r="AI13" i="48"/>
  <c r="AQ24" i="48"/>
  <c r="AR24" i="48"/>
  <c r="AK13" i="48"/>
  <c r="AJ13" i="48"/>
  <c r="T12" i="48"/>
  <c r="AQ94" i="48"/>
  <c r="AH82" i="48"/>
  <c r="AA82" i="48"/>
  <c r="T82" i="48"/>
  <c r="M82" i="48"/>
  <c r="AF83" i="48"/>
  <c r="AH90" i="48"/>
  <c r="AQ102" i="48"/>
  <c r="M90" i="48"/>
  <c r="AK91" i="48"/>
  <c r="AP102" i="48"/>
  <c r="M91" i="48"/>
  <c r="T91" i="48"/>
  <c r="AP165" i="48"/>
  <c r="AJ154" i="48"/>
  <c r="T153" i="48"/>
  <c r="AQ165" i="48"/>
  <c r="AH153" i="48"/>
  <c r="M153" i="48"/>
  <c r="AI154" i="48"/>
  <c r="S181" i="48"/>
  <c r="L169" i="48"/>
  <c r="AF149" i="48"/>
  <c r="AG150" i="48"/>
  <c r="S160" i="48"/>
  <c r="L141" i="48"/>
  <c r="AA129" i="48"/>
  <c r="L102" i="48"/>
  <c r="AN77" i="48"/>
  <c r="Y21" i="48"/>
  <c r="AE6" i="48"/>
  <c r="J6" i="48"/>
  <c r="Q6" i="48"/>
  <c r="AE14" i="48"/>
  <c r="Q14" i="48"/>
  <c r="J14" i="48"/>
  <c r="X22" i="48"/>
  <c r="AE22" i="48"/>
  <c r="Q22" i="48"/>
  <c r="J22" i="48"/>
  <c r="X30" i="48"/>
  <c r="AL30" i="48"/>
  <c r="J30" i="48"/>
  <c r="AE30" i="48"/>
  <c r="Q38" i="48"/>
  <c r="J38" i="48"/>
  <c r="F38" i="48"/>
  <c r="AN50" i="48" s="1"/>
  <c r="AL38" i="48"/>
  <c r="X46" i="48"/>
  <c r="Q46" i="48"/>
  <c r="J46" i="48"/>
  <c r="F46" i="48"/>
  <c r="AL46" i="48"/>
  <c r="X54" i="48"/>
  <c r="J54" i="48"/>
  <c r="AE54" i="48"/>
  <c r="AL54" i="48"/>
  <c r="Q62" i="48"/>
  <c r="X62" i="48"/>
  <c r="X70" i="48"/>
  <c r="Q70" i="48"/>
  <c r="J70" i="48"/>
  <c r="AL70" i="48"/>
  <c r="F70" i="48"/>
  <c r="X78" i="48"/>
  <c r="J78" i="48"/>
  <c r="F78" i="48"/>
  <c r="AG79" i="48" s="1"/>
  <c r="Q78" i="48"/>
  <c r="Q86" i="48"/>
  <c r="J86" i="48"/>
  <c r="F86" i="48"/>
  <c r="AL94" i="48"/>
  <c r="Q94" i="48"/>
  <c r="J94" i="48"/>
  <c r="AE94" i="48"/>
  <c r="X94" i="48"/>
  <c r="F94" i="48"/>
  <c r="J102" i="48"/>
  <c r="Q102" i="48"/>
  <c r="X102" i="48"/>
  <c r="Q110" i="48"/>
  <c r="AL110" i="48"/>
  <c r="J110" i="48"/>
  <c r="X110" i="48"/>
  <c r="F110" i="48"/>
  <c r="X118" i="48"/>
  <c r="F118" i="48"/>
  <c r="Q118" i="48"/>
  <c r="AL126" i="48"/>
  <c r="J126" i="48"/>
  <c r="AE126" i="48"/>
  <c r="Q126" i="48"/>
  <c r="X126" i="48"/>
  <c r="F126" i="48"/>
  <c r="AE134" i="48"/>
  <c r="J134" i="48"/>
  <c r="X134" i="48"/>
  <c r="Q134" i="48"/>
  <c r="F134" i="48"/>
  <c r="AO146" i="48" s="1"/>
  <c r="X142" i="48"/>
  <c r="F142" i="48"/>
  <c r="AG143" i="48" s="1"/>
  <c r="Q142" i="48"/>
  <c r="Q150" i="48"/>
  <c r="X150" i="48"/>
  <c r="X158" i="48"/>
  <c r="AE158" i="48"/>
  <c r="F158" i="48"/>
  <c r="X166" i="48"/>
  <c r="AL174" i="48"/>
  <c r="Q174" i="48"/>
  <c r="J174" i="48"/>
  <c r="X182" i="48"/>
  <c r="Q182" i="48"/>
  <c r="J182" i="48"/>
  <c r="T100" i="48"/>
  <c r="AK101" i="48"/>
  <c r="AI101" i="48"/>
  <c r="AR112" i="48"/>
  <c r="AH100" i="48"/>
  <c r="AQ112" i="48"/>
  <c r="AP112" i="48"/>
  <c r="M100" i="48"/>
  <c r="S176" i="48"/>
  <c r="AG165" i="48"/>
  <c r="Z125" i="48"/>
  <c r="AP120" i="48"/>
  <c r="Z21" i="48"/>
  <c r="AM142" i="48"/>
  <c r="M172" i="48"/>
  <c r="AQ184" i="48"/>
  <c r="AJ173" i="48"/>
  <c r="AP184" i="48"/>
  <c r="T172" i="48"/>
  <c r="AN173" i="48"/>
  <c r="AF8" i="48"/>
  <c r="R9" i="48"/>
  <c r="AF9" i="48"/>
  <c r="K9" i="48"/>
  <c r="Y20" i="48"/>
  <c r="AF17" i="48"/>
  <c r="AF16" i="48"/>
  <c r="Y28" i="48"/>
  <c r="R17" i="48"/>
  <c r="R16" i="48"/>
  <c r="K17" i="48"/>
  <c r="K16" i="48"/>
  <c r="R24" i="48"/>
  <c r="AF24" i="48"/>
  <c r="K25" i="48"/>
  <c r="Y24" i="48"/>
  <c r="Y36" i="48"/>
  <c r="R25" i="48"/>
  <c r="AM24" i="48"/>
  <c r="K32" i="48"/>
  <c r="R33" i="48"/>
  <c r="K33" i="48"/>
  <c r="AM32" i="48"/>
  <c r="Y44" i="48"/>
  <c r="R32" i="48"/>
  <c r="Y32" i="48"/>
  <c r="R40" i="48"/>
  <c r="K41" i="48"/>
  <c r="R41" i="48"/>
  <c r="K40" i="48"/>
  <c r="Y40" i="48"/>
  <c r="AM60" i="48"/>
  <c r="R48" i="48"/>
  <c r="R49" i="48"/>
  <c r="K49" i="48"/>
  <c r="AF48" i="48"/>
  <c r="Y48" i="48"/>
  <c r="AM48" i="48"/>
  <c r="AF49" i="48"/>
  <c r="Y60" i="48"/>
  <c r="K56" i="48"/>
  <c r="AF56" i="48"/>
  <c r="AM56" i="48"/>
  <c r="Y68" i="48"/>
  <c r="R56" i="48"/>
  <c r="K57" i="48"/>
  <c r="Y56" i="48"/>
  <c r="R64" i="48"/>
  <c r="AM64" i="48"/>
  <c r="AM76" i="48"/>
  <c r="Y76" i="48"/>
  <c r="K65" i="48"/>
  <c r="K64" i="48"/>
  <c r="AF65" i="48"/>
  <c r="R72" i="48"/>
  <c r="K73" i="48"/>
  <c r="AF73" i="48"/>
  <c r="AM72" i="48"/>
  <c r="Y84" i="48"/>
  <c r="K72" i="48"/>
  <c r="R73" i="48"/>
  <c r="AM92" i="48"/>
  <c r="R81" i="48"/>
  <c r="K81" i="48"/>
  <c r="AF81" i="48"/>
  <c r="AM80" i="48"/>
  <c r="R80" i="48"/>
  <c r="K80" i="48"/>
  <c r="AF80" i="48"/>
  <c r="Y92" i="48"/>
  <c r="Y80" i="48"/>
  <c r="AM88" i="48"/>
  <c r="AF88" i="48"/>
  <c r="Y100" i="48"/>
  <c r="K88" i="48"/>
  <c r="K89" i="48"/>
  <c r="R88" i="48"/>
  <c r="Y108" i="48"/>
  <c r="Y96" i="48"/>
  <c r="AF96" i="48"/>
  <c r="AM96" i="48"/>
  <c r="K105" i="48"/>
  <c r="R104" i="48"/>
  <c r="K104" i="48"/>
  <c r="AM104" i="48"/>
  <c r="AM112" i="48"/>
  <c r="R113" i="48"/>
  <c r="K112" i="48"/>
  <c r="K113" i="48"/>
  <c r="R112" i="48"/>
  <c r="K121" i="48"/>
  <c r="AM120" i="48"/>
  <c r="AF120" i="48"/>
  <c r="Y132" i="48"/>
  <c r="AF121" i="48"/>
  <c r="Y120" i="48"/>
  <c r="Y128" i="48"/>
  <c r="R129" i="48"/>
  <c r="AF128" i="48"/>
  <c r="R128" i="48"/>
  <c r="K128" i="48"/>
  <c r="K129" i="48"/>
  <c r="Y140" i="48"/>
  <c r="K136" i="48"/>
  <c r="K137" i="48"/>
  <c r="Y148" i="48"/>
  <c r="R137" i="48"/>
  <c r="R136" i="48"/>
  <c r="AF137" i="48"/>
  <c r="AM148" i="48"/>
  <c r="AF145" i="48"/>
  <c r="Y144" i="48"/>
  <c r="R145" i="48"/>
  <c r="R144" i="48"/>
  <c r="AM144" i="48"/>
  <c r="AM152" i="48"/>
  <c r="K152" i="48"/>
  <c r="AF152" i="48"/>
  <c r="AM164" i="48"/>
  <c r="Y164" i="48"/>
  <c r="R153" i="48"/>
  <c r="K153" i="48"/>
  <c r="R152" i="48"/>
  <c r="Y160" i="48"/>
  <c r="R160" i="48"/>
  <c r="K160" i="48"/>
  <c r="AF160" i="48"/>
  <c r="R161" i="48"/>
  <c r="Y172" i="48"/>
  <c r="R168" i="48"/>
  <c r="R169" i="48"/>
  <c r="Y168" i="48"/>
  <c r="R176" i="48"/>
  <c r="K177" i="48"/>
  <c r="AM184" i="48"/>
  <c r="K184" i="48"/>
  <c r="R184" i="48"/>
  <c r="AP141" i="48"/>
  <c r="AK130" i="48"/>
  <c r="AJ130" i="48"/>
  <c r="AQ141" i="48"/>
  <c r="AR141" i="48"/>
  <c r="AI130" i="48"/>
  <c r="AO129" i="48"/>
  <c r="AM160" i="48"/>
  <c r="Y133" i="48"/>
  <c r="AG117" i="48"/>
  <c r="K96" i="48"/>
  <c r="R54" i="48"/>
  <c r="Y64" i="48"/>
  <c r="AQ18" i="48"/>
  <c r="K24" i="48"/>
  <c r="AN20" i="48"/>
  <c r="S8" i="48"/>
  <c r="Z20" i="48"/>
  <c r="AG16" i="48"/>
  <c r="Z28" i="48"/>
  <c r="S16" i="48"/>
  <c r="AN28" i="48"/>
  <c r="L16" i="48"/>
  <c r="Z24" i="48"/>
  <c r="S24" i="48"/>
  <c r="L24" i="48"/>
  <c r="Z36" i="48"/>
  <c r="AG24" i="48"/>
  <c r="AN36" i="48"/>
  <c r="AN24" i="48"/>
  <c r="Z32" i="48"/>
  <c r="AN32" i="48"/>
  <c r="L32" i="48"/>
  <c r="Z44" i="48"/>
  <c r="AG32" i="48"/>
  <c r="S32" i="48"/>
  <c r="S40" i="48"/>
  <c r="AG40" i="48"/>
  <c r="L40" i="48"/>
  <c r="Z40" i="48"/>
  <c r="AN40" i="48"/>
  <c r="Z52" i="48"/>
  <c r="Z48" i="48"/>
  <c r="AN60" i="48"/>
  <c r="AN48" i="48"/>
  <c r="Z60" i="48"/>
  <c r="L48" i="48"/>
  <c r="Z56" i="48"/>
  <c r="AN56" i="48"/>
  <c r="L56" i="48"/>
  <c r="AN68" i="48"/>
  <c r="Z68" i="48"/>
  <c r="S64" i="48"/>
  <c r="L64" i="48"/>
  <c r="AG64" i="48"/>
  <c r="AN64" i="48"/>
  <c r="Z76" i="48"/>
  <c r="Z72" i="48"/>
  <c r="L72" i="48"/>
  <c r="AN72" i="48"/>
  <c r="AG72" i="48"/>
  <c r="S72" i="48"/>
  <c r="Z84" i="48"/>
  <c r="Z80" i="48"/>
  <c r="S80" i="48"/>
  <c r="AN80" i="48"/>
  <c r="L80" i="48"/>
  <c r="AN92" i="48"/>
  <c r="AG80" i="48"/>
  <c r="Z92" i="48"/>
  <c r="S88" i="48"/>
  <c r="Z100" i="48"/>
  <c r="L88" i="48"/>
  <c r="AG88" i="48"/>
  <c r="AN88" i="48"/>
  <c r="AN96" i="48"/>
  <c r="AG96" i="48"/>
  <c r="Z96" i="48"/>
  <c r="S96" i="48"/>
  <c r="Z108" i="48"/>
  <c r="Z116" i="48"/>
  <c r="S104" i="48"/>
  <c r="AN104" i="48"/>
  <c r="L104" i="48"/>
  <c r="Z112" i="48"/>
  <c r="S112" i="48"/>
  <c r="L112" i="48"/>
  <c r="AN112" i="48"/>
  <c r="AG120" i="48"/>
  <c r="Z120" i="48"/>
  <c r="AN120" i="48"/>
  <c r="L120" i="48"/>
  <c r="AN132" i="48"/>
  <c r="AG128" i="48"/>
  <c r="S128" i="48"/>
  <c r="L128" i="48"/>
  <c r="Z140" i="48"/>
  <c r="Z148" i="48"/>
  <c r="S136" i="48"/>
  <c r="AN148" i="48"/>
  <c r="L136" i="48"/>
  <c r="Z144" i="48"/>
  <c r="AN156" i="48"/>
  <c r="L144" i="48"/>
  <c r="AG152" i="48"/>
  <c r="Z164" i="48"/>
  <c r="S152" i="48"/>
  <c r="L160" i="48"/>
  <c r="Z172" i="48"/>
  <c r="AG160" i="48"/>
  <c r="Z160" i="48"/>
  <c r="T50" i="48"/>
  <c r="AA50" i="48"/>
  <c r="AJ51" i="48"/>
  <c r="AI51" i="48"/>
  <c r="AF51" i="48"/>
  <c r="M50" i="48"/>
  <c r="AQ62" i="48"/>
  <c r="AP88" i="48"/>
  <c r="AI77" i="48"/>
  <c r="M76" i="48"/>
  <c r="T76" i="48"/>
  <c r="AA76" i="48"/>
  <c r="AQ88" i="48"/>
  <c r="AO76" i="48"/>
  <c r="AP150" i="48"/>
  <c r="AI139" i="48"/>
  <c r="T156" i="48"/>
  <c r="AI157" i="48"/>
  <c r="AH156" i="48"/>
  <c r="AK157" i="48"/>
  <c r="AJ157" i="48"/>
  <c r="S174" i="48"/>
  <c r="Y180" i="48"/>
  <c r="Y153" i="48"/>
  <c r="M156" i="48"/>
  <c r="AN125" i="48"/>
  <c r="AI117" i="48"/>
  <c r="AF110" i="48"/>
  <c r="L96" i="48"/>
  <c r="S54" i="48"/>
  <c r="AP62" i="48"/>
  <c r="Z64" i="48"/>
  <c r="Y49" i="48"/>
  <c r="J9" i="48"/>
  <c r="AE9" i="48"/>
  <c r="Q9" i="48"/>
  <c r="AE17" i="48"/>
  <c r="AL17" i="48"/>
  <c r="Q17" i="48"/>
  <c r="F17" i="48"/>
  <c r="AG18" i="48" s="1"/>
  <c r="AE25" i="48"/>
  <c r="X25" i="48"/>
  <c r="J25" i="48"/>
  <c r="AL25" i="48"/>
  <c r="F25" i="48"/>
  <c r="AH26" i="48" s="1"/>
  <c r="Q25" i="48"/>
  <c r="Q26" i="48"/>
  <c r="X33" i="48"/>
  <c r="Q33" i="48"/>
  <c r="AL33" i="48"/>
  <c r="F33" i="48"/>
  <c r="AN45" i="48" s="1"/>
  <c r="Q34" i="48"/>
  <c r="J33" i="48"/>
  <c r="X41" i="48"/>
  <c r="Q41" i="48"/>
  <c r="J41" i="48"/>
  <c r="AE49" i="48"/>
  <c r="J49" i="48"/>
  <c r="Q49" i="48"/>
  <c r="F49" i="48"/>
  <c r="AE50" i="48" s="1"/>
  <c r="X57" i="48"/>
  <c r="AE57" i="48"/>
  <c r="Q57" i="48"/>
  <c r="J57" i="48"/>
  <c r="AE65" i="48"/>
  <c r="J65" i="48"/>
  <c r="X65" i="48"/>
  <c r="AL65" i="48"/>
  <c r="AE73" i="48"/>
  <c r="AL73" i="48"/>
  <c r="J73" i="48"/>
  <c r="X73" i="48"/>
  <c r="Q73" i="48"/>
  <c r="F73" i="48"/>
  <c r="AL85" i="48" s="1"/>
  <c r="J81" i="48"/>
  <c r="Q81" i="48"/>
  <c r="F81" i="48"/>
  <c r="Q89" i="48"/>
  <c r="J89" i="48"/>
  <c r="AL89" i="48"/>
  <c r="Q97" i="48"/>
  <c r="X97" i="48"/>
  <c r="AL97" i="48"/>
  <c r="J105" i="48"/>
  <c r="AL105" i="48"/>
  <c r="AE105" i="48"/>
  <c r="Q105" i="48"/>
  <c r="X105" i="48"/>
  <c r="AL113" i="48"/>
  <c r="Q121" i="48"/>
  <c r="J121" i="48"/>
  <c r="AL129" i="48"/>
  <c r="X129" i="48"/>
  <c r="Q129" i="48"/>
  <c r="J129" i="48"/>
  <c r="AE137" i="48"/>
  <c r="F137" i="48"/>
  <c r="AH138" i="48" s="1"/>
  <c r="J137" i="48"/>
  <c r="X145" i="48"/>
  <c r="Q145" i="48"/>
  <c r="F145" i="48"/>
  <c r="J145" i="48"/>
  <c r="AL145" i="48"/>
  <c r="AE145" i="48"/>
  <c r="Q153" i="48"/>
  <c r="AL161" i="48"/>
  <c r="F41" i="48"/>
  <c r="AO59" i="48"/>
  <c r="AH59" i="48"/>
  <c r="AI60" i="48"/>
  <c r="AQ71" i="48"/>
  <c r="AP71" i="48"/>
  <c r="M59" i="48"/>
  <c r="AJ60" i="48"/>
  <c r="T59" i="48"/>
  <c r="AP79" i="48"/>
  <c r="AO67" i="48"/>
  <c r="AJ68" i="48"/>
  <c r="AI68" i="48"/>
  <c r="AE68" i="48"/>
  <c r="T67" i="48"/>
  <c r="AP160" i="48"/>
  <c r="AK149" i="48"/>
  <c r="AA148" i="48"/>
  <c r="AR160" i="48"/>
  <c r="AQ160" i="48"/>
  <c r="T148" i="48"/>
  <c r="M148" i="48"/>
  <c r="AO148" i="48"/>
  <c r="J150" i="48"/>
  <c r="R158" i="48"/>
  <c r="AL142" i="48"/>
  <c r="AJ117" i="48"/>
  <c r="X121" i="48"/>
  <c r="AE78" i="48"/>
  <c r="S56" i="48"/>
  <c r="J169" i="48"/>
  <c r="Q169" i="48"/>
  <c r="X169" i="48"/>
  <c r="S158" i="48"/>
  <c r="Y109" i="48"/>
  <c r="AN17" i="48"/>
  <c r="L17" i="48"/>
  <c r="S17" i="48"/>
  <c r="Z17" i="48"/>
  <c r="AG17" i="48"/>
  <c r="S113" i="48"/>
  <c r="AN113" i="48"/>
  <c r="L114" i="48"/>
  <c r="Y184" i="48"/>
  <c r="AF141" i="48"/>
  <c r="AR79" i="48"/>
  <c r="X86" i="48"/>
  <c r="Q50" i="48"/>
  <c r="X66" i="48"/>
  <c r="M34" i="48"/>
  <c r="T34" i="48"/>
  <c r="AP46" i="48"/>
  <c r="AA34" i="48"/>
  <c r="AJ35" i="48"/>
  <c r="AO34" i="48"/>
  <c r="AH34" i="48"/>
  <c r="AI35" i="48"/>
  <c r="AQ46" i="48"/>
  <c r="AM46" i="48"/>
  <c r="AG35" i="48"/>
  <c r="AF35" i="48"/>
  <c r="T42" i="48"/>
  <c r="AR54" i="48"/>
  <c r="AJ43" i="48"/>
  <c r="AQ54" i="48"/>
  <c r="AP54" i="48"/>
  <c r="AK43" i="48"/>
  <c r="AA42" i="48"/>
  <c r="AI43" i="48"/>
  <c r="AN54" i="48"/>
  <c r="AI69" i="48"/>
  <c r="AH68" i="48"/>
  <c r="T68" i="48"/>
  <c r="M68" i="48"/>
  <c r="AP80" i="48"/>
  <c r="AK69" i="48"/>
  <c r="AJ69" i="48"/>
  <c r="AR80" i="48"/>
  <c r="AF168" i="48"/>
  <c r="L149" i="48"/>
  <c r="Y152" i="48"/>
  <c r="AE153" i="48"/>
  <c r="AG141" i="48"/>
  <c r="S126" i="48"/>
  <c r="AF133" i="48"/>
  <c r="Y136" i="48"/>
  <c r="S120" i="48"/>
  <c r="AF105" i="48"/>
  <c r="AN94" i="48"/>
  <c r="AL78" i="48"/>
  <c r="AH67" i="48"/>
  <c r="M130" i="48"/>
  <c r="AN142" i="48"/>
  <c r="AJ131" i="48"/>
  <c r="AK131" i="48"/>
  <c r="AI131" i="48"/>
  <c r="AN164" i="48"/>
  <c r="X17" i="48"/>
  <c r="S57" i="48"/>
  <c r="L57" i="48"/>
  <c r="AN57" i="48"/>
  <c r="Z57" i="48"/>
  <c r="S58" i="48"/>
  <c r="L137" i="48"/>
  <c r="AG138" i="48"/>
  <c r="AN137" i="48"/>
  <c r="AG137" i="48"/>
  <c r="Z137" i="48"/>
  <c r="Q138" i="48"/>
  <c r="AP72" i="48"/>
  <c r="AK61" i="48"/>
  <c r="AJ61" i="48"/>
  <c r="AO60" i="48"/>
  <c r="AQ72" i="48"/>
  <c r="T60" i="48"/>
  <c r="AR72" i="48"/>
  <c r="M60" i="48"/>
  <c r="AA60" i="48"/>
  <c r="AH60" i="48"/>
  <c r="F105" i="48"/>
  <c r="AM117" i="48" s="1"/>
  <c r="AR143" i="48"/>
  <c r="AP143" i="48"/>
  <c r="AF132" i="48"/>
  <c r="T131" i="48"/>
  <c r="M131" i="48"/>
  <c r="AK132" i="48"/>
  <c r="X174" i="48"/>
  <c r="Z152" i="48"/>
  <c r="AF153" i="48"/>
  <c r="S138" i="48"/>
  <c r="AH140" i="48"/>
  <c r="AM128" i="48"/>
  <c r="Z132" i="48"/>
  <c r="AG133" i="48"/>
  <c r="Z136" i="48"/>
  <c r="AE114" i="48"/>
  <c r="AM116" i="48"/>
  <c r="AL102" i="48"/>
  <c r="AF99" i="48"/>
  <c r="AP142" i="48"/>
  <c r="AQ79" i="48"/>
  <c r="AN25" i="48"/>
  <c r="L25" i="48"/>
  <c r="AG25" i="48"/>
  <c r="Z25" i="48"/>
  <c r="S25" i="48"/>
  <c r="S26" i="48"/>
  <c r="S81" i="48"/>
  <c r="S82" i="48"/>
  <c r="L81" i="48"/>
  <c r="Z81" i="48"/>
  <c r="L82" i="48"/>
  <c r="Z153" i="48"/>
  <c r="S153" i="48"/>
  <c r="L153" i="48"/>
  <c r="Q166" i="48"/>
  <c r="S144" i="48"/>
  <c r="AH76" i="48"/>
  <c r="AJ27" i="48"/>
  <c r="AI27" i="48"/>
  <c r="AK27" i="48"/>
  <c r="AA26" i="48"/>
  <c r="AQ38" i="48"/>
  <c r="AP38" i="48"/>
  <c r="AQ64" i="48"/>
  <c r="AP64" i="48"/>
  <c r="AI53" i="48"/>
  <c r="M52" i="48"/>
  <c r="AH52" i="48"/>
  <c r="AR64" i="48"/>
  <c r="AJ53" i="48"/>
  <c r="F113" i="48"/>
  <c r="AM125" i="48" s="1"/>
  <c r="AI141" i="48"/>
  <c r="M140" i="48"/>
  <c r="T140" i="48"/>
  <c r="AR152" i="48"/>
  <c r="Z173" i="48"/>
  <c r="J177" i="48"/>
  <c r="AG153" i="48"/>
  <c r="Q137" i="48"/>
  <c r="AK141" i="48"/>
  <c r="AH148" i="48"/>
  <c r="AN128" i="48"/>
  <c r="T130" i="48"/>
  <c r="AN116" i="48"/>
  <c r="J118" i="48"/>
  <c r="AN102" i="48"/>
  <c r="AN110" i="48"/>
  <c r="AP94" i="48"/>
  <c r="R96" i="48"/>
  <c r="J62" i="48"/>
  <c r="K48" i="48"/>
  <c r="AM20" i="48"/>
  <c r="AL22" i="48"/>
  <c r="AN176" i="48"/>
  <c r="F166" i="48"/>
  <c r="L29" i="48"/>
  <c r="L65" i="48"/>
  <c r="AG65" i="48"/>
  <c r="AN65" i="48"/>
  <c r="S65" i="48"/>
  <c r="AN129" i="48"/>
  <c r="L130" i="48"/>
  <c r="S130" i="48"/>
  <c r="S129" i="48"/>
  <c r="L129" i="48"/>
  <c r="AO51" i="48"/>
  <c r="AA51" i="48"/>
  <c r="AI52" i="48"/>
  <c r="AP63" i="48"/>
  <c r="AJ52" i="48"/>
  <c r="AG52" i="48"/>
  <c r="AF52" i="48"/>
  <c r="AH51" i="48"/>
  <c r="M51" i="48"/>
  <c r="AE140" i="48"/>
  <c r="M139" i="48"/>
  <c r="AP151" i="48"/>
  <c r="AG140" i="48"/>
  <c r="AF140" i="48"/>
  <c r="AH139" i="48"/>
  <c r="AM176" i="48"/>
  <c r="AQ142" i="48"/>
  <c r="R120" i="48"/>
  <c r="AH43" i="48"/>
  <c r="AI44" i="48"/>
  <c r="AP55" i="48"/>
  <c r="M43" i="48"/>
  <c r="T43" i="48"/>
  <c r="AR55" i="48"/>
  <c r="AQ55" i="48"/>
  <c r="AF44" i="48"/>
  <c r="AK44" i="48"/>
  <c r="AJ44" i="48"/>
  <c r="F150" i="48"/>
  <c r="AL169" i="48"/>
  <c r="R157" i="48"/>
  <c r="S137" i="48"/>
  <c r="AJ140" i="48"/>
  <c r="Q146" i="48"/>
  <c r="AG114" i="48"/>
  <c r="AO116" i="48"/>
  <c r="K118" i="48"/>
  <c r="AI109" i="48"/>
  <c r="R93" i="48"/>
  <c r="AM84" i="48"/>
  <c r="AN76" i="48"/>
  <c r="K62" i="48"/>
  <c r="Z184" i="48"/>
  <c r="S184" i="48"/>
  <c r="AN184" i="48"/>
  <c r="L184" i="48"/>
  <c r="X177" i="48"/>
  <c r="L41" i="48"/>
  <c r="S41" i="48"/>
  <c r="S42" i="48"/>
  <c r="AN89" i="48"/>
  <c r="L90" i="48"/>
  <c r="L89" i="48"/>
  <c r="AG89" i="48"/>
  <c r="S145" i="48"/>
  <c r="L145" i="48"/>
  <c r="AG146" i="48"/>
  <c r="AN145" i="48"/>
  <c r="AG145" i="48"/>
  <c r="K149" i="48"/>
  <c r="AE89" i="48"/>
  <c r="Z69" i="48"/>
  <c r="Z124" i="48"/>
  <c r="F97" i="48"/>
  <c r="AJ107" i="48"/>
  <c r="AF107" i="48"/>
  <c r="M106" i="48"/>
  <c r="AP118" i="48"/>
  <c r="AQ118" i="48"/>
  <c r="AO106" i="48"/>
  <c r="AR184" i="48"/>
  <c r="S157" i="48"/>
  <c r="J142" i="48"/>
  <c r="AA131" i="48"/>
  <c r="Y104" i="48"/>
  <c r="AJ109" i="48"/>
  <c r="Y112" i="48"/>
  <c r="AI91" i="48"/>
  <c r="S93" i="48"/>
  <c r="Q98" i="48"/>
  <c r="AN84" i="48"/>
  <c r="Y88" i="48"/>
  <c r="L62" i="48"/>
  <c r="S46" i="48"/>
  <c r="AG168" i="48"/>
  <c r="Z168" i="48"/>
  <c r="AN168" i="48"/>
  <c r="S168" i="48"/>
  <c r="Z49" i="48"/>
  <c r="AG49" i="48"/>
  <c r="S49" i="48"/>
  <c r="L49" i="48"/>
  <c r="S50" i="48"/>
  <c r="AN73" i="48"/>
  <c r="L73" i="48"/>
  <c r="AG73" i="48"/>
  <c r="L74" i="48"/>
  <c r="Z73" i="48"/>
  <c r="S73" i="48"/>
  <c r="S121" i="48"/>
  <c r="Z121" i="48"/>
  <c r="L122" i="48"/>
  <c r="L121" i="48"/>
  <c r="AG121" i="48"/>
  <c r="S169" i="48"/>
  <c r="L170" i="48"/>
  <c r="Z169" i="48"/>
  <c r="S170" i="48"/>
  <c r="Z177" i="48"/>
  <c r="S178" i="48"/>
  <c r="Y124" i="48"/>
  <c r="AO27" i="48"/>
  <c r="AH27" i="48"/>
  <c r="M27" i="48"/>
  <c r="AR39" i="48"/>
  <c r="AJ28" i="48"/>
  <c r="AI28" i="48"/>
  <c r="AA27" i="48"/>
  <c r="AK115" i="48"/>
  <c r="AI115" i="48"/>
  <c r="AA114" i="48"/>
  <c r="AJ115" i="48"/>
  <c r="AO114" i="48"/>
  <c r="T114" i="48"/>
  <c r="M114" i="48"/>
  <c r="AQ126" i="48"/>
  <c r="AQ144" i="48"/>
  <c r="AK133" i="48"/>
  <c r="AI133" i="48"/>
  <c r="T132" i="48"/>
  <c r="AJ133" i="48"/>
  <c r="M132" i="48"/>
  <c r="F169" i="48"/>
  <c r="AM168" i="48"/>
  <c r="AJ139" i="48"/>
  <c r="K142" i="48"/>
  <c r="AG101" i="48"/>
  <c r="Z104" i="48"/>
  <c r="AK109" i="48"/>
  <c r="T90" i="48"/>
  <c r="AJ91" i="48"/>
  <c r="AG83" i="48"/>
  <c r="AE86" i="48"/>
  <c r="Z88" i="48"/>
  <c r="AP56" i="48"/>
  <c r="AN160" i="48"/>
  <c r="T139" i="48"/>
  <c r="K93" i="48"/>
  <c r="S33" i="48"/>
  <c r="AN33" i="48"/>
  <c r="S34" i="48"/>
  <c r="Z33" i="48"/>
  <c r="L33" i="48"/>
  <c r="L97" i="48"/>
  <c r="S97" i="48"/>
  <c r="AN97" i="48"/>
  <c r="L98" i="48"/>
  <c r="L161" i="48"/>
  <c r="AN161" i="48"/>
  <c r="AG162" i="48"/>
  <c r="AG169" i="48"/>
  <c r="K46" i="48"/>
  <c r="AP17" i="48"/>
  <c r="AK6" i="48"/>
  <c r="AR17" i="48"/>
  <c r="AJ6" i="48"/>
  <c r="AI6" i="48"/>
  <c r="AQ17" i="48"/>
  <c r="AG6" i="48"/>
  <c r="AM17" i="48"/>
  <c r="AP48" i="48"/>
  <c r="AQ48" i="48"/>
  <c r="AK37" i="48"/>
  <c r="AJ37" i="48"/>
  <c r="AA36" i="48"/>
  <c r="AH124" i="48"/>
  <c r="AJ125" i="48"/>
  <c r="AI125" i="48"/>
  <c r="M124" i="48"/>
  <c r="AO124" i="48"/>
  <c r="AR136" i="48"/>
  <c r="AQ136" i="48"/>
  <c r="K176" i="48"/>
  <c r="R182" i="48"/>
  <c r="J161" i="48"/>
  <c r="Y156" i="48"/>
  <c r="L142" i="48"/>
  <c r="X130" i="48"/>
  <c r="AG132" i="48"/>
  <c r="K117" i="48"/>
  <c r="AG86" i="48"/>
  <c r="R70" i="48"/>
  <c r="AL42" i="48"/>
  <c r="S48" i="48"/>
  <c r="AI7" i="48"/>
  <c r="F121" i="48"/>
  <c r="AN133" i="48" s="1"/>
  <c r="AF154" i="48"/>
  <c r="T51" i="48"/>
  <c r="S9" i="48"/>
  <c r="L9" i="48"/>
  <c r="AG9" i="48"/>
  <c r="L10" i="48"/>
  <c r="S105" i="48"/>
  <c r="AN105" i="48"/>
  <c r="L105" i="48"/>
  <c r="AF61" i="48"/>
  <c r="X38" i="48"/>
  <c r="AJ45" i="48"/>
  <c r="AI45" i="48"/>
  <c r="T44" i="48"/>
  <c r="AH44" i="48"/>
  <c r="M44" i="48"/>
  <c r="F14" i="48"/>
  <c r="AO26" i="48" s="1"/>
  <c r="F62" i="48"/>
  <c r="AH98" i="48"/>
  <c r="AI99" i="48"/>
  <c r="AO98" i="48"/>
  <c r="AQ110" i="48"/>
  <c r="M98" i="48"/>
  <c r="AA98" i="48"/>
  <c r="T98" i="48"/>
  <c r="AR110" i="48"/>
  <c r="AJ99" i="48"/>
  <c r="T99" i="48"/>
  <c r="AF173" i="48"/>
  <c r="L176" i="48"/>
  <c r="S182" i="48"/>
  <c r="K161" i="48"/>
  <c r="AP168" i="48"/>
  <c r="Z156" i="48"/>
  <c r="AN144" i="48"/>
  <c r="S125" i="48"/>
  <c r="AH132" i="48"/>
  <c r="L117" i="48"/>
  <c r="AJ101" i="48"/>
  <c r="S106" i="48"/>
  <c r="AN109" i="48"/>
  <c r="AI83" i="48"/>
  <c r="Y41" i="48"/>
  <c r="K8" i="48"/>
  <c r="AE10" i="48"/>
  <c r="Q10" i="48"/>
  <c r="J10" i="48"/>
  <c r="J26" i="48"/>
  <c r="J34" i="48"/>
  <c r="AL34" i="48"/>
  <c r="J35" i="48"/>
  <c r="AE34" i="48"/>
  <c r="X58" i="48"/>
  <c r="Q58" i="48"/>
  <c r="J58" i="48"/>
  <c r="Q74" i="48"/>
  <c r="J75" i="48"/>
  <c r="J74" i="48"/>
  <c r="X74" i="48"/>
  <c r="AL74" i="48"/>
  <c r="J82" i="48"/>
  <c r="AE82" i="48"/>
  <c r="AL82" i="48"/>
  <c r="Q82" i="48"/>
  <c r="X82" i="48"/>
  <c r="J90" i="48"/>
  <c r="AE90" i="48"/>
  <c r="AE91" i="48"/>
  <c r="X90" i="48"/>
  <c r="X98" i="48"/>
  <c r="AL98" i="48"/>
  <c r="AE107" i="48"/>
  <c r="AL106" i="48"/>
  <c r="X114" i="48"/>
  <c r="Q114" i="48"/>
  <c r="J115" i="48"/>
  <c r="AL114" i="48"/>
  <c r="J114" i="48"/>
  <c r="Q115" i="48"/>
  <c r="F122" i="48"/>
  <c r="AE123" i="48" s="1"/>
  <c r="AL122" i="48"/>
  <c r="J122" i="48"/>
  <c r="J130" i="48"/>
  <c r="J131" i="48"/>
  <c r="AE131" i="48"/>
  <c r="AE138" i="48"/>
  <c r="X138" i="48"/>
  <c r="AE139" i="48"/>
  <c r="AE147" i="48"/>
  <c r="AL146" i="48"/>
  <c r="J146" i="48"/>
  <c r="AE146" i="48"/>
  <c r="Q154" i="48"/>
  <c r="AE154" i="48"/>
  <c r="Q155" i="48"/>
  <c r="F162" i="48"/>
  <c r="J162" i="48"/>
  <c r="X162" i="48"/>
  <c r="J170" i="48"/>
  <c r="Q170" i="48"/>
  <c r="AL154" i="48"/>
  <c r="Q99" i="48"/>
  <c r="AE74" i="48"/>
  <c r="J106" i="48"/>
  <c r="J107" i="48"/>
  <c r="AE12" i="48"/>
  <c r="AE19" i="48"/>
  <c r="X35" i="48"/>
  <c r="AE51" i="48"/>
  <c r="X75" i="48"/>
  <c r="AJ92" i="48"/>
  <c r="AP103" i="48"/>
  <c r="AA91" i="48"/>
  <c r="AK92" i="48"/>
  <c r="AI92" i="48"/>
  <c r="AF92" i="48"/>
  <c r="AH91" i="48"/>
  <c r="AE92" i="48"/>
  <c r="AQ111" i="48"/>
  <c r="AO99" i="48"/>
  <c r="AA99" i="48"/>
  <c r="AI100" i="48"/>
  <c r="AP111" i="48"/>
  <c r="AK100" i="48"/>
  <c r="AH99" i="48"/>
  <c r="AR111" i="48"/>
  <c r="X107" i="48"/>
  <c r="AE115" i="48"/>
  <c r="AL171" i="48"/>
  <c r="AE162" i="48"/>
  <c r="J154" i="48"/>
  <c r="Q91" i="48"/>
  <c r="AF12" i="48"/>
  <c r="J50" i="48"/>
  <c r="X50" i="48"/>
  <c r="X178" i="48"/>
  <c r="AL178" i="48"/>
  <c r="Q179" i="48"/>
  <c r="J98" i="48"/>
  <c r="X34" i="48"/>
  <c r="AG68" i="48"/>
  <c r="X18" i="48"/>
  <c r="Q18" i="48"/>
  <c r="J18" i="48"/>
  <c r="Q66" i="48"/>
  <c r="AE66" i="48"/>
  <c r="J66" i="48"/>
  <c r="AL66" i="48"/>
  <c r="AE67" i="48"/>
  <c r="J155" i="48"/>
  <c r="Q130" i="48"/>
  <c r="Q131" i="48"/>
  <c r="X26" i="48"/>
  <c r="Q42" i="48"/>
  <c r="J42" i="48"/>
  <c r="X42" i="48"/>
  <c r="AE43" i="48"/>
  <c r="AE42" i="48"/>
  <c r="X170" i="48"/>
  <c r="Q107" i="48"/>
  <c r="Q106" i="48"/>
  <c r="Q90" i="48"/>
  <c r="S66" i="48"/>
  <c r="S90" i="48"/>
  <c r="S98" i="48"/>
  <c r="L178" i="48"/>
  <c r="Y147" i="48"/>
  <c r="AF163" i="48"/>
  <c r="AG91" i="48"/>
  <c r="AJ124" i="48"/>
  <c r="AI124" i="48"/>
  <c r="AP135" i="48"/>
  <c r="M123" i="48"/>
  <c r="AK172" i="48"/>
  <c r="AI172" i="48"/>
  <c r="AO171" i="48"/>
  <c r="AJ172" i="48"/>
  <c r="AA171" i="48"/>
  <c r="AH123" i="48"/>
  <c r="AE172" i="48"/>
  <c r="K6" i="48"/>
  <c r="R6" i="48"/>
  <c r="Y18" i="48"/>
  <c r="AF6" i="48"/>
  <c r="K14" i="48"/>
  <c r="Y22" i="48"/>
  <c r="AF22" i="48"/>
  <c r="AM34" i="48"/>
  <c r="AM22" i="48"/>
  <c r="AF30" i="48"/>
  <c r="AM38" i="48"/>
  <c r="K38" i="48"/>
  <c r="R38" i="48"/>
  <c r="Y50" i="48"/>
  <c r="AF54" i="48"/>
  <c r="Y54" i="48"/>
  <c r="AM54" i="48"/>
  <c r="AM70" i="48"/>
  <c r="Y82" i="48"/>
  <c r="Y78" i="48"/>
  <c r="AM78" i="48"/>
  <c r="R78" i="48"/>
  <c r="AF86" i="48"/>
  <c r="R94" i="48"/>
  <c r="Y94" i="48"/>
  <c r="AM94" i="48"/>
  <c r="Y102" i="48"/>
  <c r="Y114" i="48"/>
  <c r="AM118" i="48"/>
  <c r="Y126" i="48"/>
  <c r="Y138" i="48"/>
  <c r="AM146" i="48"/>
  <c r="AM150" i="48"/>
  <c r="Y162" i="48"/>
  <c r="AF150" i="48"/>
  <c r="F35" i="48"/>
  <c r="AH36" i="48" s="1"/>
  <c r="AG164" i="48"/>
  <c r="S172" i="48"/>
  <c r="L155" i="48"/>
  <c r="K131" i="48"/>
  <c r="X123" i="48"/>
  <c r="AM102" i="48"/>
  <c r="K107" i="48"/>
  <c r="K94" i="48"/>
  <c r="AF43" i="48"/>
  <c r="K12" i="48"/>
  <c r="F107" i="48"/>
  <c r="AM119" i="48" s="1"/>
  <c r="AF139" i="48"/>
  <c r="AM75" i="48"/>
  <c r="AF14" i="48"/>
  <c r="AG10" i="48"/>
  <c r="Z22" i="48"/>
  <c r="L18" i="48"/>
  <c r="Z18" i="48"/>
  <c r="L34" i="48"/>
  <c r="AG34" i="48"/>
  <c r="AN34" i="48"/>
  <c r="L42" i="48"/>
  <c r="AG42" i="48"/>
  <c r="Z54" i="48"/>
  <c r="AN42" i="48"/>
  <c r="AG50" i="48"/>
  <c r="Z50" i="48"/>
  <c r="Z62" i="48"/>
  <c r="L58" i="48"/>
  <c r="L66" i="48"/>
  <c r="Z66" i="48"/>
  <c r="Z78" i="48"/>
  <c r="AN86" i="48"/>
  <c r="Z74" i="48"/>
  <c r="AG74" i="48"/>
  <c r="Z86" i="48"/>
  <c r="AG82" i="48"/>
  <c r="Z82" i="48"/>
  <c r="Z94" i="48"/>
  <c r="AG90" i="48"/>
  <c r="Z90" i="48"/>
  <c r="Z98" i="48"/>
  <c r="Z110" i="48"/>
  <c r="AG106" i="48"/>
  <c r="Z118" i="48"/>
  <c r="AN118" i="48"/>
  <c r="Z126" i="48"/>
  <c r="S114" i="48"/>
  <c r="Z122" i="48"/>
  <c r="Z134" i="48"/>
  <c r="AG130" i="48"/>
  <c r="S146" i="48"/>
  <c r="L146" i="48"/>
  <c r="AN158" i="48"/>
  <c r="S154" i="48"/>
  <c r="L154" i="48"/>
  <c r="AN174" i="48"/>
  <c r="AG170" i="48"/>
  <c r="R22" i="48"/>
  <c r="J11" i="48"/>
  <c r="J19" i="48"/>
  <c r="J20" i="48"/>
  <c r="Q19" i="48"/>
  <c r="AE28" i="48"/>
  <c r="Q27" i="48"/>
  <c r="AE27" i="48"/>
  <c r="J28" i="48"/>
  <c r="Q35" i="48"/>
  <c r="AL35" i="48"/>
  <c r="AE35" i="48"/>
  <c r="J43" i="48"/>
  <c r="Q43" i="48"/>
  <c r="AE44" i="48"/>
  <c r="Q44" i="48"/>
  <c r="J44" i="48"/>
  <c r="AE52" i="48"/>
  <c r="Q51" i="48"/>
  <c r="Q52" i="48"/>
  <c r="J51" i="48"/>
  <c r="X51" i="48"/>
  <c r="Q59" i="48"/>
  <c r="J60" i="48"/>
  <c r="X59" i="48"/>
  <c r="J59" i="48"/>
  <c r="AE60" i="48"/>
  <c r="J68" i="48"/>
  <c r="Q67" i="48"/>
  <c r="AL67" i="48"/>
  <c r="J67" i="48"/>
  <c r="X67" i="48"/>
  <c r="AE76" i="48"/>
  <c r="Q75" i="48"/>
  <c r="J76" i="48"/>
  <c r="Q76" i="48"/>
  <c r="AE75" i="48"/>
  <c r="Q83" i="48"/>
  <c r="J84" i="48"/>
  <c r="AE83" i="48"/>
  <c r="Q84" i="48"/>
  <c r="X91" i="48"/>
  <c r="Q92" i="48"/>
  <c r="AE99" i="48"/>
  <c r="AE100" i="48"/>
  <c r="X99" i="48"/>
  <c r="J99" i="48"/>
  <c r="AL99" i="48"/>
  <c r="J124" i="48"/>
  <c r="Q123" i="48"/>
  <c r="AE132" i="48"/>
  <c r="AL139" i="48"/>
  <c r="J147" i="48"/>
  <c r="AR167" i="48"/>
  <c r="AP167" i="48"/>
  <c r="AL163" i="48"/>
  <c r="X171" i="48"/>
  <c r="Q171" i="48"/>
  <c r="Q11" i="48"/>
  <c r="K11" i="48"/>
  <c r="R12" i="48"/>
  <c r="Y19" i="48"/>
  <c r="R19" i="48"/>
  <c r="AF28" i="48"/>
  <c r="R27" i="48"/>
  <c r="R28" i="48"/>
  <c r="AF27" i="48"/>
  <c r="Y35" i="48"/>
  <c r="K35" i="48"/>
  <c r="AM35" i="48"/>
  <c r="Y43" i="48"/>
  <c r="K44" i="48"/>
  <c r="R51" i="48"/>
  <c r="Y51" i="48"/>
  <c r="K52" i="48"/>
  <c r="Y59" i="48"/>
  <c r="AF59" i="48"/>
  <c r="R60" i="48"/>
  <c r="R59" i="48"/>
  <c r="K60" i="48"/>
  <c r="K59" i="48"/>
  <c r="Y67" i="48"/>
  <c r="AF68" i="48"/>
  <c r="R68" i="48"/>
  <c r="R67" i="48"/>
  <c r="AF84" i="48"/>
  <c r="Y83" i="48"/>
  <c r="R84" i="48"/>
  <c r="R83" i="48"/>
  <c r="AF91" i="48"/>
  <c r="R91" i="48"/>
  <c r="Y91" i="48"/>
  <c r="R100" i="48"/>
  <c r="K99" i="48"/>
  <c r="AM99" i="48"/>
  <c r="Y107" i="48"/>
  <c r="R107" i="48"/>
  <c r="K115" i="48"/>
  <c r="R115" i="48"/>
  <c r="AF124" i="48"/>
  <c r="R123" i="48"/>
  <c r="K123" i="48"/>
  <c r="AF147" i="48"/>
  <c r="AF155" i="48"/>
  <c r="Y155" i="48"/>
  <c r="AM30" i="48"/>
  <c r="L11" i="48"/>
  <c r="AG11" i="48"/>
  <c r="AG12" i="48"/>
  <c r="AG19" i="48"/>
  <c r="S20" i="48"/>
  <c r="S19" i="48"/>
  <c r="AG27" i="48"/>
  <c r="Z27" i="48"/>
  <c r="Z35" i="48"/>
  <c r="AN35" i="48"/>
  <c r="AG43" i="48"/>
  <c r="AG44" i="48"/>
  <c r="L43" i="48"/>
  <c r="AG51" i="48"/>
  <c r="S52" i="48"/>
  <c r="Z51" i="48"/>
  <c r="S51" i="48"/>
  <c r="AN51" i="48"/>
  <c r="Z59" i="48"/>
  <c r="L60" i="48"/>
  <c r="AG60" i="48"/>
  <c r="AN59" i="48"/>
  <c r="L59" i="48"/>
  <c r="AG67" i="48"/>
  <c r="S67" i="48"/>
  <c r="Z67" i="48"/>
  <c r="AG75" i="48"/>
  <c r="S75" i="48"/>
  <c r="Z75" i="48"/>
  <c r="Z83" i="48"/>
  <c r="L92" i="48"/>
  <c r="Z91" i="48"/>
  <c r="S92" i="48"/>
  <c r="S91" i="48"/>
  <c r="AG99" i="48"/>
  <c r="AN99" i="48"/>
  <c r="AG100" i="48"/>
  <c r="L107" i="48"/>
  <c r="AG108" i="48"/>
  <c r="AG116" i="48"/>
  <c r="S123" i="48"/>
  <c r="AG124" i="48"/>
  <c r="AN131" i="48"/>
  <c r="S132" i="48"/>
  <c r="AG139" i="48"/>
  <c r="AN163" i="48"/>
  <c r="AG163" i="48"/>
  <c r="Z179" i="48"/>
  <c r="Z170" i="48"/>
  <c r="R171" i="48"/>
  <c r="R118" i="48"/>
  <c r="K124" i="48"/>
  <c r="L106" i="48"/>
  <c r="AL91" i="48"/>
  <c r="AG92" i="48"/>
  <c r="AF94" i="48"/>
  <c r="S83" i="48"/>
  <c r="Q60" i="48"/>
  <c r="AN30" i="48"/>
  <c r="Q36" i="48"/>
  <c r="R20" i="48"/>
  <c r="AN27" i="48"/>
  <c r="S11" i="48"/>
  <c r="Y98" i="48"/>
  <c r="AL51" i="48"/>
  <c r="R36" i="48"/>
  <c r="AN26" i="48"/>
  <c r="Z42" i="48"/>
  <c r="X43" i="48"/>
  <c r="AM51" i="48"/>
  <c r="R35" i="48"/>
  <c r="S36" i="48"/>
  <c r="S18" i="48"/>
  <c r="K28" i="48"/>
  <c r="Y42" i="48"/>
  <c r="S14" i="48"/>
  <c r="L14" i="48"/>
  <c r="AN22" i="48"/>
  <c r="AG30" i="48"/>
  <c r="AN38" i="48"/>
  <c r="AN46" i="48"/>
  <c r="AG54" i="48"/>
  <c r="AN62" i="48"/>
  <c r="Z38" i="48"/>
  <c r="AN70" i="48"/>
  <c r="F115" i="48"/>
  <c r="F170" i="48"/>
  <c r="F163" i="48"/>
  <c r="AL175" i="48" s="1"/>
  <c r="F57" i="48"/>
  <c r="AM69" i="48" s="1"/>
  <c r="F74" i="48"/>
  <c r="AL86" i="48" s="1"/>
  <c r="F20" i="48"/>
  <c r="Q236" i="47"/>
  <c r="T236" i="47"/>
  <c r="Q235" i="47"/>
  <c r="Z231" i="47"/>
  <c r="Z232" i="47"/>
  <c r="T235" i="47"/>
  <c r="Q234" i="47"/>
  <c r="T232" i="47"/>
  <c r="AG232" i="47"/>
  <c r="AF236" i="47"/>
  <c r="AH232" i="47"/>
  <c r="AG236" i="47"/>
  <c r="AH236" i="47"/>
  <c r="AJ236" i="47"/>
  <c r="AC236" i="47"/>
  <c r="AL236" i="47"/>
  <c r="AE231" i="47"/>
  <c r="AF231" i="47"/>
  <c r="AC232" i="47"/>
  <c r="Z233" i="47"/>
  <c r="AG231" i="47"/>
  <c r="AD232" i="47"/>
  <c r="AE232" i="47"/>
  <c r="AI231" i="47"/>
  <c r="AF232" i="47"/>
  <c r="AC233" i="47"/>
  <c r="Z234" i="47"/>
  <c r="AI232" i="47"/>
  <c r="AJ232" i="47"/>
  <c r="AG233" i="47"/>
  <c r="AK232" i="47"/>
  <c r="AH233" i="47"/>
  <c r="Q231" i="47"/>
  <c r="AL232" i="47"/>
  <c r="AI233" i="47"/>
  <c r="AJ233" i="47"/>
  <c r="AG234" i="47"/>
  <c r="AD235" i="47"/>
  <c r="AK233" i="47"/>
  <c r="AH234" i="47"/>
  <c r="AE235" i="47"/>
  <c r="AL231" i="47"/>
  <c r="T231" i="47"/>
  <c r="Q232" i="47"/>
  <c r="AL233" i="47"/>
  <c r="AI234" i="47"/>
  <c r="AF235" i="47"/>
  <c r="AJ234" i="47"/>
  <c r="AG235" i="47"/>
  <c r="AD236" i="47"/>
  <c r="AK234" i="47"/>
  <c r="AH235" i="47"/>
  <c r="AE236" i="47"/>
  <c r="Q233" i="47"/>
  <c r="T233" i="47"/>
  <c r="X44" i="3"/>
  <c r="X43" i="3"/>
  <c r="X42" i="3"/>
  <c r="X41" i="3"/>
  <c r="X40" i="3"/>
  <c r="X39" i="3"/>
  <c r="X38" i="3"/>
  <c r="X37" i="3"/>
  <c r="X36" i="3"/>
  <c r="AF230" i="49"/>
  <c r="AE230" i="49"/>
  <c r="AD230" i="49"/>
  <c r="AC230" i="49"/>
  <c r="AB230" i="49"/>
  <c r="AA230" i="49"/>
  <c r="Z230" i="49"/>
  <c r="Y230" i="49"/>
  <c r="X230" i="49"/>
  <c r="W230" i="49"/>
  <c r="V230" i="49"/>
  <c r="U230" i="49"/>
  <c r="T230" i="49"/>
  <c r="S230" i="49"/>
  <c r="R230" i="49"/>
  <c r="Q230" i="49"/>
  <c r="P230" i="49"/>
  <c r="O230" i="49"/>
  <c r="N230" i="49"/>
  <c r="M230" i="49"/>
  <c r="L230" i="49"/>
  <c r="K230" i="49"/>
  <c r="J230" i="49"/>
  <c r="I230" i="49"/>
  <c r="H230" i="49"/>
  <c r="AF229" i="49"/>
  <c r="AE229" i="49"/>
  <c r="AD229" i="49"/>
  <c r="AC229" i="49"/>
  <c r="AB229" i="49"/>
  <c r="AA229" i="49"/>
  <c r="Z229" i="49"/>
  <c r="Y229" i="49"/>
  <c r="X229" i="49"/>
  <c r="W229" i="49"/>
  <c r="V229" i="49"/>
  <c r="U229" i="49"/>
  <c r="T229" i="49"/>
  <c r="S229" i="49"/>
  <c r="R229" i="49"/>
  <c r="Q229" i="49"/>
  <c r="P229" i="49"/>
  <c r="O229" i="49"/>
  <c r="N229" i="49"/>
  <c r="M229" i="49"/>
  <c r="L229" i="49"/>
  <c r="K229" i="49"/>
  <c r="J229" i="49"/>
  <c r="I229" i="49"/>
  <c r="H229" i="49"/>
  <c r="AF228" i="49"/>
  <c r="AE228" i="49"/>
  <c r="AD228" i="49"/>
  <c r="AC228" i="49"/>
  <c r="AB228" i="49"/>
  <c r="AA228" i="49"/>
  <c r="Z228" i="49"/>
  <c r="Y228" i="49"/>
  <c r="X228" i="49"/>
  <c r="W228" i="49"/>
  <c r="V228" i="49"/>
  <c r="U228" i="49"/>
  <c r="T228" i="49"/>
  <c r="S228" i="49"/>
  <c r="R228" i="49"/>
  <c r="Q228" i="49"/>
  <c r="P228" i="49"/>
  <c r="O228" i="49"/>
  <c r="N228" i="49"/>
  <c r="M228" i="49"/>
  <c r="L228" i="49"/>
  <c r="K228" i="49"/>
  <c r="J228" i="49"/>
  <c r="I228" i="49"/>
  <c r="H228" i="49"/>
  <c r="AF227" i="49"/>
  <c r="AE227" i="49"/>
  <c r="AD227" i="49"/>
  <c r="AC227" i="49"/>
  <c r="AB227" i="49"/>
  <c r="AA227" i="49"/>
  <c r="Z227" i="49"/>
  <c r="Y227" i="49"/>
  <c r="X227" i="49"/>
  <c r="W227" i="49"/>
  <c r="V227" i="49"/>
  <c r="U227" i="49"/>
  <c r="T227" i="49"/>
  <c r="S227" i="49"/>
  <c r="R227" i="49"/>
  <c r="Q227" i="49"/>
  <c r="P227" i="49"/>
  <c r="O227" i="49"/>
  <c r="N227" i="49"/>
  <c r="M227" i="49"/>
  <c r="L227" i="49"/>
  <c r="K227" i="49"/>
  <c r="J227" i="49"/>
  <c r="I227" i="49"/>
  <c r="H227" i="49"/>
  <c r="AF226" i="49"/>
  <c r="AE226" i="49"/>
  <c r="AD226" i="49"/>
  <c r="AC226" i="49"/>
  <c r="AB226" i="49"/>
  <c r="AA226" i="49"/>
  <c r="Z226" i="49"/>
  <c r="Y226" i="49"/>
  <c r="X226" i="49"/>
  <c r="W226" i="49"/>
  <c r="V226" i="49"/>
  <c r="U226" i="49"/>
  <c r="T226" i="49"/>
  <c r="S226" i="49"/>
  <c r="R226" i="49"/>
  <c r="Q226" i="49"/>
  <c r="P226" i="49"/>
  <c r="O226" i="49"/>
  <c r="N226" i="49"/>
  <c r="M226" i="49"/>
  <c r="L226" i="49"/>
  <c r="K226" i="49"/>
  <c r="J226" i="49"/>
  <c r="I226" i="49"/>
  <c r="H226" i="49"/>
  <c r="AF225" i="49"/>
  <c r="AE225" i="49"/>
  <c r="AD225" i="49"/>
  <c r="AC225" i="49"/>
  <c r="AB225" i="49"/>
  <c r="AA225" i="49"/>
  <c r="Z225" i="49"/>
  <c r="Y225" i="49"/>
  <c r="X225" i="49"/>
  <c r="W225" i="49"/>
  <c r="V225" i="49"/>
  <c r="U225" i="49"/>
  <c r="T225" i="49"/>
  <c r="S225" i="49"/>
  <c r="R225" i="49"/>
  <c r="Q225" i="49"/>
  <c r="P225" i="49"/>
  <c r="O225" i="49"/>
  <c r="N225" i="49"/>
  <c r="M225" i="49"/>
  <c r="L225" i="49"/>
  <c r="K225" i="49"/>
  <c r="J225" i="49"/>
  <c r="I225" i="49"/>
  <c r="H225" i="49"/>
  <c r="AF224" i="49"/>
  <c r="AE224" i="49"/>
  <c r="AD224" i="49"/>
  <c r="AC224" i="49"/>
  <c r="AB224" i="49"/>
  <c r="AA224" i="49"/>
  <c r="Z224" i="49"/>
  <c r="Y224" i="49"/>
  <c r="X224" i="49"/>
  <c r="W224" i="49"/>
  <c r="V224" i="49"/>
  <c r="U224" i="49"/>
  <c r="T224" i="49"/>
  <c r="S224" i="49"/>
  <c r="R224" i="49"/>
  <c r="Q224" i="49"/>
  <c r="P224" i="49"/>
  <c r="O224" i="49"/>
  <c r="N224" i="49"/>
  <c r="M224" i="49"/>
  <c r="L224" i="49"/>
  <c r="K224" i="49"/>
  <c r="J224" i="49"/>
  <c r="I224" i="49"/>
  <c r="H224" i="49"/>
  <c r="AF223" i="49"/>
  <c r="AE223" i="49"/>
  <c r="AD223" i="49"/>
  <c r="AC223" i="49"/>
  <c r="AB223" i="49"/>
  <c r="AA223" i="49"/>
  <c r="Z223" i="49"/>
  <c r="Y223" i="49"/>
  <c r="X223" i="49"/>
  <c r="W223" i="49"/>
  <c r="V223" i="49"/>
  <c r="U223" i="49"/>
  <c r="T223" i="49"/>
  <c r="S223" i="49"/>
  <c r="R223" i="49"/>
  <c r="Q223" i="49"/>
  <c r="P223" i="49"/>
  <c r="O223" i="49"/>
  <c r="N223" i="49"/>
  <c r="M223" i="49"/>
  <c r="L223" i="49"/>
  <c r="K223" i="49"/>
  <c r="J223" i="49"/>
  <c r="I223" i="49"/>
  <c r="H223" i="49"/>
  <c r="AF222" i="49"/>
  <c r="AE222" i="49"/>
  <c r="AD222" i="49"/>
  <c r="AC222" i="49"/>
  <c r="AB222" i="49"/>
  <c r="AA222" i="49"/>
  <c r="Z222" i="49"/>
  <c r="Y222" i="49"/>
  <c r="X222" i="49"/>
  <c r="W222" i="49"/>
  <c r="V222" i="49"/>
  <c r="U222" i="49"/>
  <c r="T222" i="49"/>
  <c r="S222" i="49"/>
  <c r="R222" i="49"/>
  <c r="Q222" i="49"/>
  <c r="P222" i="49"/>
  <c r="O222" i="49"/>
  <c r="N222" i="49"/>
  <c r="M222" i="49"/>
  <c r="L222" i="49"/>
  <c r="K222" i="49"/>
  <c r="J222" i="49"/>
  <c r="I222" i="49"/>
  <c r="H222" i="49"/>
  <c r="AF221" i="49"/>
  <c r="AE221" i="49"/>
  <c r="AD221" i="49"/>
  <c r="AC221" i="49"/>
  <c r="AB221" i="49"/>
  <c r="AA221" i="49"/>
  <c r="Z221" i="49"/>
  <c r="Y221" i="49"/>
  <c r="X221" i="49"/>
  <c r="W221" i="49"/>
  <c r="V221" i="49"/>
  <c r="U221" i="49"/>
  <c r="T221" i="49"/>
  <c r="S221" i="49"/>
  <c r="R221" i="49"/>
  <c r="Q221" i="49"/>
  <c r="P221" i="49"/>
  <c r="O221" i="49"/>
  <c r="N221" i="49"/>
  <c r="M221" i="49"/>
  <c r="L221" i="49"/>
  <c r="K221" i="49"/>
  <c r="J221" i="49"/>
  <c r="I221" i="49"/>
  <c r="H221" i="49"/>
  <c r="AF220" i="49"/>
  <c r="AE220" i="49"/>
  <c r="AD220" i="49"/>
  <c r="AC220" i="49"/>
  <c r="AB220" i="49"/>
  <c r="AA220" i="49"/>
  <c r="Z220" i="49"/>
  <c r="Y220" i="49"/>
  <c r="X220" i="49"/>
  <c r="W220" i="49"/>
  <c r="V220" i="49"/>
  <c r="U220" i="49"/>
  <c r="T220" i="49"/>
  <c r="S220" i="49"/>
  <c r="R220" i="49"/>
  <c r="Q220" i="49"/>
  <c r="P220" i="49"/>
  <c r="O220" i="49"/>
  <c r="N220" i="49"/>
  <c r="M220" i="49"/>
  <c r="L220" i="49"/>
  <c r="K220" i="49"/>
  <c r="J220" i="49"/>
  <c r="I220" i="49"/>
  <c r="H220" i="49"/>
  <c r="AF219" i="49"/>
  <c r="AE219" i="49"/>
  <c r="AD219" i="49"/>
  <c r="AC219" i="49"/>
  <c r="AB219" i="49"/>
  <c r="AA219" i="49"/>
  <c r="Z219" i="49"/>
  <c r="Y219" i="49"/>
  <c r="X219" i="49"/>
  <c r="W219" i="49"/>
  <c r="V219" i="49"/>
  <c r="U219" i="49"/>
  <c r="T219" i="49"/>
  <c r="S219" i="49"/>
  <c r="R219" i="49"/>
  <c r="Q219" i="49"/>
  <c r="P219" i="49"/>
  <c r="O219" i="49"/>
  <c r="N219" i="49"/>
  <c r="M219" i="49"/>
  <c r="L219" i="49"/>
  <c r="K219" i="49"/>
  <c r="J219" i="49"/>
  <c r="I219" i="49"/>
  <c r="H219" i="49"/>
  <c r="AF218" i="49"/>
  <c r="AE218" i="49"/>
  <c r="AD218" i="49"/>
  <c r="AC218" i="49"/>
  <c r="AB218" i="49"/>
  <c r="AA218" i="49"/>
  <c r="Z218" i="49"/>
  <c r="Y218" i="49"/>
  <c r="X218" i="49"/>
  <c r="W218" i="49"/>
  <c r="V218" i="49"/>
  <c r="U218" i="49"/>
  <c r="T218" i="49"/>
  <c r="S218" i="49"/>
  <c r="R218" i="49"/>
  <c r="Q218" i="49"/>
  <c r="P218" i="49"/>
  <c r="O218" i="49"/>
  <c r="N218" i="49"/>
  <c r="M218" i="49"/>
  <c r="L218" i="49"/>
  <c r="K218" i="49"/>
  <c r="J218" i="49"/>
  <c r="I218" i="49"/>
  <c r="H218" i="49"/>
  <c r="AF217" i="49"/>
  <c r="AE217" i="49"/>
  <c r="AD217" i="49"/>
  <c r="AC217" i="49"/>
  <c r="AB217" i="49"/>
  <c r="AA217" i="49"/>
  <c r="Z217" i="49"/>
  <c r="Y217" i="49"/>
  <c r="X217" i="49"/>
  <c r="W217" i="49"/>
  <c r="V217" i="49"/>
  <c r="U217" i="49"/>
  <c r="T217" i="49"/>
  <c r="S217" i="49"/>
  <c r="R217" i="49"/>
  <c r="Q217" i="49"/>
  <c r="P217" i="49"/>
  <c r="O217" i="49"/>
  <c r="N217" i="49"/>
  <c r="M217" i="49"/>
  <c r="L217" i="49"/>
  <c r="K217" i="49"/>
  <c r="J217" i="49"/>
  <c r="I217" i="49"/>
  <c r="H217" i="49"/>
  <c r="AF216" i="49"/>
  <c r="AE216" i="49"/>
  <c r="AD216" i="49"/>
  <c r="AC216" i="49"/>
  <c r="AB216" i="49"/>
  <c r="AA216" i="49"/>
  <c r="Z216" i="49"/>
  <c r="Y216" i="49"/>
  <c r="X216" i="49"/>
  <c r="W216" i="49"/>
  <c r="V216" i="49"/>
  <c r="U216" i="49"/>
  <c r="T216" i="49"/>
  <c r="S216" i="49"/>
  <c r="R216" i="49"/>
  <c r="Q216" i="49"/>
  <c r="P216" i="49"/>
  <c r="O216" i="49"/>
  <c r="N216" i="49"/>
  <c r="M216" i="49"/>
  <c r="L216" i="49"/>
  <c r="K216" i="49"/>
  <c r="J216" i="49"/>
  <c r="I216" i="49"/>
  <c r="H216" i="49"/>
  <c r="AF215" i="49"/>
  <c r="AE215" i="49"/>
  <c r="AD215" i="49"/>
  <c r="AC215" i="49"/>
  <c r="AB215" i="49"/>
  <c r="AA215" i="49"/>
  <c r="Z215" i="49"/>
  <c r="Y215" i="49"/>
  <c r="X215" i="49"/>
  <c r="W215" i="49"/>
  <c r="V215" i="49"/>
  <c r="U215" i="49"/>
  <c r="T215" i="49"/>
  <c r="S215" i="49"/>
  <c r="R215" i="49"/>
  <c r="Q215" i="49"/>
  <c r="P215" i="49"/>
  <c r="O215" i="49"/>
  <c r="N215" i="49"/>
  <c r="M215" i="49"/>
  <c r="L215" i="49"/>
  <c r="K215" i="49"/>
  <c r="J215" i="49"/>
  <c r="I215" i="49"/>
  <c r="H215" i="49"/>
  <c r="AF214" i="49"/>
  <c r="AE214" i="49"/>
  <c r="AD214" i="49"/>
  <c r="AC214" i="49"/>
  <c r="AB214" i="49"/>
  <c r="AA214" i="49"/>
  <c r="Z214" i="49"/>
  <c r="Y214" i="49"/>
  <c r="X214" i="49"/>
  <c r="W214" i="49"/>
  <c r="V214" i="49"/>
  <c r="U214" i="49"/>
  <c r="T214" i="49"/>
  <c r="S214" i="49"/>
  <c r="R214" i="49"/>
  <c r="Q214" i="49"/>
  <c r="P214" i="49"/>
  <c r="O214" i="49"/>
  <c r="N214" i="49"/>
  <c r="M214" i="49"/>
  <c r="L214" i="49"/>
  <c r="K214" i="49"/>
  <c r="J214" i="49"/>
  <c r="I214" i="49"/>
  <c r="H214" i="49"/>
  <c r="AF213" i="49"/>
  <c r="AE213" i="49"/>
  <c r="AD213" i="49"/>
  <c r="AC213" i="49"/>
  <c r="AB213" i="49"/>
  <c r="AA213" i="49"/>
  <c r="Z213" i="49"/>
  <c r="Y213" i="49"/>
  <c r="X213" i="49"/>
  <c r="W213" i="49"/>
  <c r="V213" i="49"/>
  <c r="U213" i="49"/>
  <c r="T213" i="49"/>
  <c r="S213" i="49"/>
  <c r="R213" i="49"/>
  <c r="Q213" i="49"/>
  <c r="P213" i="49"/>
  <c r="O213" i="49"/>
  <c r="N213" i="49"/>
  <c r="M213" i="49"/>
  <c r="L213" i="49"/>
  <c r="K213" i="49"/>
  <c r="J213" i="49"/>
  <c r="I213" i="49"/>
  <c r="H213" i="49"/>
  <c r="AF212" i="49"/>
  <c r="AE212" i="49"/>
  <c r="AD212" i="49"/>
  <c r="AC212" i="49"/>
  <c r="AB212" i="49"/>
  <c r="AA212" i="49"/>
  <c r="Z212" i="49"/>
  <c r="Y212" i="49"/>
  <c r="X212" i="49"/>
  <c r="W212" i="49"/>
  <c r="V212" i="49"/>
  <c r="U212" i="49"/>
  <c r="T212" i="49"/>
  <c r="S212" i="49"/>
  <c r="R212" i="49"/>
  <c r="Q212" i="49"/>
  <c r="P212" i="49"/>
  <c r="O212" i="49"/>
  <c r="N212" i="49"/>
  <c r="M212" i="49"/>
  <c r="L212" i="49"/>
  <c r="K212" i="49"/>
  <c r="J212" i="49"/>
  <c r="I212" i="49"/>
  <c r="H212" i="49"/>
  <c r="AF211" i="49"/>
  <c r="AE211" i="49"/>
  <c r="AD211" i="49"/>
  <c r="AC211" i="49"/>
  <c r="AB211" i="49"/>
  <c r="AA211" i="49"/>
  <c r="Z211" i="49"/>
  <c r="Y211" i="49"/>
  <c r="X211" i="49"/>
  <c r="W211" i="49"/>
  <c r="V211" i="49"/>
  <c r="U211" i="49"/>
  <c r="T211" i="49"/>
  <c r="S211" i="49"/>
  <c r="R211" i="49"/>
  <c r="Q211" i="49"/>
  <c r="P211" i="49"/>
  <c r="O211" i="49"/>
  <c r="N211" i="49"/>
  <c r="M211" i="49"/>
  <c r="L211" i="49"/>
  <c r="K211" i="49"/>
  <c r="J211" i="49"/>
  <c r="I211" i="49"/>
  <c r="H211" i="49"/>
  <c r="AF210" i="49"/>
  <c r="AE210" i="49"/>
  <c r="AD210" i="49"/>
  <c r="AC210" i="49"/>
  <c r="AB210" i="49"/>
  <c r="AA210" i="49"/>
  <c r="Z210" i="49"/>
  <c r="Y210" i="49"/>
  <c r="X210" i="49"/>
  <c r="W210" i="49"/>
  <c r="V210" i="49"/>
  <c r="U210" i="49"/>
  <c r="T210" i="49"/>
  <c r="S210" i="49"/>
  <c r="R210" i="49"/>
  <c r="Q210" i="49"/>
  <c r="P210" i="49"/>
  <c r="O210" i="49"/>
  <c r="N210" i="49"/>
  <c r="M210" i="49"/>
  <c r="L210" i="49"/>
  <c r="K210" i="49"/>
  <c r="J210" i="49"/>
  <c r="I210" i="49"/>
  <c r="H210" i="49"/>
  <c r="AF209" i="49"/>
  <c r="AE209" i="49"/>
  <c r="AD209" i="49"/>
  <c r="AC209" i="49"/>
  <c r="AB209" i="49"/>
  <c r="AA209" i="49"/>
  <c r="Z209" i="49"/>
  <c r="Y209" i="49"/>
  <c r="X209" i="49"/>
  <c r="W209" i="49"/>
  <c r="V209" i="49"/>
  <c r="U209" i="49"/>
  <c r="T209" i="49"/>
  <c r="S209" i="49"/>
  <c r="R209" i="49"/>
  <c r="Q209" i="49"/>
  <c r="P209" i="49"/>
  <c r="O209" i="49"/>
  <c r="N209" i="49"/>
  <c r="M209" i="49"/>
  <c r="L209" i="49"/>
  <c r="K209" i="49"/>
  <c r="J209" i="49"/>
  <c r="I209" i="49"/>
  <c r="H209" i="49"/>
  <c r="AF208" i="49"/>
  <c r="AE208" i="49"/>
  <c r="AD208" i="49"/>
  <c r="AC208" i="49"/>
  <c r="AB208" i="49"/>
  <c r="AA208" i="49"/>
  <c r="Z208" i="49"/>
  <c r="Y208" i="49"/>
  <c r="X208" i="49"/>
  <c r="W208" i="49"/>
  <c r="V208" i="49"/>
  <c r="U208" i="49"/>
  <c r="T208" i="49"/>
  <c r="S208" i="49"/>
  <c r="R208" i="49"/>
  <c r="Q208" i="49"/>
  <c r="P208" i="49"/>
  <c r="O208" i="49"/>
  <c r="N208" i="49"/>
  <c r="M208" i="49"/>
  <c r="L208" i="49"/>
  <c r="K208" i="49"/>
  <c r="J208" i="49"/>
  <c r="I208" i="49"/>
  <c r="H208" i="49"/>
  <c r="AF207" i="49"/>
  <c r="AE207" i="49"/>
  <c r="AD207" i="49"/>
  <c r="AC207" i="49"/>
  <c r="AB207" i="49"/>
  <c r="AA207" i="49"/>
  <c r="Z207" i="49"/>
  <c r="Y207" i="49"/>
  <c r="X207" i="49"/>
  <c r="W207" i="49"/>
  <c r="V207" i="49"/>
  <c r="U207" i="49"/>
  <c r="T207" i="49"/>
  <c r="S207" i="49"/>
  <c r="R207" i="49"/>
  <c r="Q207" i="49"/>
  <c r="P207" i="49"/>
  <c r="O207" i="49"/>
  <c r="N207" i="49"/>
  <c r="M207" i="49"/>
  <c r="L207" i="49"/>
  <c r="K207" i="49"/>
  <c r="J207" i="49"/>
  <c r="I207" i="49"/>
  <c r="H207" i="49"/>
  <c r="AF206" i="49"/>
  <c r="AE206" i="49"/>
  <c r="AD206" i="49"/>
  <c r="AC206" i="49"/>
  <c r="AB206" i="49"/>
  <c r="AA206" i="49"/>
  <c r="Z206" i="49"/>
  <c r="Y206" i="49"/>
  <c r="X206" i="49"/>
  <c r="W206" i="49"/>
  <c r="V206" i="49"/>
  <c r="U206" i="49"/>
  <c r="T206" i="49"/>
  <c r="S206" i="49"/>
  <c r="R206" i="49"/>
  <c r="Q206" i="49"/>
  <c r="P206" i="49"/>
  <c r="O206" i="49"/>
  <c r="N206" i="49"/>
  <c r="M206" i="49"/>
  <c r="L206" i="49"/>
  <c r="K206" i="49"/>
  <c r="J206" i="49"/>
  <c r="I206" i="49"/>
  <c r="H206" i="49"/>
  <c r="AF205" i="49"/>
  <c r="AE205" i="49"/>
  <c r="AD205" i="49"/>
  <c r="AC205" i="49"/>
  <c r="AB205" i="49"/>
  <c r="AA205" i="49"/>
  <c r="Z205" i="49"/>
  <c r="Y205" i="49"/>
  <c r="X205" i="49"/>
  <c r="W205" i="49"/>
  <c r="V205" i="49"/>
  <c r="U205" i="49"/>
  <c r="T205" i="49"/>
  <c r="S205" i="49"/>
  <c r="R205" i="49"/>
  <c r="Q205" i="49"/>
  <c r="P205" i="49"/>
  <c r="O205" i="49"/>
  <c r="N205" i="49"/>
  <c r="M205" i="49"/>
  <c r="L205" i="49"/>
  <c r="K205" i="49"/>
  <c r="J205" i="49"/>
  <c r="I205" i="49"/>
  <c r="H205" i="49"/>
  <c r="AF204" i="49"/>
  <c r="AE204" i="49"/>
  <c r="AD204" i="49"/>
  <c r="AC204" i="49"/>
  <c r="AB204" i="49"/>
  <c r="AA204" i="49"/>
  <c r="Z204" i="49"/>
  <c r="Y204" i="49"/>
  <c r="X204" i="49"/>
  <c r="W204" i="49"/>
  <c r="V204" i="49"/>
  <c r="U204" i="49"/>
  <c r="T204" i="49"/>
  <c r="S204" i="49"/>
  <c r="R204" i="49"/>
  <c r="Q204" i="49"/>
  <c r="P204" i="49"/>
  <c r="O204" i="49"/>
  <c r="N204" i="49"/>
  <c r="M204" i="49"/>
  <c r="L204" i="49"/>
  <c r="K204" i="49"/>
  <c r="J204" i="49"/>
  <c r="I204" i="49"/>
  <c r="H204" i="49"/>
  <c r="AF203" i="49"/>
  <c r="AE203" i="49"/>
  <c r="AD203" i="49"/>
  <c r="AC203" i="49"/>
  <c r="AB203" i="49"/>
  <c r="AA203" i="49"/>
  <c r="Z203" i="49"/>
  <c r="Y203" i="49"/>
  <c r="X203" i="49"/>
  <c r="W203" i="49"/>
  <c r="V203" i="49"/>
  <c r="U203" i="49"/>
  <c r="T203" i="49"/>
  <c r="S203" i="49"/>
  <c r="R203" i="49"/>
  <c r="Q203" i="49"/>
  <c r="P203" i="49"/>
  <c r="O203" i="49"/>
  <c r="N203" i="49"/>
  <c r="M203" i="49"/>
  <c r="L203" i="49"/>
  <c r="K203" i="49"/>
  <c r="J203" i="49"/>
  <c r="I203" i="49"/>
  <c r="H203" i="49"/>
  <c r="AF202" i="49"/>
  <c r="AE202" i="49"/>
  <c r="AD202" i="49"/>
  <c r="AC202" i="49"/>
  <c r="AB202" i="49"/>
  <c r="AA202" i="49"/>
  <c r="Z202" i="49"/>
  <c r="Y202" i="49"/>
  <c r="X202" i="49"/>
  <c r="W202" i="49"/>
  <c r="V202" i="49"/>
  <c r="U202" i="49"/>
  <c r="T202" i="49"/>
  <c r="S202" i="49"/>
  <c r="R202" i="49"/>
  <c r="Q202" i="49"/>
  <c r="P202" i="49"/>
  <c r="O202" i="49"/>
  <c r="N202" i="49"/>
  <c r="M202" i="49"/>
  <c r="L202" i="49"/>
  <c r="K202" i="49"/>
  <c r="J202" i="49"/>
  <c r="I202" i="49"/>
  <c r="H202" i="49"/>
  <c r="AF201" i="49"/>
  <c r="AE201" i="49"/>
  <c r="AD201" i="49"/>
  <c r="AC201" i="49"/>
  <c r="AB201" i="49"/>
  <c r="AA201" i="49"/>
  <c r="Z201" i="49"/>
  <c r="Y201" i="49"/>
  <c r="X201" i="49"/>
  <c r="W201" i="49"/>
  <c r="V201" i="49"/>
  <c r="U201" i="49"/>
  <c r="T201" i="49"/>
  <c r="S201" i="49"/>
  <c r="R201" i="49"/>
  <c r="Q201" i="49"/>
  <c r="P201" i="49"/>
  <c r="O201" i="49"/>
  <c r="N201" i="49"/>
  <c r="M201" i="49"/>
  <c r="L201" i="49"/>
  <c r="K201" i="49"/>
  <c r="J201" i="49"/>
  <c r="I201" i="49"/>
  <c r="H201" i="49"/>
  <c r="AF200" i="49"/>
  <c r="AE200" i="49"/>
  <c r="AD200" i="49"/>
  <c r="AC200" i="49"/>
  <c r="AB200" i="49"/>
  <c r="AA200" i="49"/>
  <c r="Z200" i="49"/>
  <c r="Y200" i="49"/>
  <c r="X200" i="49"/>
  <c r="W200" i="49"/>
  <c r="V200" i="49"/>
  <c r="U200" i="49"/>
  <c r="T200" i="49"/>
  <c r="S200" i="49"/>
  <c r="R200" i="49"/>
  <c r="Q200" i="49"/>
  <c r="P200" i="49"/>
  <c r="O200" i="49"/>
  <c r="N200" i="49"/>
  <c r="M200" i="49"/>
  <c r="L200" i="49"/>
  <c r="K200" i="49"/>
  <c r="J200" i="49"/>
  <c r="I200" i="49"/>
  <c r="H200" i="49"/>
  <c r="AF199" i="49"/>
  <c r="AE199" i="49"/>
  <c r="AD199" i="49"/>
  <c r="AC199" i="49"/>
  <c r="AB199" i="49"/>
  <c r="AA199" i="49"/>
  <c r="Z199" i="49"/>
  <c r="Y199" i="49"/>
  <c r="X199" i="49"/>
  <c r="W199" i="49"/>
  <c r="V199" i="49"/>
  <c r="U199" i="49"/>
  <c r="T199" i="49"/>
  <c r="S199" i="49"/>
  <c r="R199" i="49"/>
  <c r="Q199" i="49"/>
  <c r="P199" i="49"/>
  <c r="O199" i="49"/>
  <c r="N199" i="49"/>
  <c r="M199" i="49"/>
  <c r="L199" i="49"/>
  <c r="K199" i="49"/>
  <c r="J199" i="49"/>
  <c r="I199" i="49"/>
  <c r="H199" i="49"/>
  <c r="AF198" i="49"/>
  <c r="AE198" i="49"/>
  <c r="AD198" i="49"/>
  <c r="AC198" i="49"/>
  <c r="AB198" i="49"/>
  <c r="AA198" i="49"/>
  <c r="Z198" i="49"/>
  <c r="Y198" i="49"/>
  <c r="X198" i="49"/>
  <c r="W198" i="49"/>
  <c r="V198" i="49"/>
  <c r="U198" i="49"/>
  <c r="T198" i="49"/>
  <c r="S198" i="49"/>
  <c r="R198" i="49"/>
  <c r="Q198" i="49"/>
  <c r="P198" i="49"/>
  <c r="O198" i="49"/>
  <c r="N198" i="49"/>
  <c r="M198" i="49"/>
  <c r="L198" i="49"/>
  <c r="K198" i="49"/>
  <c r="J198" i="49"/>
  <c r="I198" i="49"/>
  <c r="H198" i="49"/>
  <c r="AF197" i="49"/>
  <c r="AE197" i="49"/>
  <c r="AD197" i="49"/>
  <c r="AC197" i="49"/>
  <c r="AB197" i="49"/>
  <c r="AA197" i="49"/>
  <c r="Z197" i="49"/>
  <c r="Y197" i="49"/>
  <c r="X197" i="49"/>
  <c r="W197" i="49"/>
  <c r="V197" i="49"/>
  <c r="U197" i="49"/>
  <c r="T197" i="49"/>
  <c r="S197" i="49"/>
  <c r="R197" i="49"/>
  <c r="Q197" i="49"/>
  <c r="P197" i="49"/>
  <c r="O197" i="49"/>
  <c r="N197" i="49"/>
  <c r="M197" i="49"/>
  <c r="L197" i="49"/>
  <c r="K197" i="49"/>
  <c r="J197" i="49"/>
  <c r="I197" i="49"/>
  <c r="H197" i="49"/>
  <c r="AF196" i="49"/>
  <c r="AE196" i="49"/>
  <c r="AD196" i="49"/>
  <c r="AC196" i="49"/>
  <c r="AB196" i="49"/>
  <c r="AA196" i="49"/>
  <c r="Z196" i="49"/>
  <c r="Y196" i="49"/>
  <c r="X196" i="49"/>
  <c r="W196" i="49"/>
  <c r="V196" i="49"/>
  <c r="U196" i="49"/>
  <c r="T196" i="49"/>
  <c r="S196" i="49"/>
  <c r="R196" i="49"/>
  <c r="Q196" i="49"/>
  <c r="P196" i="49"/>
  <c r="O196" i="49"/>
  <c r="N196" i="49"/>
  <c r="M196" i="49"/>
  <c r="L196" i="49"/>
  <c r="K196" i="49"/>
  <c r="J196" i="49"/>
  <c r="I196" i="49"/>
  <c r="H196" i="49"/>
  <c r="AF195" i="49"/>
  <c r="AE195" i="49"/>
  <c r="AD195" i="49"/>
  <c r="AC195" i="49"/>
  <c r="AB195" i="49"/>
  <c r="AA195" i="49"/>
  <c r="Z195" i="49"/>
  <c r="Y195" i="49"/>
  <c r="X195" i="49"/>
  <c r="W195" i="49"/>
  <c r="V195" i="49"/>
  <c r="U195" i="49"/>
  <c r="T195" i="49"/>
  <c r="S195" i="49"/>
  <c r="R195" i="49"/>
  <c r="Q195" i="49"/>
  <c r="P195" i="49"/>
  <c r="O195" i="49"/>
  <c r="N195" i="49"/>
  <c r="M195" i="49"/>
  <c r="L195" i="49"/>
  <c r="K195" i="49"/>
  <c r="J195" i="49"/>
  <c r="I195" i="49"/>
  <c r="H195" i="49"/>
  <c r="AF194" i="49"/>
  <c r="AE194" i="49"/>
  <c r="AD194" i="49"/>
  <c r="AC194" i="49"/>
  <c r="AB194" i="49"/>
  <c r="AA194" i="49"/>
  <c r="Z194" i="49"/>
  <c r="Y194" i="49"/>
  <c r="X194" i="49"/>
  <c r="W194" i="49"/>
  <c r="V194" i="49"/>
  <c r="U194" i="49"/>
  <c r="T194" i="49"/>
  <c r="S194" i="49"/>
  <c r="R194" i="49"/>
  <c r="Q194" i="49"/>
  <c r="P194" i="49"/>
  <c r="O194" i="49"/>
  <c r="N194" i="49"/>
  <c r="M194" i="49"/>
  <c r="L194" i="49"/>
  <c r="K194" i="49"/>
  <c r="J194" i="49"/>
  <c r="I194" i="49"/>
  <c r="H194" i="49"/>
  <c r="AF193" i="49"/>
  <c r="AE193" i="49"/>
  <c r="AD193" i="49"/>
  <c r="AC193" i="49"/>
  <c r="AB193" i="49"/>
  <c r="AA193" i="49"/>
  <c r="Z193" i="49"/>
  <c r="Y193" i="49"/>
  <c r="X193" i="49"/>
  <c r="W193" i="49"/>
  <c r="V193" i="49"/>
  <c r="U193" i="49"/>
  <c r="T193" i="49"/>
  <c r="S193" i="49"/>
  <c r="R193" i="49"/>
  <c r="Q193" i="49"/>
  <c r="P193" i="49"/>
  <c r="O193" i="49"/>
  <c r="N193" i="49"/>
  <c r="M193" i="49"/>
  <c r="L193" i="49"/>
  <c r="K193" i="49"/>
  <c r="J193" i="49"/>
  <c r="I193" i="49"/>
  <c r="H193" i="49"/>
  <c r="AF192" i="49"/>
  <c r="AE192" i="49"/>
  <c r="AD192" i="49"/>
  <c r="AC192" i="49"/>
  <c r="AB192" i="49"/>
  <c r="AA192" i="49"/>
  <c r="Z192" i="49"/>
  <c r="Y192" i="49"/>
  <c r="X192" i="49"/>
  <c r="W192" i="49"/>
  <c r="V192" i="49"/>
  <c r="U192" i="49"/>
  <c r="T192" i="49"/>
  <c r="S192" i="49"/>
  <c r="R192" i="49"/>
  <c r="Q192" i="49"/>
  <c r="P192" i="49"/>
  <c r="O192" i="49"/>
  <c r="N192" i="49"/>
  <c r="M192" i="49"/>
  <c r="L192" i="49"/>
  <c r="K192" i="49"/>
  <c r="J192" i="49"/>
  <c r="I192" i="49"/>
  <c r="H192" i="49"/>
  <c r="AF191" i="49"/>
  <c r="AE191" i="49"/>
  <c r="AD191" i="49"/>
  <c r="AC191" i="49"/>
  <c r="AB191" i="49"/>
  <c r="AA191" i="49"/>
  <c r="Z191" i="49"/>
  <c r="Y191" i="49"/>
  <c r="X191" i="49"/>
  <c r="W191" i="49"/>
  <c r="V191" i="49"/>
  <c r="U191" i="49"/>
  <c r="T191" i="49"/>
  <c r="S191" i="49"/>
  <c r="R191" i="49"/>
  <c r="Q191" i="49"/>
  <c r="P191" i="49"/>
  <c r="O191" i="49"/>
  <c r="N191" i="49"/>
  <c r="M191" i="49"/>
  <c r="L191" i="49"/>
  <c r="K191" i="49"/>
  <c r="J191" i="49"/>
  <c r="I191" i="49"/>
  <c r="H191" i="49"/>
  <c r="AF190" i="49"/>
  <c r="AE190" i="49"/>
  <c r="AD190" i="49"/>
  <c r="AC190" i="49"/>
  <c r="AB190" i="49"/>
  <c r="AA190" i="49"/>
  <c r="Z190" i="49"/>
  <c r="Y190" i="49"/>
  <c r="X190" i="49"/>
  <c r="W190" i="49"/>
  <c r="V190" i="49"/>
  <c r="U190" i="49"/>
  <c r="T190" i="49"/>
  <c r="S190" i="49"/>
  <c r="R190" i="49"/>
  <c r="Q190" i="49"/>
  <c r="P190" i="49"/>
  <c r="O190" i="49"/>
  <c r="N190" i="49"/>
  <c r="M190" i="49"/>
  <c r="L190" i="49"/>
  <c r="K190" i="49"/>
  <c r="J190" i="49"/>
  <c r="I190" i="49"/>
  <c r="H190" i="49"/>
  <c r="AF189" i="49"/>
  <c r="AE189" i="49"/>
  <c r="AD189" i="49"/>
  <c r="AC189" i="49"/>
  <c r="AB189" i="49"/>
  <c r="AA189" i="49"/>
  <c r="Z189" i="49"/>
  <c r="Y189" i="49"/>
  <c r="X189" i="49"/>
  <c r="W189" i="49"/>
  <c r="V189" i="49"/>
  <c r="U189" i="49"/>
  <c r="T189" i="49"/>
  <c r="S189" i="49"/>
  <c r="R189" i="49"/>
  <c r="Q189" i="49"/>
  <c r="P189" i="49"/>
  <c r="O189" i="49"/>
  <c r="N189" i="49"/>
  <c r="M189" i="49"/>
  <c r="L189" i="49"/>
  <c r="K189" i="49"/>
  <c r="J189" i="49"/>
  <c r="I189" i="49"/>
  <c r="H189" i="49"/>
  <c r="AF188" i="49"/>
  <c r="AE188" i="49"/>
  <c r="AD188" i="49"/>
  <c r="AC188" i="49"/>
  <c r="AB188" i="49"/>
  <c r="AA188" i="49"/>
  <c r="Z188" i="49"/>
  <c r="Y188" i="49"/>
  <c r="X188" i="49"/>
  <c r="W188" i="49"/>
  <c r="V188" i="49"/>
  <c r="U188" i="49"/>
  <c r="T188" i="49"/>
  <c r="S188" i="49"/>
  <c r="R188" i="49"/>
  <c r="Q188" i="49"/>
  <c r="P188" i="49"/>
  <c r="O188" i="49"/>
  <c r="N188" i="49"/>
  <c r="M188" i="49"/>
  <c r="L188" i="49"/>
  <c r="K188" i="49"/>
  <c r="J188" i="49"/>
  <c r="I188" i="49"/>
  <c r="H188" i="49"/>
  <c r="AF187" i="49"/>
  <c r="AE187" i="49"/>
  <c r="AD187" i="49"/>
  <c r="AC187" i="49"/>
  <c r="AB187" i="49"/>
  <c r="AA187" i="49"/>
  <c r="Z187" i="49"/>
  <c r="Y187" i="49"/>
  <c r="X187" i="49"/>
  <c r="W187" i="49"/>
  <c r="V187" i="49"/>
  <c r="U187" i="49"/>
  <c r="T187" i="49"/>
  <c r="S187" i="49"/>
  <c r="R187" i="49"/>
  <c r="Q187" i="49"/>
  <c r="P187" i="49"/>
  <c r="O187" i="49"/>
  <c r="N187" i="49"/>
  <c r="M187" i="49"/>
  <c r="L187" i="49"/>
  <c r="K187" i="49"/>
  <c r="J187" i="49"/>
  <c r="I187" i="49"/>
  <c r="H187" i="49"/>
  <c r="AF186" i="49"/>
  <c r="AE186" i="49"/>
  <c r="AD186" i="49"/>
  <c r="AC186" i="49"/>
  <c r="AB186" i="49"/>
  <c r="AA186" i="49"/>
  <c r="Z186" i="49"/>
  <c r="Y186" i="49"/>
  <c r="X186" i="49"/>
  <c r="W186" i="49"/>
  <c r="V186" i="49"/>
  <c r="U186" i="49"/>
  <c r="T186" i="49"/>
  <c r="S186" i="49"/>
  <c r="R186" i="49"/>
  <c r="Q186" i="49"/>
  <c r="P186" i="49"/>
  <c r="O186" i="49"/>
  <c r="N186" i="49"/>
  <c r="M186" i="49"/>
  <c r="L186" i="49"/>
  <c r="K186" i="49"/>
  <c r="J186" i="49"/>
  <c r="I186" i="49"/>
  <c r="H186" i="49"/>
  <c r="AF185" i="49"/>
  <c r="AE185" i="49"/>
  <c r="AD185" i="49"/>
  <c r="AC185" i="49"/>
  <c r="AB185" i="49"/>
  <c r="AA185" i="49"/>
  <c r="Z185" i="49"/>
  <c r="Y185" i="49"/>
  <c r="X185" i="49"/>
  <c r="W185" i="49"/>
  <c r="V185" i="49"/>
  <c r="U185" i="49"/>
  <c r="T185" i="49"/>
  <c r="S185" i="49"/>
  <c r="R185" i="49"/>
  <c r="Q185" i="49"/>
  <c r="P185" i="49"/>
  <c r="O185" i="49"/>
  <c r="N185" i="49"/>
  <c r="M185" i="49"/>
  <c r="L185" i="49"/>
  <c r="K185" i="49"/>
  <c r="J185" i="49"/>
  <c r="I185" i="49"/>
  <c r="H185" i="49"/>
  <c r="AF184" i="49"/>
  <c r="AE184" i="49"/>
  <c r="AD184" i="49"/>
  <c r="AC184" i="49"/>
  <c r="AB184" i="49"/>
  <c r="AA184" i="49"/>
  <c r="Z184" i="49"/>
  <c r="Y184" i="49"/>
  <c r="X184" i="49"/>
  <c r="W184" i="49"/>
  <c r="V184" i="49"/>
  <c r="U184" i="49"/>
  <c r="T184" i="49"/>
  <c r="S184" i="49"/>
  <c r="R184" i="49"/>
  <c r="Q184" i="49"/>
  <c r="P184" i="49"/>
  <c r="O184" i="49"/>
  <c r="N184" i="49"/>
  <c r="M184" i="49"/>
  <c r="L184" i="49"/>
  <c r="K184" i="49"/>
  <c r="J184" i="49"/>
  <c r="I184" i="49"/>
  <c r="H184" i="49"/>
  <c r="AF183" i="49"/>
  <c r="AE183" i="49"/>
  <c r="AD183" i="49"/>
  <c r="AC183" i="49"/>
  <c r="AB183" i="49"/>
  <c r="AA183" i="49"/>
  <c r="Z183" i="49"/>
  <c r="Y183" i="49"/>
  <c r="X183" i="49"/>
  <c r="W183" i="49"/>
  <c r="V183" i="49"/>
  <c r="U183" i="49"/>
  <c r="T183" i="49"/>
  <c r="S183" i="49"/>
  <c r="R183" i="49"/>
  <c r="Q183" i="49"/>
  <c r="P183" i="49"/>
  <c r="O183" i="49"/>
  <c r="N183" i="49"/>
  <c r="M183" i="49"/>
  <c r="L183" i="49"/>
  <c r="K183" i="49"/>
  <c r="J183" i="49"/>
  <c r="I183" i="49"/>
  <c r="H183" i="49"/>
  <c r="AF182" i="49"/>
  <c r="AE182" i="49"/>
  <c r="AD182" i="49"/>
  <c r="AC182" i="49"/>
  <c r="AB182" i="49"/>
  <c r="AA182" i="49"/>
  <c r="Z182" i="49"/>
  <c r="Y182" i="49"/>
  <c r="X182" i="49"/>
  <c r="W182" i="49"/>
  <c r="V182" i="49"/>
  <c r="U182" i="49"/>
  <c r="T182" i="49"/>
  <c r="S182" i="49"/>
  <c r="R182" i="49"/>
  <c r="Q182" i="49"/>
  <c r="P182" i="49"/>
  <c r="O182" i="49"/>
  <c r="N182" i="49"/>
  <c r="M182" i="49"/>
  <c r="L182" i="49"/>
  <c r="K182" i="49"/>
  <c r="J182" i="49"/>
  <c r="I182" i="49"/>
  <c r="H182" i="49"/>
  <c r="AF181" i="49"/>
  <c r="AE181" i="49"/>
  <c r="AD181" i="49"/>
  <c r="AC181" i="49"/>
  <c r="AB181" i="49"/>
  <c r="AA181" i="49"/>
  <c r="Z181" i="49"/>
  <c r="Y181" i="49"/>
  <c r="X181" i="49"/>
  <c r="W181" i="49"/>
  <c r="V181" i="49"/>
  <c r="U181" i="49"/>
  <c r="T181" i="49"/>
  <c r="S181" i="49"/>
  <c r="R181" i="49"/>
  <c r="Q181" i="49"/>
  <c r="P181" i="49"/>
  <c r="O181" i="49"/>
  <c r="N181" i="49"/>
  <c r="M181" i="49"/>
  <c r="L181" i="49"/>
  <c r="K181" i="49"/>
  <c r="J181" i="49"/>
  <c r="I181" i="49"/>
  <c r="H181" i="49"/>
  <c r="AF180" i="49"/>
  <c r="AE180" i="49"/>
  <c r="AD180" i="49"/>
  <c r="AC180" i="49"/>
  <c r="AB180" i="49"/>
  <c r="AA180" i="49"/>
  <c r="Z180" i="49"/>
  <c r="Y180" i="49"/>
  <c r="X180" i="49"/>
  <c r="W180" i="49"/>
  <c r="V180" i="49"/>
  <c r="U180" i="49"/>
  <c r="T180" i="49"/>
  <c r="S180" i="49"/>
  <c r="R180" i="49"/>
  <c r="Q180" i="49"/>
  <c r="P180" i="49"/>
  <c r="O180" i="49"/>
  <c r="N180" i="49"/>
  <c r="M180" i="49"/>
  <c r="L180" i="49"/>
  <c r="K180" i="49"/>
  <c r="J180" i="49"/>
  <c r="I180" i="49"/>
  <c r="H180" i="49"/>
  <c r="AF179" i="49"/>
  <c r="AE179" i="49"/>
  <c r="AD179" i="49"/>
  <c r="AC179" i="49"/>
  <c r="AB179" i="49"/>
  <c r="AA179" i="49"/>
  <c r="Z179" i="49"/>
  <c r="Y179" i="49"/>
  <c r="X179" i="49"/>
  <c r="W179" i="49"/>
  <c r="V179" i="49"/>
  <c r="U179" i="49"/>
  <c r="T179" i="49"/>
  <c r="S179" i="49"/>
  <c r="R179" i="49"/>
  <c r="Q179" i="49"/>
  <c r="P179" i="49"/>
  <c r="O179" i="49"/>
  <c r="N179" i="49"/>
  <c r="M179" i="49"/>
  <c r="L179" i="49"/>
  <c r="K179" i="49"/>
  <c r="J179" i="49"/>
  <c r="I179" i="49"/>
  <c r="H179" i="49"/>
  <c r="AF178" i="49"/>
  <c r="AE178" i="49"/>
  <c r="AD178" i="49"/>
  <c r="AC178" i="49"/>
  <c r="AB178" i="49"/>
  <c r="AA178" i="49"/>
  <c r="Z178" i="49"/>
  <c r="Y178" i="49"/>
  <c r="X178" i="49"/>
  <c r="W178" i="49"/>
  <c r="V178" i="49"/>
  <c r="U178" i="49"/>
  <c r="T178" i="49"/>
  <c r="S178" i="49"/>
  <c r="R178" i="49"/>
  <c r="Q178" i="49"/>
  <c r="P178" i="49"/>
  <c r="O178" i="49"/>
  <c r="N178" i="49"/>
  <c r="M178" i="49"/>
  <c r="L178" i="49"/>
  <c r="K178" i="49"/>
  <c r="J178" i="49"/>
  <c r="I178" i="49"/>
  <c r="H178" i="49"/>
  <c r="AF177" i="49"/>
  <c r="AE177" i="49"/>
  <c r="AD177" i="49"/>
  <c r="AC177" i="49"/>
  <c r="AB177" i="49"/>
  <c r="AA177" i="49"/>
  <c r="Z177" i="49"/>
  <c r="Y177" i="49"/>
  <c r="X177" i="49"/>
  <c r="W177" i="49"/>
  <c r="V177" i="49"/>
  <c r="U177" i="49"/>
  <c r="T177" i="49"/>
  <c r="S177" i="49"/>
  <c r="R177" i="49"/>
  <c r="Q177" i="49"/>
  <c r="P177" i="49"/>
  <c r="O177" i="49"/>
  <c r="N177" i="49"/>
  <c r="M177" i="49"/>
  <c r="L177" i="49"/>
  <c r="K177" i="49"/>
  <c r="J177" i="49"/>
  <c r="I177" i="49"/>
  <c r="H177" i="49"/>
  <c r="AF176" i="49"/>
  <c r="AE176" i="49"/>
  <c r="AD176" i="49"/>
  <c r="AC176" i="49"/>
  <c r="AB176" i="49"/>
  <c r="AA176" i="49"/>
  <c r="Z176" i="49"/>
  <c r="Y176" i="49"/>
  <c r="X176" i="49"/>
  <c r="W176" i="49"/>
  <c r="V176" i="49"/>
  <c r="U176" i="49"/>
  <c r="T176" i="49"/>
  <c r="S176" i="49"/>
  <c r="R176" i="49"/>
  <c r="Q176" i="49"/>
  <c r="P176" i="49"/>
  <c r="O176" i="49"/>
  <c r="N176" i="49"/>
  <c r="M176" i="49"/>
  <c r="L176" i="49"/>
  <c r="K176" i="49"/>
  <c r="J176" i="49"/>
  <c r="I176" i="49"/>
  <c r="H176" i="49"/>
  <c r="AF175" i="49"/>
  <c r="AE175" i="49"/>
  <c r="AD175" i="49"/>
  <c r="AC175" i="49"/>
  <c r="AB175" i="49"/>
  <c r="AA175" i="49"/>
  <c r="Z175" i="49"/>
  <c r="Y175" i="49"/>
  <c r="X175" i="49"/>
  <c r="W175" i="49"/>
  <c r="V175" i="49"/>
  <c r="U175" i="49"/>
  <c r="T175" i="49"/>
  <c r="S175" i="49"/>
  <c r="R175" i="49"/>
  <c r="Q175" i="49"/>
  <c r="P175" i="49"/>
  <c r="O175" i="49"/>
  <c r="N175" i="49"/>
  <c r="M175" i="49"/>
  <c r="L175" i="49"/>
  <c r="K175" i="49"/>
  <c r="J175" i="49"/>
  <c r="I175" i="49"/>
  <c r="H175" i="49"/>
  <c r="AF174" i="49"/>
  <c r="AE174" i="49"/>
  <c r="AD174" i="49"/>
  <c r="AC174" i="49"/>
  <c r="AB174" i="49"/>
  <c r="AA174" i="49"/>
  <c r="Z174" i="49"/>
  <c r="Y174" i="49"/>
  <c r="X174" i="49"/>
  <c r="W174" i="49"/>
  <c r="V174" i="49"/>
  <c r="U174" i="49"/>
  <c r="T174" i="49"/>
  <c r="S174" i="49"/>
  <c r="R174" i="49"/>
  <c r="Q174" i="49"/>
  <c r="P174" i="49"/>
  <c r="O174" i="49"/>
  <c r="N174" i="49"/>
  <c r="M174" i="49"/>
  <c r="L174" i="49"/>
  <c r="K174" i="49"/>
  <c r="J174" i="49"/>
  <c r="I174" i="49"/>
  <c r="H174" i="49"/>
  <c r="AF173" i="49"/>
  <c r="AE173" i="49"/>
  <c r="AD173" i="49"/>
  <c r="AC173" i="49"/>
  <c r="AB173" i="49"/>
  <c r="AA173" i="49"/>
  <c r="Z173" i="49"/>
  <c r="Y173" i="49"/>
  <c r="X173" i="49"/>
  <c r="W173" i="49"/>
  <c r="V173" i="49"/>
  <c r="U173" i="49"/>
  <c r="T173" i="49"/>
  <c r="S173" i="49"/>
  <c r="R173" i="49"/>
  <c r="Q173" i="49"/>
  <c r="P173" i="49"/>
  <c r="O173" i="49"/>
  <c r="N173" i="49"/>
  <c r="M173" i="49"/>
  <c r="L173" i="49"/>
  <c r="K173" i="49"/>
  <c r="J173" i="49"/>
  <c r="I173" i="49"/>
  <c r="H173" i="49"/>
  <c r="AF172" i="49"/>
  <c r="AE172" i="49"/>
  <c r="AD172" i="49"/>
  <c r="AC172" i="49"/>
  <c r="AB172" i="49"/>
  <c r="AA172" i="49"/>
  <c r="Z172" i="49"/>
  <c r="Y172" i="49"/>
  <c r="X172" i="49"/>
  <c r="W172" i="49"/>
  <c r="V172" i="49"/>
  <c r="U172" i="49"/>
  <c r="T172" i="49"/>
  <c r="S172" i="49"/>
  <c r="R172" i="49"/>
  <c r="Q172" i="49"/>
  <c r="P172" i="49"/>
  <c r="O172" i="49"/>
  <c r="N172" i="49"/>
  <c r="M172" i="49"/>
  <c r="L172" i="49"/>
  <c r="K172" i="49"/>
  <c r="J172" i="49"/>
  <c r="I172" i="49"/>
  <c r="H172" i="49"/>
  <c r="AF171" i="49"/>
  <c r="AE171" i="49"/>
  <c r="AD171" i="49"/>
  <c r="AC171" i="49"/>
  <c r="AB171" i="49"/>
  <c r="AA171" i="49"/>
  <c r="Z171" i="49"/>
  <c r="Y171" i="49"/>
  <c r="X171" i="49"/>
  <c r="W171" i="49"/>
  <c r="V171" i="49"/>
  <c r="U171" i="49"/>
  <c r="T171" i="49"/>
  <c r="S171" i="49"/>
  <c r="R171" i="49"/>
  <c r="Q171" i="49"/>
  <c r="P171" i="49"/>
  <c r="O171" i="49"/>
  <c r="N171" i="49"/>
  <c r="M171" i="49"/>
  <c r="L171" i="49"/>
  <c r="K171" i="49"/>
  <c r="J171" i="49"/>
  <c r="I171" i="49"/>
  <c r="H171" i="49"/>
  <c r="AF170" i="49"/>
  <c r="AE170" i="49"/>
  <c r="AD170" i="49"/>
  <c r="AC170" i="49"/>
  <c r="AB170" i="49"/>
  <c r="AA170" i="49"/>
  <c r="Z170" i="49"/>
  <c r="Y170" i="49"/>
  <c r="X170" i="49"/>
  <c r="W170" i="49"/>
  <c r="V170" i="49"/>
  <c r="U170" i="49"/>
  <c r="T170" i="49"/>
  <c r="S170" i="49"/>
  <c r="R170" i="49"/>
  <c r="Q170" i="49"/>
  <c r="P170" i="49"/>
  <c r="O170" i="49"/>
  <c r="N170" i="49"/>
  <c r="M170" i="49"/>
  <c r="L170" i="49"/>
  <c r="K170" i="49"/>
  <c r="J170" i="49"/>
  <c r="I170" i="49"/>
  <c r="H170" i="49"/>
  <c r="AF169" i="49"/>
  <c r="AE169" i="49"/>
  <c r="AD169" i="49"/>
  <c r="AC169" i="49"/>
  <c r="AB169" i="49"/>
  <c r="AA169" i="49"/>
  <c r="Z169" i="49"/>
  <c r="Y169" i="49"/>
  <c r="X169" i="49"/>
  <c r="W169" i="49"/>
  <c r="V169" i="49"/>
  <c r="U169" i="49"/>
  <c r="T169" i="49"/>
  <c r="S169" i="49"/>
  <c r="R169" i="49"/>
  <c r="Q169" i="49"/>
  <c r="P169" i="49"/>
  <c r="O169" i="49"/>
  <c r="N169" i="49"/>
  <c r="M169" i="49"/>
  <c r="L169" i="49"/>
  <c r="K169" i="49"/>
  <c r="J169" i="49"/>
  <c r="I169" i="49"/>
  <c r="H169" i="49"/>
  <c r="AF168" i="49"/>
  <c r="AE168" i="49"/>
  <c r="AD168" i="49"/>
  <c r="AC168" i="49"/>
  <c r="AB168" i="49"/>
  <c r="AA168" i="49"/>
  <c r="Z168" i="49"/>
  <c r="Y168" i="49"/>
  <c r="X168" i="49"/>
  <c r="W168" i="49"/>
  <c r="V168" i="49"/>
  <c r="U168" i="49"/>
  <c r="T168" i="49"/>
  <c r="S168" i="49"/>
  <c r="R168" i="49"/>
  <c r="Q168" i="49"/>
  <c r="P168" i="49"/>
  <c r="O168" i="49"/>
  <c r="N168" i="49"/>
  <c r="M168" i="49"/>
  <c r="L168" i="49"/>
  <c r="K168" i="49"/>
  <c r="J168" i="49"/>
  <c r="I168" i="49"/>
  <c r="H168" i="49"/>
  <c r="AF167" i="49"/>
  <c r="AE167" i="49"/>
  <c r="AD167" i="49"/>
  <c r="AC167" i="49"/>
  <c r="AB167" i="49"/>
  <c r="AA167" i="49"/>
  <c r="Z167" i="49"/>
  <c r="Y167" i="49"/>
  <c r="X167" i="49"/>
  <c r="W167" i="49"/>
  <c r="V167" i="49"/>
  <c r="U167" i="49"/>
  <c r="T167" i="49"/>
  <c r="S167" i="49"/>
  <c r="R167" i="49"/>
  <c r="Q167" i="49"/>
  <c r="P167" i="49"/>
  <c r="O167" i="49"/>
  <c r="N167" i="49"/>
  <c r="M167" i="49"/>
  <c r="L167" i="49"/>
  <c r="K167" i="49"/>
  <c r="J167" i="49"/>
  <c r="I167" i="49"/>
  <c r="H167" i="49"/>
  <c r="AF166" i="49"/>
  <c r="AE166" i="49"/>
  <c r="AD166" i="49"/>
  <c r="AC166" i="49"/>
  <c r="AB166" i="49"/>
  <c r="AA166" i="49"/>
  <c r="Z166" i="49"/>
  <c r="Y166" i="49"/>
  <c r="X166" i="49"/>
  <c r="W166" i="49"/>
  <c r="V166" i="49"/>
  <c r="U166" i="49"/>
  <c r="T166" i="49"/>
  <c r="S166" i="49"/>
  <c r="R166" i="49"/>
  <c r="Q166" i="49"/>
  <c r="P166" i="49"/>
  <c r="O166" i="49"/>
  <c r="N166" i="49"/>
  <c r="M166" i="49"/>
  <c r="L166" i="49"/>
  <c r="K166" i="49"/>
  <c r="J166" i="49"/>
  <c r="I166" i="49"/>
  <c r="H166" i="49"/>
  <c r="AF165" i="49"/>
  <c r="AE165" i="49"/>
  <c r="AD165" i="49"/>
  <c r="AC165" i="49"/>
  <c r="AB165" i="49"/>
  <c r="AA165" i="49"/>
  <c r="Z165" i="49"/>
  <c r="Y165" i="49"/>
  <c r="X165" i="49"/>
  <c r="W165" i="49"/>
  <c r="V165" i="49"/>
  <c r="U165" i="49"/>
  <c r="T165" i="49"/>
  <c r="S165" i="49"/>
  <c r="R165" i="49"/>
  <c r="Q165" i="49"/>
  <c r="P165" i="49"/>
  <c r="O165" i="49"/>
  <c r="N165" i="49"/>
  <c r="M165" i="49"/>
  <c r="L165" i="49"/>
  <c r="K165" i="49"/>
  <c r="J165" i="49"/>
  <c r="I165" i="49"/>
  <c r="H165" i="49"/>
  <c r="AF164" i="49"/>
  <c r="AE164" i="49"/>
  <c r="AD164" i="49"/>
  <c r="AC164" i="49"/>
  <c r="AB164" i="49"/>
  <c r="AA164" i="49"/>
  <c r="Z164" i="49"/>
  <c r="Y164" i="49"/>
  <c r="X164" i="49"/>
  <c r="W164" i="49"/>
  <c r="V164" i="49"/>
  <c r="U164" i="49"/>
  <c r="T164" i="49"/>
  <c r="S164" i="49"/>
  <c r="R164" i="49"/>
  <c r="Q164" i="49"/>
  <c r="P164" i="49"/>
  <c r="O164" i="49"/>
  <c r="N164" i="49"/>
  <c r="M164" i="49"/>
  <c r="L164" i="49"/>
  <c r="K164" i="49"/>
  <c r="J164" i="49"/>
  <c r="I164" i="49"/>
  <c r="H164" i="49"/>
  <c r="AF163" i="49"/>
  <c r="AE163" i="49"/>
  <c r="AD163" i="49"/>
  <c r="AC163" i="49"/>
  <c r="AB163" i="49"/>
  <c r="AA163" i="49"/>
  <c r="Z163" i="49"/>
  <c r="Y163" i="49"/>
  <c r="X163" i="49"/>
  <c r="W163" i="49"/>
  <c r="V163" i="49"/>
  <c r="U163" i="49"/>
  <c r="T163" i="49"/>
  <c r="S163" i="49"/>
  <c r="R163" i="49"/>
  <c r="Q163" i="49"/>
  <c r="P163" i="49"/>
  <c r="O163" i="49"/>
  <c r="N163" i="49"/>
  <c r="M163" i="49"/>
  <c r="L163" i="49"/>
  <c r="K163" i="49"/>
  <c r="J163" i="49"/>
  <c r="I163" i="49"/>
  <c r="H163" i="49"/>
  <c r="AF162" i="49"/>
  <c r="AE162" i="49"/>
  <c r="AD162" i="49"/>
  <c r="AC162" i="49"/>
  <c r="AB162" i="49"/>
  <c r="AA162" i="49"/>
  <c r="Z162" i="49"/>
  <c r="Y162" i="49"/>
  <c r="X162" i="49"/>
  <c r="W162" i="49"/>
  <c r="V162" i="49"/>
  <c r="U162" i="49"/>
  <c r="T162" i="49"/>
  <c r="S162" i="49"/>
  <c r="R162" i="49"/>
  <c r="Q162" i="49"/>
  <c r="P162" i="49"/>
  <c r="O162" i="49"/>
  <c r="N162" i="49"/>
  <c r="M162" i="49"/>
  <c r="L162" i="49"/>
  <c r="K162" i="49"/>
  <c r="J162" i="49"/>
  <c r="I162" i="49"/>
  <c r="H162" i="49"/>
  <c r="AF161" i="49"/>
  <c r="AE161" i="49"/>
  <c r="AD161" i="49"/>
  <c r="AC161" i="49"/>
  <c r="AB161" i="49"/>
  <c r="AA161" i="49"/>
  <c r="Z161" i="49"/>
  <c r="Y161" i="49"/>
  <c r="X161" i="49"/>
  <c r="W161" i="49"/>
  <c r="V161" i="49"/>
  <c r="U161" i="49"/>
  <c r="T161" i="49"/>
  <c r="S161" i="49"/>
  <c r="R161" i="49"/>
  <c r="Q161" i="49"/>
  <c r="P161" i="49"/>
  <c r="O161" i="49"/>
  <c r="N161" i="49"/>
  <c r="M161" i="49"/>
  <c r="L161" i="49"/>
  <c r="K161" i="49"/>
  <c r="J161" i="49"/>
  <c r="I161" i="49"/>
  <c r="H161" i="49"/>
  <c r="AF160" i="49"/>
  <c r="AE160" i="49"/>
  <c r="AD160" i="49"/>
  <c r="AC160" i="49"/>
  <c r="AB160" i="49"/>
  <c r="AA160" i="49"/>
  <c r="Z160" i="49"/>
  <c r="Y160" i="49"/>
  <c r="X160" i="49"/>
  <c r="W160" i="49"/>
  <c r="V160" i="49"/>
  <c r="U160" i="49"/>
  <c r="T160" i="49"/>
  <c r="S160" i="49"/>
  <c r="R160" i="49"/>
  <c r="Q160" i="49"/>
  <c r="P160" i="49"/>
  <c r="O160" i="49"/>
  <c r="N160" i="49"/>
  <c r="M160" i="49"/>
  <c r="L160" i="49"/>
  <c r="K160" i="49"/>
  <c r="J160" i="49"/>
  <c r="I160" i="49"/>
  <c r="H160" i="49"/>
  <c r="AF159" i="49"/>
  <c r="AE159" i="49"/>
  <c r="AD159" i="49"/>
  <c r="AC159" i="49"/>
  <c r="AB159" i="49"/>
  <c r="AA159" i="49"/>
  <c r="Z159" i="49"/>
  <c r="Y159" i="49"/>
  <c r="X159" i="49"/>
  <c r="W159" i="49"/>
  <c r="V159" i="49"/>
  <c r="U159" i="49"/>
  <c r="T159" i="49"/>
  <c r="S159" i="49"/>
  <c r="R159" i="49"/>
  <c r="Q159" i="49"/>
  <c r="P159" i="49"/>
  <c r="O159" i="49"/>
  <c r="N159" i="49"/>
  <c r="M159" i="49"/>
  <c r="L159" i="49"/>
  <c r="K159" i="49"/>
  <c r="J159" i="49"/>
  <c r="I159" i="49"/>
  <c r="H159" i="49"/>
  <c r="AF158" i="49"/>
  <c r="AE158" i="49"/>
  <c r="AD158" i="49"/>
  <c r="AC158" i="49"/>
  <c r="AB158" i="49"/>
  <c r="AA158" i="49"/>
  <c r="Z158" i="49"/>
  <c r="Y158" i="49"/>
  <c r="X158" i="49"/>
  <c r="W158" i="49"/>
  <c r="V158" i="49"/>
  <c r="U158" i="49"/>
  <c r="T158" i="49"/>
  <c r="S158" i="49"/>
  <c r="R158" i="49"/>
  <c r="Q158" i="49"/>
  <c r="P158" i="49"/>
  <c r="O158" i="49"/>
  <c r="N158" i="49"/>
  <c r="M158" i="49"/>
  <c r="L158" i="49"/>
  <c r="K158" i="49"/>
  <c r="J158" i="49"/>
  <c r="I158" i="49"/>
  <c r="H158" i="49"/>
  <c r="AF157" i="49"/>
  <c r="AE157" i="49"/>
  <c r="AD157" i="49"/>
  <c r="AC157" i="49"/>
  <c r="AB157" i="49"/>
  <c r="AA157" i="49"/>
  <c r="Z157" i="49"/>
  <c r="Y157" i="49"/>
  <c r="X157" i="49"/>
  <c r="W157" i="49"/>
  <c r="V157" i="49"/>
  <c r="U157" i="49"/>
  <c r="T157" i="49"/>
  <c r="S157" i="49"/>
  <c r="R157" i="49"/>
  <c r="Q157" i="49"/>
  <c r="P157" i="49"/>
  <c r="O157" i="49"/>
  <c r="N157" i="49"/>
  <c r="M157" i="49"/>
  <c r="L157" i="49"/>
  <c r="K157" i="49"/>
  <c r="J157" i="49"/>
  <c r="I157" i="49"/>
  <c r="H157" i="49"/>
  <c r="AF156" i="49"/>
  <c r="AE156" i="49"/>
  <c r="AD156" i="49"/>
  <c r="AC156" i="49"/>
  <c r="AB156" i="49"/>
  <c r="AA156" i="49"/>
  <c r="Z156" i="49"/>
  <c r="Y156" i="49"/>
  <c r="X156" i="49"/>
  <c r="W156" i="49"/>
  <c r="V156" i="49"/>
  <c r="U156" i="49"/>
  <c r="T156" i="49"/>
  <c r="S156" i="49"/>
  <c r="R156" i="49"/>
  <c r="Q156" i="49"/>
  <c r="P156" i="49"/>
  <c r="O156" i="49"/>
  <c r="N156" i="49"/>
  <c r="M156" i="49"/>
  <c r="L156" i="49"/>
  <c r="K156" i="49"/>
  <c r="J156" i="49"/>
  <c r="I156" i="49"/>
  <c r="H156" i="49"/>
  <c r="AF155" i="49"/>
  <c r="AE155" i="49"/>
  <c r="AD155" i="49"/>
  <c r="AC155" i="49"/>
  <c r="AB155" i="49"/>
  <c r="AA155" i="49"/>
  <c r="Z155" i="49"/>
  <c r="Y155" i="49"/>
  <c r="X155" i="49"/>
  <c r="W155" i="49"/>
  <c r="V155" i="49"/>
  <c r="U155" i="49"/>
  <c r="T155" i="49"/>
  <c r="S155" i="49"/>
  <c r="R155" i="49"/>
  <c r="Q155" i="49"/>
  <c r="P155" i="49"/>
  <c r="O155" i="49"/>
  <c r="N155" i="49"/>
  <c r="M155" i="49"/>
  <c r="L155" i="49"/>
  <c r="K155" i="49"/>
  <c r="J155" i="49"/>
  <c r="I155" i="49"/>
  <c r="H155" i="49"/>
  <c r="AF154" i="49"/>
  <c r="AE154" i="49"/>
  <c r="AD154" i="49"/>
  <c r="AC154" i="49"/>
  <c r="AB154" i="49"/>
  <c r="AA154" i="49"/>
  <c r="Z154" i="49"/>
  <c r="Y154" i="49"/>
  <c r="X154" i="49"/>
  <c r="W154" i="49"/>
  <c r="V154" i="49"/>
  <c r="U154" i="49"/>
  <c r="T154" i="49"/>
  <c r="S154" i="49"/>
  <c r="R154" i="49"/>
  <c r="Q154" i="49"/>
  <c r="P154" i="49"/>
  <c r="O154" i="49"/>
  <c r="N154" i="49"/>
  <c r="M154" i="49"/>
  <c r="L154" i="49"/>
  <c r="K154" i="49"/>
  <c r="J154" i="49"/>
  <c r="I154" i="49"/>
  <c r="H154" i="49"/>
  <c r="AF153" i="49"/>
  <c r="AE153" i="49"/>
  <c r="AD153" i="49"/>
  <c r="AC153" i="49"/>
  <c r="AB153" i="49"/>
  <c r="AA153" i="49"/>
  <c r="Z153" i="49"/>
  <c r="Y153" i="49"/>
  <c r="X153" i="49"/>
  <c r="W153" i="49"/>
  <c r="V153" i="49"/>
  <c r="U153" i="49"/>
  <c r="T153" i="49"/>
  <c r="S153" i="49"/>
  <c r="R153" i="49"/>
  <c r="Q153" i="49"/>
  <c r="P153" i="49"/>
  <c r="O153" i="49"/>
  <c r="N153" i="49"/>
  <c r="M153" i="49"/>
  <c r="L153" i="49"/>
  <c r="K153" i="49"/>
  <c r="J153" i="49"/>
  <c r="I153" i="49"/>
  <c r="H153" i="49"/>
  <c r="AF152" i="49"/>
  <c r="AE152" i="49"/>
  <c r="AD152" i="49"/>
  <c r="AC152" i="49"/>
  <c r="AB152" i="49"/>
  <c r="AA152" i="49"/>
  <c r="Z152" i="49"/>
  <c r="Y152" i="49"/>
  <c r="X152" i="49"/>
  <c r="W152" i="49"/>
  <c r="V152" i="49"/>
  <c r="U152" i="49"/>
  <c r="T152" i="49"/>
  <c r="S152" i="49"/>
  <c r="R152" i="49"/>
  <c r="Q152" i="49"/>
  <c r="P152" i="49"/>
  <c r="O152" i="49"/>
  <c r="N152" i="49"/>
  <c r="M152" i="49"/>
  <c r="L152" i="49"/>
  <c r="K152" i="49"/>
  <c r="J152" i="49"/>
  <c r="I152" i="49"/>
  <c r="H152" i="49"/>
  <c r="AF151" i="49"/>
  <c r="AE151" i="49"/>
  <c r="AD151" i="49"/>
  <c r="AC151" i="49"/>
  <c r="AB151" i="49"/>
  <c r="AA151" i="49"/>
  <c r="Z151" i="49"/>
  <c r="Y151" i="49"/>
  <c r="X151" i="49"/>
  <c r="W151" i="49"/>
  <c r="V151" i="49"/>
  <c r="U151" i="49"/>
  <c r="T151" i="49"/>
  <c r="S151" i="49"/>
  <c r="R151" i="49"/>
  <c r="Q151" i="49"/>
  <c r="P151" i="49"/>
  <c r="O151" i="49"/>
  <c r="N151" i="49"/>
  <c r="M151" i="49"/>
  <c r="L151" i="49"/>
  <c r="K151" i="49"/>
  <c r="J151" i="49"/>
  <c r="I151" i="49"/>
  <c r="H151" i="49"/>
  <c r="AF150" i="49"/>
  <c r="AE150" i="49"/>
  <c r="AD150" i="49"/>
  <c r="AC150" i="49"/>
  <c r="AB150" i="49"/>
  <c r="AA150" i="49"/>
  <c r="Z150" i="49"/>
  <c r="Y150" i="49"/>
  <c r="X150" i="49"/>
  <c r="W150" i="49"/>
  <c r="V150" i="49"/>
  <c r="U150" i="49"/>
  <c r="T150" i="49"/>
  <c r="S150" i="49"/>
  <c r="R150" i="49"/>
  <c r="Q150" i="49"/>
  <c r="P150" i="49"/>
  <c r="O150" i="49"/>
  <c r="N150" i="49"/>
  <c r="M150" i="49"/>
  <c r="L150" i="49"/>
  <c r="K150" i="49"/>
  <c r="J150" i="49"/>
  <c r="I150" i="49"/>
  <c r="H150" i="49"/>
  <c r="AF149" i="49"/>
  <c r="AE149" i="49"/>
  <c r="AD149" i="49"/>
  <c r="AC149" i="49"/>
  <c r="AB149" i="49"/>
  <c r="AA149" i="49"/>
  <c r="Z149" i="49"/>
  <c r="Y149" i="49"/>
  <c r="X149" i="49"/>
  <c r="W149" i="49"/>
  <c r="V149" i="49"/>
  <c r="U149" i="49"/>
  <c r="T149" i="49"/>
  <c r="S149" i="49"/>
  <c r="R149" i="49"/>
  <c r="Q149" i="49"/>
  <c r="P149" i="49"/>
  <c r="O149" i="49"/>
  <c r="N149" i="49"/>
  <c r="M149" i="49"/>
  <c r="L149" i="49"/>
  <c r="K149" i="49"/>
  <c r="J149" i="49"/>
  <c r="I149" i="49"/>
  <c r="H149" i="49"/>
  <c r="AF148" i="49"/>
  <c r="AE148" i="49"/>
  <c r="AD148" i="49"/>
  <c r="AC148" i="49"/>
  <c r="AB148" i="49"/>
  <c r="AA148" i="49"/>
  <c r="Z148" i="49"/>
  <c r="Y148" i="49"/>
  <c r="X148" i="49"/>
  <c r="W148" i="49"/>
  <c r="V148" i="49"/>
  <c r="U148" i="49"/>
  <c r="T148" i="49"/>
  <c r="S148" i="49"/>
  <c r="R148" i="49"/>
  <c r="Q148" i="49"/>
  <c r="P148" i="49"/>
  <c r="O148" i="49"/>
  <c r="N148" i="49"/>
  <c r="M148" i="49"/>
  <c r="L148" i="49"/>
  <c r="K148" i="49"/>
  <c r="J148" i="49"/>
  <c r="I148" i="49"/>
  <c r="H148" i="49"/>
  <c r="AF147" i="49"/>
  <c r="AE147" i="49"/>
  <c r="AD147" i="49"/>
  <c r="AC147" i="49"/>
  <c r="AB147" i="49"/>
  <c r="AA147" i="49"/>
  <c r="Z147" i="49"/>
  <c r="Y147" i="49"/>
  <c r="X147" i="49"/>
  <c r="W147" i="49"/>
  <c r="V147" i="49"/>
  <c r="U147" i="49"/>
  <c r="T147" i="49"/>
  <c r="S147" i="49"/>
  <c r="R147" i="49"/>
  <c r="Q147" i="49"/>
  <c r="P147" i="49"/>
  <c r="O147" i="49"/>
  <c r="N147" i="49"/>
  <c r="M147" i="49"/>
  <c r="L147" i="49"/>
  <c r="K147" i="49"/>
  <c r="J147" i="49"/>
  <c r="I147" i="49"/>
  <c r="H147" i="49"/>
  <c r="AF146" i="49"/>
  <c r="AE146" i="49"/>
  <c r="AD146" i="49"/>
  <c r="AC146" i="49"/>
  <c r="AB146" i="49"/>
  <c r="AA146" i="49"/>
  <c r="Z146" i="49"/>
  <c r="Y146" i="49"/>
  <c r="X146" i="49"/>
  <c r="W146" i="49"/>
  <c r="V146" i="49"/>
  <c r="U146" i="49"/>
  <c r="T146" i="49"/>
  <c r="S146" i="49"/>
  <c r="R146" i="49"/>
  <c r="Q146" i="49"/>
  <c r="P146" i="49"/>
  <c r="O146" i="49"/>
  <c r="N146" i="49"/>
  <c r="M146" i="49"/>
  <c r="L146" i="49"/>
  <c r="K146" i="49"/>
  <c r="J146" i="49"/>
  <c r="I146" i="49"/>
  <c r="H146" i="49"/>
  <c r="AF145" i="49"/>
  <c r="AE145" i="49"/>
  <c r="AD145" i="49"/>
  <c r="AC145" i="49"/>
  <c r="AB145" i="49"/>
  <c r="AA145" i="49"/>
  <c r="Z145" i="49"/>
  <c r="Y145" i="49"/>
  <c r="X145" i="49"/>
  <c r="W145" i="49"/>
  <c r="V145" i="49"/>
  <c r="U145" i="49"/>
  <c r="T145" i="49"/>
  <c r="S145" i="49"/>
  <c r="R145" i="49"/>
  <c r="Q145" i="49"/>
  <c r="P145" i="49"/>
  <c r="O145" i="49"/>
  <c r="N145" i="49"/>
  <c r="M145" i="49"/>
  <c r="L145" i="49"/>
  <c r="K145" i="49"/>
  <c r="J145" i="49"/>
  <c r="I145" i="49"/>
  <c r="H145" i="49"/>
  <c r="AF144" i="49"/>
  <c r="AE144" i="49"/>
  <c r="AD144" i="49"/>
  <c r="AC144" i="49"/>
  <c r="AB144" i="49"/>
  <c r="AA144" i="49"/>
  <c r="Z144" i="49"/>
  <c r="Y144" i="49"/>
  <c r="X144" i="49"/>
  <c r="W144" i="49"/>
  <c r="V144" i="49"/>
  <c r="U144" i="49"/>
  <c r="T144" i="49"/>
  <c r="S144" i="49"/>
  <c r="R144" i="49"/>
  <c r="Q144" i="49"/>
  <c r="P144" i="49"/>
  <c r="O144" i="49"/>
  <c r="N144" i="49"/>
  <c r="M144" i="49"/>
  <c r="L144" i="49"/>
  <c r="K144" i="49"/>
  <c r="J144" i="49"/>
  <c r="I144" i="49"/>
  <c r="H144" i="49"/>
  <c r="AF143" i="49"/>
  <c r="AE143" i="49"/>
  <c r="AD143" i="49"/>
  <c r="AC143" i="49"/>
  <c r="AB143" i="49"/>
  <c r="AA143" i="49"/>
  <c r="Z143" i="49"/>
  <c r="Y143" i="49"/>
  <c r="X143" i="49"/>
  <c r="W143" i="49"/>
  <c r="V143" i="49"/>
  <c r="U143" i="49"/>
  <c r="T143" i="49"/>
  <c r="S143" i="49"/>
  <c r="R143" i="49"/>
  <c r="Q143" i="49"/>
  <c r="P143" i="49"/>
  <c r="O143" i="49"/>
  <c r="N143" i="49"/>
  <c r="M143" i="49"/>
  <c r="L143" i="49"/>
  <c r="K143" i="49"/>
  <c r="J143" i="49"/>
  <c r="I143" i="49"/>
  <c r="H143" i="49"/>
  <c r="AF142" i="49"/>
  <c r="AE142" i="49"/>
  <c r="AD142" i="49"/>
  <c r="AC142" i="49"/>
  <c r="AB142" i="49"/>
  <c r="AA142" i="49"/>
  <c r="Z142" i="49"/>
  <c r="Y142" i="49"/>
  <c r="X142" i="49"/>
  <c r="W142" i="49"/>
  <c r="V142" i="49"/>
  <c r="U142" i="49"/>
  <c r="T142" i="49"/>
  <c r="S142" i="49"/>
  <c r="R142" i="49"/>
  <c r="Q142" i="49"/>
  <c r="P142" i="49"/>
  <c r="O142" i="49"/>
  <c r="N142" i="49"/>
  <c r="M142" i="49"/>
  <c r="L142" i="49"/>
  <c r="K142" i="49"/>
  <c r="J142" i="49"/>
  <c r="I142" i="49"/>
  <c r="H142" i="49"/>
  <c r="AF141" i="49"/>
  <c r="AE141" i="49"/>
  <c r="AD141" i="49"/>
  <c r="AC141" i="49"/>
  <c r="AB141" i="49"/>
  <c r="AA141" i="49"/>
  <c r="Z141" i="49"/>
  <c r="Y141" i="49"/>
  <c r="X141" i="49"/>
  <c r="W141" i="49"/>
  <c r="V141" i="49"/>
  <c r="U141" i="49"/>
  <c r="T141" i="49"/>
  <c r="S141" i="49"/>
  <c r="R141" i="49"/>
  <c r="Q141" i="49"/>
  <c r="P141" i="49"/>
  <c r="O141" i="49"/>
  <c r="N141" i="49"/>
  <c r="M141" i="49"/>
  <c r="L141" i="49"/>
  <c r="K141" i="49"/>
  <c r="J141" i="49"/>
  <c r="I141" i="49"/>
  <c r="H141" i="49"/>
  <c r="AF140" i="49"/>
  <c r="AE140" i="49"/>
  <c r="AD140" i="49"/>
  <c r="AC140" i="49"/>
  <c r="AB140" i="49"/>
  <c r="AA140" i="49"/>
  <c r="Z140" i="49"/>
  <c r="Y140" i="49"/>
  <c r="X140" i="49"/>
  <c r="W140" i="49"/>
  <c r="V140" i="49"/>
  <c r="U140" i="49"/>
  <c r="T140" i="49"/>
  <c r="S140" i="49"/>
  <c r="R140" i="49"/>
  <c r="Q140" i="49"/>
  <c r="P140" i="49"/>
  <c r="O140" i="49"/>
  <c r="N140" i="49"/>
  <c r="M140" i="49"/>
  <c r="L140" i="49"/>
  <c r="K140" i="49"/>
  <c r="J140" i="49"/>
  <c r="I140" i="49"/>
  <c r="H140" i="49"/>
  <c r="AF139" i="49"/>
  <c r="AE139" i="49"/>
  <c r="AD139" i="49"/>
  <c r="AC139" i="49"/>
  <c r="AB139" i="49"/>
  <c r="AA139" i="49"/>
  <c r="Z139" i="49"/>
  <c r="Y139" i="49"/>
  <c r="X139" i="49"/>
  <c r="W139" i="49"/>
  <c r="V139" i="49"/>
  <c r="U139" i="49"/>
  <c r="T139" i="49"/>
  <c r="S139" i="49"/>
  <c r="R139" i="49"/>
  <c r="Q139" i="49"/>
  <c r="P139" i="49"/>
  <c r="O139" i="49"/>
  <c r="N139" i="49"/>
  <c r="M139" i="49"/>
  <c r="L139" i="49"/>
  <c r="K139" i="49"/>
  <c r="J139" i="49"/>
  <c r="I139" i="49"/>
  <c r="H139" i="49"/>
  <c r="AF138" i="49"/>
  <c r="AE138" i="49"/>
  <c r="AD138" i="49"/>
  <c r="AC138" i="49"/>
  <c r="AB138" i="49"/>
  <c r="AA138" i="49"/>
  <c r="Z138" i="49"/>
  <c r="Y138" i="49"/>
  <c r="X138" i="49"/>
  <c r="W138" i="49"/>
  <c r="V138" i="49"/>
  <c r="U138" i="49"/>
  <c r="T138" i="49"/>
  <c r="S138" i="49"/>
  <c r="R138" i="49"/>
  <c r="Q138" i="49"/>
  <c r="P138" i="49"/>
  <c r="O138" i="49"/>
  <c r="N138" i="49"/>
  <c r="M138" i="49"/>
  <c r="L138" i="49"/>
  <c r="K138" i="49"/>
  <c r="J138" i="49"/>
  <c r="I138" i="49"/>
  <c r="H138" i="49"/>
  <c r="AF137" i="49"/>
  <c r="AE137" i="49"/>
  <c r="AD137" i="49"/>
  <c r="AC137" i="49"/>
  <c r="AB137" i="49"/>
  <c r="AA137" i="49"/>
  <c r="Z137" i="49"/>
  <c r="Y137" i="49"/>
  <c r="X137" i="49"/>
  <c r="W137" i="49"/>
  <c r="V137" i="49"/>
  <c r="U137" i="49"/>
  <c r="T137" i="49"/>
  <c r="S137" i="49"/>
  <c r="R137" i="49"/>
  <c r="Q137" i="49"/>
  <c r="P137" i="49"/>
  <c r="O137" i="49"/>
  <c r="N137" i="49"/>
  <c r="M137" i="49"/>
  <c r="L137" i="49"/>
  <c r="K137" i="49"/>
  <c r="J137" i="49"/>
  <c r="I137" i="49"/>
  <c r="H137" i="49"/>
  <c r="AF136" i="49"/>
  <c r="AE136" i="49"/>
  <c r="AD136" i="49"/>
  <c r="AC136" i="49"/>
  <c r="AB136" i="49"/>
  <c r="AA136" i="49"/>
  <c r="Z136" i="49"/>
  <c r="Y136" i="49"/>
  <c r="X136" i="49"/>
  <c r="W136" i="49"/>
  <c r="V136" i="49"/>
  <c r="U136" i="49"/>
  <c r="T136" i="49"/>
  <c r="S136" i="49"/>
  <c r="R136" i="49"/>
  <c r="Q136" i="49"/>
  <c r="P136" i="49"/>
  <c r="O136" i="49"/>
  <c r="N136" i="49"/>
  <c r="M136" i="49"/>
  <c r="L136" i="49"/>
  <c r="K136" i="49"/>
  <c r="J136" i="49"/>
  <c r="I136" i="49"/>
  <c r="H136" i="49"/>
  <c r="AF135" i="49"/>
  <c r="AE135" i="49"/>
  <c r="AD135" i="49"/>
  <c r="AC135" i="49"/>
  <c r="AB135" i="49"/>
  <c r="AA135" i="49"/>
  <c r="Z135" i="49"/>
  <c r="Y135" i="49"/>
  <c r="X135" i="49"/>
  <c r="W135" i="49"/>
  <c r="V135" i="49"/>
  <c r="U135" i="49"/>
  <c r="T135" i="49"/>
  <c r="S135" i="49"/>
  <c r="R135" i="49"/>
  <c r="Q135" i="49"/>
  <c r="P135" i="49"/>
  <c r="O135" i="49"/>
  <c r="N135" i="49"/>
  <c r="M135" i="49"/>
  <c r="L135" i="49"/>
  <c r="K135" i="49"/>
  <c r="J135" i="49"/>
  <c r="I135" i="49"/>
  <c r="H135" i="49"/>
  <c r="AF134" i="49"/>
  <c r="AE134" i="49"/>
  <c r="AD134" i="49"/>
  <c r="AC134" i="49"/>
  <c r="AB134" i="49"/>
  <c r="AA134" i="49"/>
  <c r="Z134" i="49"/>
  <c r="Y134" i="49"/>
  <c r="X134" i="49"/>
  <c r="W134" i="49"/>
  <c r="V134" i="49"/>
  <c r="U134" i="49"/>
  <c r="T134" i="49"/>
  <c r="S134" i="49"/>
  <c r="R134" i="49"/>
  <c r="Q134" i="49"/>
  <c r="P134" i="49"/>
  <c r="O134" i="49"/>
  <c r="N134" i="49"/>
  <c r="M134" i="49"/>
  <c r="L134" i="49"/>
  <c r="K134" i="49"/>
  <c r="J134" i="49"/>
  <c r="I134" i="49"/>
  <c r="H134" i="49"/>
  <c r="AF133" i="49"/>
  <c r="AE133" i="49"/>
  <c r="AD133" i="49"/>
  <c r="AC133" i="49"/>
  <c r="AB133" i="49"/>
  <c r="AA133" i="49"/>
  <c r="Z133" i="49"/>
  <c r="Y133" i="49"/>
  <c r="X133" i="49"/>
  <c r="W133" i="49"/>
  <c r="V133" i="49"/>
  <c r="U133" i="49"/>
  <c r="T133" i="49"/>
  <c r="S133" i="49"/>
  <c r="R133" i="49"/>
  <c r="Q133" i="49"/>
  <c r="P133" i="49"/>
  <c r="O133" i="49"/>
  <c r="N133" i="49"/>
  <c r="M133" i="49"/>
  <c r="L133" i="49"/>
  <c r="K133" i="49"/>
  <c r="J133" i="49"/>
  <c r="I133" i="49"/>
  <c r="H133" i="49"/>
  <c r="AF132" i="49"/>
  <c r="AE132" i="49"/>
  <c r="AD132" i="49"/>
  <c r="AC132" i="49"/>
  <c r="AB132" i="49"/>
  <c r="AA132" i="49"/>
  <c r="Z132" i="49"/>
  <c r="Y132" i="49"/>
  <c r="X132" i="49"/>
  <c r="W132" i="49"/>
  <c r="V132" i="49"/>
  <c r="U132" i="49"/>
  <c r="T132" i="49"/>
  <c r="S132" i="49"/>
  <c r="R132" i="49"/>
  <c r="Q132" i="49"/>
  <c r="P132" i="49"/>
  <c r="O132" i="49"/>
  <c r="N132" i="49"/>
  <c r="M132" i="49"/>
  <c r="L132" i="49"/>
  <c r="K132" i="49"/>
  <c r="J132" i="49"/>
  <c r="I132" i="49"/>
  <c r="H132" i="49"/>
  <c r="AF131" i="49"/>
  <c r="AE131" i="49"/>
  <c r="AD131" i="49"/>
  <c r="AC131" i="49"/>
  <c r="AB131" i="49"/>
  <c r="AA131" i="49"/>
  <c r="Z131" i="49"/>
  <c r="Y131" i="49"/>
  <c r="X131" i="49"/>
  <c r="W131" i="49"/>
  <c r="V131" i="49"/>
  <c r="U131" i="49"/>
  <c r="T131" i="49"/>
  <c r="S131" i="49"/>
  <c r="R131" i="49"/>
  <c r="Q131" i="49"/>
  <c r="P131" i="49"/>
  <c r="O131" i="49"/>
  <c r="N131" i="49"/>
  <c r="M131" i="49"/>
  <c r="L131" i="49"/>
  <c r="K131" i="49"/>
  <c r="J131" i="49"/>
  <c r="I131" i="49"/>
  <c r="H131" i="49"/>
  <c r="AF130" i="49"/>
  <c r="AE130" i="49"/>
  <c r="AD130" i="49"/>
  <c r="AC130" i="49"/>
  <c r="AB130" i="49"/>
  <c r="AA130" i="49"/>
  <c r="Z130" i="49"/>
  <c r="Y130" i="49"/>
  <c r="X130" i="49"/>
  <c r="W130" i="49"/>
  <c r="V130" i="49"/>
  <c r="U130" i="49"/>
  <c r="T130" i="49"/>
  <c r="S130" i="49"/>
  <c r="R130" i="49"/>
  <c r="Q130" i="49"/>
  <c r="P130" i="49"/>
  <c r="O130" i="49"/>
  <c r="N130" i="49"/>
  <c r="M130" i="49"/>
  <c r="L130" i="49"/>
  <c r="K130" i="49"/>
  <c r="J130" i="49"/>
  <c r="I130" i="49"/>
  <c r="H130" i="49"/>
  <c r="AF129" i="49"/>
  <c r="AE129" i="49"/>
  <c r="AD129" i="49"/>
  <c r="AC129" i="49"/>
  <c r="AB129" i="49"/>
  <c r="AA129" i="49"/>
  <c r="Z129" i="49"/>
  <c r="Y129" i="49"/>
  <c r="X129" i="49"/>
  <c r="W129" i="49"/>
  <c r="V129" i="49"/>
  <c r="U129" i="49"/>
  <c r="T129" i="49"/>
  <c r="S129" i="49"/>
  <c r="R129" i="49"/>
  <c r="Q129" i="49"/>
  <c r="P129" i="49"/>
  <c r="O129" i="49"/>
  <c r="N129" i="49"/>
  <c r="M129" i="49"/>
  <c r="L129" i="49"/>
  <c r="K129" i="49"/>
  <c r="J129" i="49"/>
  <c r="I129" i="49"/>
  <c r="H129" i="49"/>
  <c r="AF128" i="49"/>
  <c r="AE128" i="49"/>
  <c r="AD128" i="49"/>
  <c r="AC128" i="49"/>
  <c r="AB128" i="49"/>
  <c r="AA128" i="49"/>
  <c r="Z128" i="49"/>
  <c r="Y128" i="49"/>
  <c r="X128" i="49"/>
  <c r="W128" i="49"/>
  <c r="V128" i="49"/>
  <c r="U128" i="49"/>
  <c r="T128" i="49"/>
  <c r="S128" i="49"/>
  <c r="R128" i="49"/>
  <c r="Q128" i="49"/>
  <c r="P128" i="49"/>
  <c r="O128" i="49"/>
  <c r="N128" i="49"/>
  <c r="M128" i="49"/>
  <c r="L128" i="49"/>
  <c r="K128" i="49"/>
  <c r="J128" i="49"/>
  <c r="I128" i="49"/>
  <c r="H128" i="49"/>
  <c r="AF127" i="49"/>
  <c r="AE127" i="49"/>
  <c r="AD127" i="49"/>
  <c r="AC127" i="49"/>
  <c r="AB127" i="49"/>
  <c r="AA127" i="49"/>
  <c r="Z127" i="49"/>
  <c r="Y127" i="49"/>
  <c r="X127" i="49"/>
  <c r="W127" i="49"/>
  <c r="V127" i="49"/>
  <c r="U127" i="49"/>
  <c r="T127" i="49"/>
  <c r="S127" i="49"/>
  <c r="R127" i="49"/>
  <c r="Q127" i="49"/>
  <c r="P127" i="49"/>
  <c r="O127" i="49"/>
  <c r="N127" i="49"/>
  <c r="M127" i="49"/>
  <c r="L127" i="49"/>
  <c r="K127" i="49"/>
  <c r="J127" i="49"/>
  <c r="I127" i="49"/>
  <c r="H127" i="49"/>
  <c r="AF126" i="49"/>
  <c r="AE126" i="49"/>
  <c r="AD126" i="49"/>
  <c r="AC126" i="49"/>
  <c r="AB126" i="49"/>
  <c r="AA126" i="49"/>
  <c r="Z126" i="49"/>
  <c r="Y126" i="49"/>
  <c r="X126" i="49"/>
  <c r="W126" i="49"/>
  <c r="V126" i="49"/>
  <c r="U126" i="49"/>
  <c r="T126" i="49"/>
  <c r="S126" i="49"/>
  <c r="R126" i="49"/>
  <c r="Q126" i="49"/>
  <c r="P126" i="49"/>
  <c r="O126" i="49"/>
  <c r="N126" i="49"/>
  <c r="M126" i="49"/>
  <c r="L126" i="49"/>
  <c r="K126" i="49"/>
  <c r="J126" i="49"/>
  <c r="I126" i="49"/>
  <c r="H126" i="49"/>
  <c r="AF125" i="49"/>
  <c r="AE125" i="49"/>
  <c r="AD125" i="49"/>
  <c r="AC125" i="49"/>
  <c r="AB125" i="49"/>
  <c r="AA125" i="49"/>
  <c r="Z125" i="49"/>
  <c r="Y125" i="49"/>
  <c r="X125" i="49"/>
  <c r="W125" i="49"/>
  <c r="V125" i="49"/>
  <c r="U125" i="49"/>
  <c r="T125" i="49"/>
  <c r="S125" i="49"/>
  <c r="R125" i="49"/>
  <c r="Q125" i="49"/>
  <c r="P125" i="49"/>
  <c r="O125" i="49"/>
  <c r="N125" i="49"/>
  <c r="M125" i="49"/>
  <c r="L125" i="49"/>
  <c r="K125" i="49"/>
  <c r="J125" i="49"/>
  <c r="I125" i="49"/>
  <c r="H125" i="49"/>
  <c r="AF124" i="49"/>
  <c r="AE124" i="49"/>
  <c r="AD124" i="49"/>
  <c r="AC124" i="49"/>
  <c r="AB124" i="49"/>
  <c r="AA124" i="49"/>
  <c r="Z124" i="49"/>
  <c r="Y124" i="49"/>
  <c r="X124" i="49"/>
  <c r="W124" i="49"/>
  <c r="V124" i="49"/>
  <c r="U124" i="49"/>
  <c r="T124" i="49"/>
  <c r="S124" i="49"/>
  <c r="R124" i="49"/>
  <c r="Q124" i="49"/>
  <c r="P124" i="49"/>
  <c r="O124" i="49"/>
  <c r="N124" i="49"/>
  <c r="M124" i="49"/>
  <c r="L124" i="49"/>
  <c r="K124" i="49"/>
  <c r="J124" i="49"/>
  <c r="I124" i="49"/>
  <c r="H124" i="49"/>
  <c r="AF123" i="49"/>
  <c r="AE123" i="49"/>
  <c r="AD123" i="49"/>
  <c r="AC123" i="49"/>
  <c r="AB123" i="49"/>
  <c r="AA123" i="49"/>
  <c r="Z123" i="49"/>
  <c r="Y123" i="49"/>
  <c r="X123" i="49"/>
  <c r="W123" i="49"/>
  <c r="V123" i="49"/>
  <c r="U123" i="49"/>
  <c r="T123" i="49"/>
  <c r="S123" i="49"/>
  <c r="R123" i="49"/>
  <c r="Q123" i="49"/>
  <c r="P123" i="49"/>
  <c r="O123" i="49"/>
  <c r="N123" i="49"/>
  <c r="M123" i="49"/>
  <c r="L123" i="49"/>
  <c r="K123" i="49"/>
  <c r="J123" i="49"/>
  <c r="I123" i="49"/>
  <c r="H123" i="49"/>
  <c r="AF122" i="49"/>
  <c r="AE122" i="49"/>
  <c r="AD122" i="49"/>
  <c r="AC122" i="49"/>
  <c r="AB122" i="49"/>
  <c r="AA122" i="49"/>
  <c r="Z122" i="49"/>
  <c r="Y122" i="49"/>
  <c r="X122" i="49"/>
  <c r="W122" i="49"/>
  <c r="V122" i="49"/>
  <c r="U122" i="49"/>
  <c r="T122" i="49"/>
  <c r="S122" i="49"/>
  <c r="R122" i="49"/>
  <c r="Q122" i="49"/>
  <c r="P122" i="49"/>
  <c r="O122" i="49"/>
  <c r="N122" i="49"/>
  <c r="M122" i="49"/>
  <c r="L122" i="49"/>
  <c r="K122" i="49"/>
  <c r="J122" i="49"/>
  <c r="I122" i="49"/>
  <c r="H122" i="49"/>
  <c r="AF121" i="49"/>
  <c r="AE121" i="49"/>
  <c r="AD121" i="49"/>
  <c r="AC121" i="49"/>
  <c r="AB121" i="49"/>
  <c r="AA121" i="49"/>
  <c r="Z121" i="49"/>
  <c r="Y121" i="49"/>
  <c r="X121" i="49"/>
  <c r="W121" i="49"/>
  <c r="V121" i="49"/>
  <c r="U121" i="49"/>
  <c r="T121" i="49"/>
  <c r="S121" i="49"/>
  <c r="R121" i="49"/>
  <c r="Q121" i="49"/>
  <c r="P121" i="49"/>
  <c r="O121" i="49"/>
  <c r="N121" i="49"/>
  <c r="M121" i="49"/>
  <c r="L121" i="49"/>
  <c r="K121" i="49"/>
  <c r="J121" i="49"/>
  <c r="I121" i="49"/>
  <c r="H121" i="49"/>
  <c r="AF120" i="49"/>
  <c r="AE120" i="49"/>
  <c r="AD120" i="49"/>
  <c r="AC120" i="49"/>
  <c r="AB120" i="49"/>
  <c r="AA120" i="49"/>
  <c r="Z120" i="49"/>
  <c r="Y120" i="49"/>
  <c r="X120" i="49"/>
  <c r="W120" i="49"/>
  <c r="V120" i="49"/>
  <c r="U120" i="49"/>
  <c r="T120" i="49"/>
  <c r="S120" i="49"/>
  <c r="R120" i="49"/>
  <c r="Q120" i="49"/>
  <c r="P120" i="49"/>
  <c r="O120" i="49"/>
  <c r="N120" i="49"/>
  <c r="M120" i="49"/>
  <c r="L120" i="49"/>
  <c r="K120" i="49"/>
  <c r="J120" i="49"/>
  <c r="I120" i="49"/>
  <c r="H120" i="49"/>
  <c r="AF119" i="49"/>
  <c r="AE119" i="49"/>
  <c r="AD119" i="49"/>
  <c r="AC119" i="49"/>
  <c r="AB119" i="49"/>
  <c r="AA119" i="49"/>
  <c r="Z119" i="49"/>
  <c r="Y119" i="49"/>
  <c r="X119" i="49"/>
  <c r="W119" i="49"/>
  <c r="V119" i="49"/>
  <c r="U119" i="49"/>
  <c r="T119" i="49"/>
  <c r="S119" i="49"/>
  <c r="R119" i="49"/>
  <c r="Q119" i="49"/>
  <c r="P119" i="49"/>
  <c r="O119" i="49"/>
  <c r="N119" i="49"/>
  <c r="M119" i="49"/>
  <c r="L119" i="49"/>
  <c r="K119" i="49"/>
  <c r="J119" i="49"/>
  <c r="I119" i="49"/>
  <c r="H119" i="49"/>
  <c r="AF118" i="49"/>
  <c r="AE118" i="49"/>
  <c r="AD118" i="49"/>
  <c r="AC118" i="49"/>
  <c r="AB118" i="49"/>
  <c r="AA118" i="49"/>
  <c r="Z118" i="49"/>
  <c r="Y118" i="49"/>
  <c r="X118" i="49"/>
  <c r="W118" i="49"/>
  <c r="V118" i="49"/>
  <c r="U118" i="49"/>
  <c r="T118" i="49"/>
  <c r="S118" i="49"/>
  <c r="R118" i="49"/>
  <c r="Q118" i="49"/>
  <c r="P118" i="49"/>
  <c r="O118" i="49"/>
  <c r="N118" i="49"/>
  <c r="M118" i="49"/>
  <c r="L118" i="49"/>
  <c r="K118" i="49"/>
  <c r="J118" i="49"/>
  <c r="I118" i="49"/>
  <c r="H118" i="49"/>
  <c r="AF117" i="49"/>
  <c r="AE117" i="49"/>
  <c r="AD117" i="49"/>
  <c r="AC117" i="49"/>
  <c r="AB117" i="49"/>
  <c r="AA117" i="49"/>
  <c r="Z117" i="49"/>
  <c r="Y117" i="49"/>
  <c r="X117" i="49"/>
  <c r="W117" i="49"/>
  <c r="V117" i="49"/>
  <c r="U117" i="49"/>
  <c r="T117" i="49"/>
  <c r="S117" i="49"/>
  <c r="R117" i="49"/>
  <c r="Q117" i="49"/>
  <c r="P117" i="49"/>
  <c r="O117" i="49"/>
  <c r="N117" i="49"/>
  <c r="M117" i="49"/>
  <c r="L117" i="49"/>
  <c r="K117" i="49"/>
  <c r="J117" i="49"/>
  <c r="I117" i="49"/>
  <c r="H117" i="49"/>
  <c r="AF116" i="49"/>
  <c r="AE116" i="49"/>
  <c r="AD116" i="49"/>
  <c r="AC116" i="49"/>
  <c r="AB116" i="49"/>
  <c r="AA116" i="49"/>
  <c r="Z116" i="49"/>
  <c r="Y116" i="49"/>
  <c r="X116" i="49"/>
  <c r="W116" i="49"/>
  <c r="V116" i="49"/>
  <c r="U116" i="49"/>
  <c r="T116" i="49"/>
  <c r="S116" i="49"/>
  <c r="R116" i="49"/>
  <c r="Q116" i="49"/>
  <c r="P116" i="49"/>
  <c r="O116" i="49"/>
  <c r="N116" i="49"/>
  <c r="M116" i="49"/>
  <c r="L116" i="49"/>
  <c r="K116" i="49"/>
  <c r="J116" i="49"/>
  <c r="I116" i="49"/>
  <c r="H116" i="49"/>
  <c r="AF115" i="49"/>
  <c r="AE115" i="49"/>
  <c r="AD115" i="49"/>
  <c r="AC115" i="49"/>
  <c r="AB115" i="49"/>
  <c r="AA115" i="49"/>
  <c r="Z115" i="49"/>
  <c r="Y115" i="49"/>
  <c r="X115" i="49"/>
  <c r="W115" i="49"/>
  <c r="V115" i="49"/>
  <c r="U115" i="49"/>
  <c r="T115" i="49"/>
  <c r="S115" i="49"/>
  <c r="R115" i="49"/>
  <c r="Q115" i="49"/>
  <c r="P115" i="49"/>
  <c r="O115" i="49"/>
  <c r="N115" i="49"/>
  <c r="M115" i="49"/>
  <c r="L115" i="49"/>
  <c r="K115" i="49"/>
  <c r="J115" i="49"/>
  <c r="I115" i="49"/>
  <c r="H115" i="49"/>
  <c r="AF114" i="49"/>
  <c r="AE114" i="49"/>
  <c r="AD114" i="49"/>
  <c r="AC114" i="49"/>
  <c r="AB114" i="49"/>
  <c r="AA114" i="49"/>
  <c r="Z114" i="49"/>
  <c r="Y114" i="49"/>
  <c r="X114" i="49"/>
  <c r="W114" i="49"/>
  <c r="V114" i="49"/>
  <c r="U114" i="49"/>
  <c r="T114" i="49"/>
  <c r="S114" i="49"/>
  <c r="R114" i="49"/>
  <c r="Q114" i="49"/>
  <c r="P114" i="49"/>
  <c r="O114" i="49"/>
  <c r="N114" i="49"/>
  <c r="M114" i="49"/>
  <c r="L114" i="49"/>
  <c r="K114" i="49"/>
  <c r="J114" i="49"/>
  <c r="I114" i="49"/>
  <c r="H114" i="49"/>
  <c r="AF113" i="49"/>
  <c r="AE113" i="49"/>
  <c r="AD113" i="49"/>
  <c r="AC113" i="49"/>
  <c r="AB113" i="49"/>
  <c r="AA113" i="49"/>
  <c r="Z113" i="49"/>
  <c r="Y113" i="49"/>
  <c r="X113" i="49"/>
  <c r="W113" i="49"/>
  <c r="V113" i="49"/>
  <c r="U113" i="49"/>
  <c r="T113" i="49"/>
  <c r="S113" i="49"/>
  <c r="R113" i="49"/>
  <c r="Q113" i="49"/>
  <c r="P113" i="49"/>
  <c r="O113" i="49"/>
  <c r="N113" i="49"/>
  <c r="M113" i="49"/>
  <c r="L113" i="49"/>
  <c r="K113" i="49"/>
  <c r="J113" i="49"/>
  <c r="I113" i="49"/>
  <c r="H113" i="49"/>
  <c r="AF112" i="49"/>
  <c r="AE112" i="49"/>
  <c r="AD112" i="49"/>
  <c r="AC112" i="49"/>
  <c r="AB112" i="49"/>
  <c r="AA112" i="49"/>
  <c r="Z112" i="49"/>
  <c r="Y112" i="49"/>
  <c r="X112" i="49"/>
  <c r="W112" i="49"/>
  <c r="V112" i="49"/>
  <c r="U112" i="49"/>
  <c r="T112" i="49"/>
  <c r="S112" i="49"/>
  <c r="R112" i="49"/>
  <c r="Q112" i="49"/>
  <c r="P112" i="49"/>
  <c r="O112" i="49"/>
  <c r="N112" i="49"/>
  <c r="M112" i="49"/>
  <c r="L112" i="49"/>
  <c r="K112" i="49"/>
  <c r="J112" i="49"/>
  <c r="I112" i="49"/>
  <c r="H112" i="49"/>
  <c r="AF111" i="49"/>
  <c r="AE111" i="49"/>
  <c r="AD111" i="49"/>
  <c r="AC111" i="49"/>
  <c r="AB111" i="49"/>
  <c r="AA111" i="49"/>
  <c r="Z111" i="49"/>
  <c r="Y111" i="49"/>
  <c r="X111" i="49"/>
  <c r="W111" i="49"/>
  <c r="V111" i="49"/>
  <c r="U111" i="49"/>
  <c r="T111" i="49"/>
  <c r="S111" i="49"/>
  <c r="R111" i="49"/>
  <c r="Q111" i="49"/>
  <c r="P111" i="49"/>
  <c r="O111" i="49"/>
  <c r="N111" i="49"/>
  <c r="M111" i="49"/>
  <c r="L111" i="49"/>
  <c r="K111" i="49"/>
  <c r="J111" i="49"/>
  <c r="I111" i="49"/>
  <c r="H111" i="49"/>
  <c r="AF110" i="49"/>
  <c r="AE110" i="49"/>
  <c r="AD110" i="49"/>
  <c r="AC110" i="49"/>
  <c r="AB110" i="49"/>
  <c r="AA110" i="49"/>
  <c r="Z110" i="49"/>
  <c r="Y110" i="49"/>
  <c r="X110" i="49"/>
  <c r="W110" i="49"/>
  <c r="V110" i="49"/>
  <c r="U110" i="49"/>
  <c r="T110" i="49"/>
  <c r="S110" i="49"/>
  <c r="R110" i="49"/>
  <c r="Q110" i="49"/>
  <c r="P110" i="49"/>
  <c r="O110" i="49"/>
  <c r="N110" i="49"/>
  <c r="M110" i="49"/>
  <c r="L110" i="49"/>
  <c r="K110" i="49"/>
  <c r="J110" i="49"/>
  <c r="I110" i="49"/>
  <c r="H110" i="49"/>
  <c r="AF109" i="49"/>
  <c r="AE109" i="49"/>
  <c r="AD109" i="49"/>
  <c r="AC109" i="49"/>
  <c r="AB109" i="49"/>
  <c r="AA109" i="49"/>
  <c r="Z109" i="49"/>
  <c r="Y109" i="49"/>
  <c r="X109" i="49"/>
  <c r="W109" i="49"/>
  <c r="V109" i="49"/>
  <c r="U109" i="49"/>
  <c r="T109" i="49"/>
  <c r="S109" i="49"/>
  <c r="R109" i="49"/>
  <c r="Q109" i="49"/>
  <c r="P109" i="49"/>
  <c r="O109" i="49"/>
  <c r="N109" i="49"/>
  <c r="M109" i="49"/>
  <c r="L109" i="49"/>
  <c r="K109" i="49"/>
  <c r="J109" i="49"/>
  <c r="I109" i="49"/>
  <c r="H109" i="49"/>
  <c r="AF108" i="49"/>
  <c r="AE108" i="49"/>
  <c r="AD108" i="49"/>
  <c r="AC108" i="49"/>
  <c r="AB108" i="49"/>
  <c r="AA108" i="49"/>
  <c r="Z108" i="49"/>
  <c r="Y108" i="49"/>
  <c r="X108" i="49"/>
  <c r="W108" i="49"/>
  <c r="V108" i="49"/>
  <c r="U108" i="49"/>
  <c r="T108" i="49"/>
  <c r="S108" i="49"/>
  <c r="R108" i="49"/>
  <c r="Q108" i="49"/>
  <c r="P108" i="49"/>
  <c r="O108" i="49"/>
  <c r="N108" i="49"/>
  <c r="M108" i="49"/>
  <c r="L108" i="49"/>
  <c r="K108" i="49"/>
  <c r="J108" i="49"/>
  <c r="I108" i="49"/>
  <c r="H108" i="49"/>
  <c r="AF107" i="49"/>
  <c r="AE107" i="49"/>
  <c r="AD107" i="49"/>
  <c r="AC107" i="49"/>
  <c r="AB107" i="49"/>
  <c r="AA107" i="49"/>
  <c r="Z107" i="49"/>
  <c r="Y107" i="49"/>
  <c r="X107" i="49"/>
  <c r="W107" i="49"/>
  <c r="V107" i="49"/>
  <c r="U107" i="49"/>
  <c r="T107" i="49"/>
  <c r="S107" i="49"/>
  <c r="R107" i="49"/>
  <c r="Q107" i="49"/>
  <c r="P107" i="49"/>
  <c r="O107" i="49"/>
  <c r="N107" i="49"/>
  <c r="M107" i="49"/>
  <c r="L107" i="49"/>
  <c r="K107" i="49"/>
  <c r="J107" i="49"/>
  <c r="I107" i="49"/>
  <c r="H107" i="49"/>
  <c r="AF106" i="49"/>
  <c r="AE106" i="49"/>
  <c r="AD106" i="49"/>
  <c r="AC106" i="49"/>
  <c r="AB106" i="49"/>
  <c r="AA106" i="49"/>
  <c r="Z106" i="49"/>
  <c r="Y106" i="49"/>
  <c r="X106" i="49"/>
  <c r="W106" i="49"/>
  <c r="V106" i="49"/>
  <c r="U106" i="49"/>
  <c r="T106" i="49"/>
  <c r="S106" i="49"/>
  <c r="R106" i="49"/>
  <c r="Q106" i="49"/>
  <c r="P106" i="49"/>
  <c r="O106" i="49"/>
  <c r="N106" i="49"/>
  <c r="M106" i="49"/>
  <c r="L106" i="49"/>
  <c r="K106" i="49"/>
  <c r="J106" i="49"/>
  <c r="I106" i="49"/>
  <c r="H106" i="49"/>
  <c r="AF105" i="49"/>
  <c r="AE105" i="49"/>
  <c r="AD105" i="49"/>
  <c r="AC105" i="49"/>
  <c r="AB105" i="49"/>
  <c r="AA105" i="49"/>
  <c r="Z105" i="49"/>
  <c r="Y105" i="49"/>
  <c r="X105" i="49"/>
  <c r="W105" i="49"/>
  <c r="V105" i="49"/>
  <c r="U105" i="49"/>
  <c r="T105" i="49"/>
  <c r="S105" i="49"/>
  <c r="R105" i="49"/>
  <c r="Q105" i="49"/>
  <c r="P105" i="49"/>
  <c r="O105" i="49"/>
  <c r="N105" i="49"/>
  <c r="M105" i="49"/>
  <c r="L105" i="49"/>
  <c r="K105" i="49"/>
  <c r="J105" i="49"/>
  <c r="I105" i="49"/>
  <c r="H105" i="49"/>
  <c r="AF104" i="49"/>
  <c r="AE104" i="49"/>
  <c r="AD104" i="49"/>
  <c r="AC104" i="49"/>
  <c r="AB104" i="49"/>
  <c r="AA104" i="49"/>
  <c r="Z104" i="49"/>
  <c r="Y104" i="49"/>
  <c r="X104" i="49"/>
  <c r="W104" i="49"/>
  <c r="V104" i="49"/>
  <c r="U104" i="49"/>
  <c r="T104" i="49"/>
  <c r="S104" i="49"/>
  <c r="R104" i="49"/>
  <c r="Q104" i="49"/>
  <c r="P104" i="49"/>
  <c r="O104" i="49"/>
  <c r="N104" i="49"/>
  <c r="M104" i="49"/>
  <c r="L104" i="49"/>
  <c r="K104" i="49"/>
  <c r="J104" i="49"/>
  <c r="I104" i="49"/>
  <c r="H104" i="49"/>
  <c r="AF103" i="49"/>
  <c r="AE103" i="49"/>
  <c r="AD103" i="49"/>
  <c r="AC103" i="49"/>
  <c r="AB103" i="49"/>
  <c r="AA103" i="49"/>
  <c r="Z103" i="49"/>
  <c r="Y103" i="49"/>
  <c r="X103" i="49"/>
  <c r="W103" i="49"/>
  <c r="V103" i="49"/>
  <c r="U103" i="49"/>
  <c r="T103" i="49"/>
  <c r="S103" i="49"/>
  <c r="R103" i="49"/>
  <c r="Q103" i="49"/>
  <c r="P103" i="49"/>
  <c r="O103" i="49"/>
  <c r="N103" i="49"/>
  <c r="M103" i="49"/>
  <c r="L103" i="49"/>
  <c r="K103" i="49"/>
  <c r="J103" i="49"/>
  <c r="I103" i="49"/>
  <c r="H103" i="49"/>
  <c r="AF102" i="49"/>
  <c r="AE102" i="49"/>
  <c r="AD102" i="49"/>
  <c r="AC102" i="49"/>
  <c r="AB102" i="49"/>
  <c r="AA102" i="49"/>
  <c r="Z102" i="49"/>
  <c r="Y102" i="49"/>
  <c r="X102" i="49"/>
  <c r="W102" i="49"/>
  <c r="V102" i="49"/>
  <c r="U102" i="49"/>
  <c r="T102" i="49"/>
  <c r="S102" i="49"/>
  <c r="R102" i="49"/>
  <c r="Q102" i="49"/>
  <c r="P102" i="49"/>
  <c r="O102" i="49"/>
  <c r="N102" i="49"/>
  <c r="M102" i="49"/>
  <c r="L102" i="49"/>
  <c r="K102" i="49"/>
  <c r="J102" i="49"/>
  <c r="I102" i="49"/>
  <c r="H102" i="49"/>
  <c r="AF101" i="49"/>
  <c r="AE101" i="49"/>
  <c r="AD101" i="49"/>
  <c r="AC101" i="49"/>
  <c r="AB101" i="49"/>
  <c r="AA101" i="49"/>
  <c r="Z101" i="49"/>
  <c r="Y101" i="49"/>
  <c r="X101" i="49"/>
  <c r="W101" i="49"/>
  <c r="V101" i="49"/>
  <c r="U101" i="49"/>
  <c r="T101" i="49"/>
  <c r="S101" i="49"/>
  <c r="R101" i="49"/>
  <c r="Q101" i="49"/>
  <c r="P101" i="49"/>
  <c r="O101" i="49"/>
  <c r="N101" i="49"/>
  <c r="M101" i="49"/>
  <c r="L101" i="49"/>
  <c r="K101" i="49"/>
  <c r="J101" i="49"/>
  <c r="I101" i="49"/>
  <c r="H101" i="49"/>
  <c r="AF100" i="49"/>
  <c r="AE100" i="49"/>
  <c r="AD100" i="49"/>
  <c r="AC100" i="49"/>
  <c r="AB100" i="49"/>
  <c r="AA100" i="49"/>
  <c r="Z100" i="49"/>
  <c r="Y100" i="49"/>
  <c r="X100" i="49"/>
  <c r="W100" i="49"/>
  <c r="V100" i="49"/>
  <c r="U100" i="49"/>
  <c r="T100" i="49"/>
  <c r="S100" i="49"/>
  <c r="R100" i="49"/>
  <c r="Q100" i="49"/>
  <c r="P100" i="49"/>
  <c r="O100" i="49"/>
  <c r="N100" i="49"/>
  <c r="M100" i="49"/>
  <c r="L100" i="49"/>
  <c r="K100" i="49"/>
  <c r="J100" i="49"/>
  <c r="I100" i="49"/>
  <c r="H100" i="49"/>
  <c r="AF99" i="49"/>
  <c r="AE99" i="49"/>
  <c r="AD99" i="49"/>
  <c r="AC99" i="49"/>
  <c r="AB99" i="49"/>
  <c r="AA99" i="49"/>
  <c r="Z99" i="49"/>
  <c r="Y99" i="49"/>
  <c r="X99" i="49"/>
  <c r="W99" i="49"/>
  <c r="V99" i="49"/>
  <c r="U99" i="49"/>
  <c r="T99" i="49"/>
  <c r="S99" i="49"/>
  <c r="R99" i="49"/>
  <c r="Q99" i="49"/>
  <c r="P99" i="49"/>
  <c r="O99" i="49"/>
  <c r="N99" i="49"/>
  <c r="M99" i="49"/>
  <c r="L99" i="49"/>
  <c r="K99" i="49"/>
  <c r="J99" i="49"/>
  <c r="I99" i="49"/>
  <c r="H99" i="49"/>
  <c r="AF98" i="49"/>
  <c r="AE98" i="49"/>
  <c r="AD98" i="49"/>
  <c r="AC98" i="49"/>
  <c r="AB98" i="49"/>
  <c r="AA98" i="49"/>
  <c r="Z98" i="49"/>
  <c r="Y98" i="49"/>
  <c r="X98" i="49"/>
  <c r="W98" i="49"/>
  <c r="V98" i="49"/>
  <c r="U98" i="49"/>
  <c r="T98" i="49"/>
  <c r="S98" i="49"/>
  <c r="R98" i="49"/>
  <c r="Q98" i="49"/>
  <c r="P98" i="49"/>
  <c r="O98" i="49"/>
  <c r="N98" i="49"/>
  <c r="M98" i="49"/>
  <c r="L98" i="49"/>
  <c r="K98" i="49"/>
  <c r="J98" i="49"/>
  <c r="I98" i="49"/>
  <c r="H98" i="49"/>
  <c r="AF97" i="49"/>
  <c r="AE97" i="49"/>
  <c r="AD97" i="49"/>
  <c r="AC97" i="49"/>
  <c r="AB97" i="49"/>
  <c r="AA97" i="49"/>
  <c r="Z97" i="49"/>
  <c r="Y97" i="49"/>
  <c r="X97" i="49"/>
  <c r="W97" i="49"/>
  <c r="V97" i="49"/>
  <c r="U97" i="49"/>
  <c r="T97" i="49"/>
  <c r="S97" i="49"/>
  <c r="R97" i="49"/>
  <c r="Q97" i="49"/>
  <c r="P97" i="49"/>
  <c r="O97" i="49"/>
  <c r="N97" i="49"/>
  <c r="M97" i="49"/>
  <c r="L97" i="49"/>
  <c r="K97" i="49"/>
  <c r="J97" i="49"/>
  <c r="I97" i="49"/>
  <c r="H97" i="49"/>
  <c r="AF96" i="49"/>
  <c r="AE96" i="49"/>
  <c r="AD96" i="49"/>
  <c r="AC96" i="49"/>
  <c r="AB96" i="49"/>
  <c r="AA96" i="49"/>
  <c r="Z96" i="49"/>
  <c r="Y96" i="49"/>
  <c r="X96" i="49"/>
  <c r="W96" i="49"/>
  <c r="V96" i="49"/>
  <c r="U96" i="49"/>
  <c r="T96" i="49"/>
  <c r="S96" i="49"/>
  <c r="R96" i="49"/>
  <c r="Q96" i="49"/>
  <c r="P96" i="49"/>
  <c r="O96" i="49"/>
  <c r="N96" i="49"/>
  <c r="M96" i="49"/>
  <c r="L96" i="49"/>
  <c r="K96" i="49"/>
  <c r="J96" i="49"/>
  <c r="I96" i="49"/>
  <c r="H96" i="49"/>
  <c r="AF95" i="49"/>
  <c r="AE95" i="49"/>
  <c r="AD95" i="49"/>
  <c r="AC95" i="49"/>
  <c r="AB95" i="49"/>
  <c r="AA95" i="49"/>
  <c r="Z95" i="49"/>
  <c r="Y95" i="49"/>
  <c r="X95" i="49"/>
  <c r="W95" i="49"/>
  <c r="V95" i="49"/>
  <c r="U95" i="49"/>
  <c r="T95" i="49"/>
  <c r="S95" i="49"/>
  <c r="R95" i="49"/>
  <c r="Q95" i="49"/>
  <c r="P95" i="49"/>
  <c r="O95" i="49"/>
  <c r="N95" i="49"/>
  <c r="M95" i="49"/>
  <c r="L95" i="49"/>
  <c r="K95" i="49"/>
  <c r="J95" i="49"/>
  <c r="I95" i="49"/>
  <c r="H95" i="49"/>
  <c r="AF94" i="49"/>
  <c r="AE94" i="49"/>
  <c r="AD94" i="49"/>
  <c r="AC94" i="49"/>
  <c r="AB94" i="49"/>
  <c r="AA94" i="49"/>
  <c r="Z94" i="49"/>
  <c r="Y94" i="49"/>
  <c r="X94" i="49"/>
  <c r="W94" i="49"/>
  <c r="V94" i="49"/>
  <c r="U94" i="49"/>
  <c r="T94" i="49"/>
  <c r="S94" i="49"/>
  <c r="R94" i="49"/>
  <c r="Q94" i="49"/>
  <c r="P94" i="49"/>
  <c r="O94" i="49"/>
  <c r="N94" i="49"/>
  <c r="M94" i="49"/>
  <c r="L94" i="49"/>
  <c r="K94" i="49"/>
  <c r="J94" i="49"/>
  <c r="I94" i="49"/>
  <c r="H94" i="49"/>
  <c r="AF93" i="49"/>
  <c r="AE93" i="49"/>
  <c r="AD93" i="49"/>
  <c r="AC93" i="49"/>
  <c r="AB93" i="49"/>
  <c r="AA93" i="49"/>
  <c r="Z93" i="49"/>
  <c r="Y93" i="49"/>
  <c r="X93" i="49"/>
  <c r="W93" i="49"/>
  <c r="V93" i="49"/>
  <c r="U93" i="49"/>
  <c r="T93" i="49"/>
  <c r="S93" i="49"/>
  <c r="R93" i="49"/>
  <c r="Q93" i="49"/>
  <c r="P93" i="49"/>
  <c r="O93" i="49"/>
  <c r="N93" i="49"/>
  <c r="M93" i="49"/>
  <c r="L93" i="49"/>
  <c r="K93" i="49"/>
  <c r="J93" i="49"/>
  <c r="I93" i="49"/>
  <c r="H93" i="49"/>
  <c r="AF92" i="49"/>
  <c r="AE92" i="49"/>
  <c r="AD92" i="49"/>
  <c r="AC92" i="49"/>
  <c r="AB92" i="49"/>
  <c r="AA92" i="49"/>
  <c r="Z92" i="49"/>
  <c r="Y92" i="49"/>
  <c r="X92" i="49"/>
  <c r="W92" i="49"/>
  <c r="V92" i="49"/>
  <c r="U92" i="49"/>
  <c r="T92" i="49"/>
  <c r="S92" i="49"/>
  <c r="R92" i="49"/>
  <c r="Q92" i="49"/>
  <c r="P92" i="49"/>
  <c r="O92" i="49"/>
  <c r="N92" i="49"/>
  <c r="M92" i="49"/>
  <c r="L92" i="49"/>
  <c r="K92" i="49"/>
  <c r="J92" i="49"/>
  <c r="I92" i="49"/>
  <c r="H92" i="49"/>
  <c r="AF91" i="49"/>
  <c r="AE91" i="49"/>
  <c r="AD91" i="49"/>
  <c r="AC91" i="49"/>
  <c r="AB91" i="49"/>
  <c r="AA91" i="49"/>
  <c r="Z91" i="49"/>
  <c r="Y91" i="49"/>
  <c r="X91" i="49"/>
  <c r="W91" i="49"/>
  <c r="V91" i="49"/>
  <c r="U91" i="49"/>
  <c r="T91" i="49"/>
  <c r="S91" i="49"/>
  <c r="R91" i="49"/>
  <c r="Q91" i="49"/>
  <c r="P91" i="49"/>
  <c r="O91" i="49"/>
  <c r="N91" i="49"/>
  <c r="M91" i="49"/>
  <c r="L91" i="49"/>
  <c r="K91" i="49"/>
  <c r="J91" i="49"/>
  <c r="I91" i="49"/>
  <c r="H91" i="49"/>
  <c r="AF90" i="49"/>
  <c r="AE90" i="49"/>
  <c r="AD90" i="49"/>
  <c r="AC90" i="49"/>
  <c r="AB90" i="49"/>
  <c r="AA90" i="49"/>
  <c r="Z90" i="49"/>
  <c r="Y90" i="49"/>
  <c r="X90" i="49"/>
  <c r="W90" i="49"/>
  <c r="V90" i="49"/>
  <c r="U90" i="49"/>
  <c r="T90" i="49"/>
  <c r="S90" i="49"/>
  <c r="R90" i="49"/>
  <c r="Q90" i="49"/>
  <c r="P90" i="49"/>
  <c r="O90" i="49"/>
  <c r="N90" i="49"/>
  <c r="M90" i="49"/>
  <c r="L90" i="49"/>
  <c r="K90" i="49"/>
  <c r="J90" i="49"/>
  <c r="I90" i="49"/>
  <c r="H90" i="49"/>
  <c r="AF89" i="49"/>
  <c r="AE89" i="49"/>
  <c r="AD89" i="49"/>
  <c r="AC89" i="49"/>
  <c r="AB89" i="49"/>
  <c r="AA89" i="49"/>
  <c r="Z89" i="49"/>
  <c r="Y89" i="49"/>
  <c r="X89" i="49"/>
  <c r="W89" i="49"/>
  <c r="V89" i="49"/>
  <c r="U89" i="49"/>
  <c r="T89" i="49"/>
  <c r="S89" i="49"/>
  <c r="R89" i="49"/>
  <c r="Q89" i="49"/>
  <c r="P89" i="49"/>
  <c r="O89" i="49"/>
  <c r="N89" i="49"/>
  <c r="M89" i="49"/>
  <c r="L89" i="49"/>
  <c r="K89" i="49"/>
  <c r="J89" i="49"/>
  <c r="I89" i="49"/>
  <c r="H89" i="49"/>
  <c r="AF88" i="49"/>
  <c r="AE88" i="49"/>
  <c r="AD88" i="49"/>
  <c r="AC88" i="49"/>
  <c r="AB88" i="49"/>
  <c r="AA88" i="49"/>
  <c r="Z88" i="49"/>
  <c r="Y88" i="49"/>
  <c r="X88" i="49"/>
  <c r="W88" i="49"/>
  <c r="V88" i="49"/>
  <c r="U88" i="49"/>
  <c r="T88" i="49"/>
  <c r="S88" i="49"/>
  <c r="R88" i="49"/>
  <c r="Q88" i="49"/>
  <c r="P88" i="49"/>
  <c r="O88" i="49"/>
  <c r="N88" i="49"/>
  <c r="M88" i="49"/>
  <c r="L88" i="49"/>
  <c r="K88" i="49"/>
  <c r="J88" i="49"/>
  <c r="I88" i="49"/>
  <c r="H88" i="49"/>
  <c r="AF87" i="49"/>
  <c r="AE87" i="49"/>
  <c r="AD87" i="49"/>
  <c r="AC87" i="49"/>
  <c r="AB87" i="49"/>
  <c r="AA87" i="49"/>
  <c r="Z87" i="49"/>
  <c r="Y87" i="49"/>
  <c r="X87" i="49"/>
  <c r="W87" i="49"/>
  <c r="V87" i="49"/>
  <c r="U87" i="49"/>
  <c r="T87" i="49"/>
  <c r="S87" i="49"/>
  <c r="R87" i="49"/>
  <c r="Q87" i="49"/>
  <c r="P87" i="49"/>
  <c r="O87" i="49"/>
  <c r="N87" i="49"/>
  <c r="M87" i="49"/>
  <c r="L87" i="49"/>
  <c r="K87" i="49"/>
  <c r="J87" i="49"/>
  <c r="I87" i="49"/>
  <c r="H87" i="49"/>
  <c r="AF86" i="49"/>
  <c r="AE86" i="49"/>
  <c r="AD86" i="49"/>
  <c r="AC86" i="49"/>
  <c r="AB86" i="49"/>
  <c r="AA86" i="49"/>
  <c r="Z86" i="49"/>
  <c r="Y86" i="49"/>
  <c r="X86" i="49"/>
  <c r="W86" i="49"/>
  <c r="V86" i="49"/>
  <c r="U86" i="49"/>
  <c r="T86" i="49"/>
  <c r="S86" i="49"/>
  <c r="R86" i="49"/>
  <c r="Q86" i="49"/>
  <c r="P86" i="49"/>
  <c r="O86" i="49"/>
  <c r="N86" i="49"/>
  <c r="M86" i="49"/>
  <c r="L86" i="49"/>
  <c r="K86" i="49"/>
  <c r="J86" i="49"/>
  <c r="I86" i="49"/>
  <c r="H86" i="49"/>
  <c r="AF85" i="49"/>
  <c r="AE85" i="49"/>
  <c r="AD85" i="49"/>
  <c r="AC85" i="49"/>
  <c r="AB85" i="49"/>
  <c r="AA85" i="49"/>
  <c r="Z85" i="49"/>
  <c r="Y85" i="49"/>
  <c r="X85" i="49"/>
  <c r="W85" i="49"/>
  <c r="V85" i="49"/>
  <c r="U85" i="49"/>
  <c r="T85" i="49"/>
  <c r="S85" i="49"/>
  <c r="R85" i="49"/>
  <c r="Q85" i="49"/>
  <c r="P85" i="49"/>
  <c r="O85" i="49"/>
  <c r="N85" i="49"/>
  <c r="M85" i="49"/>
  <c r="L85" i="49"/>
  <c r="K85" i="49"/>
  <c r="J85" i="49"/>
  <c r="I85" i="49"/>
  <c r="H85" i="49"/>
  <c r="AF84" i="49"/>
  <c r="AE84" i="49"/>
  <c r="AD84" i="49"/>
  <c r="AC84" i="49"/>
  <c r="AB84" i="49"/>
  <c r="AA84" i="49"/>
  <c r="Z84" i="49"/>
  <c r="Y84" i="49"/>
  <c r="X84" i="49"/>
  <c r="W84" i="49"/>
  <c r="V84" i="49"/>
  <c r="U84" i="49"/>
  <c r="T84" i="49"/>
  <c r="S84" i="49"/>
  <c r="R84" i="49"/>
  <c r="Q84" i="49"/>
  <c r="P84" i="49"/>
  <c r="O84" i="49"/>
  <c r="N84" i="49"/>
  <c r="M84" i="49"/>
  <c r="L84" i="49"/>
  <c r="K84" i="49"/>
  <c r="J84" i="49"/>
  <c r="I84" i="49"/>
  <c r="H84" i="49"/>
  <c r="AF83" i="49"/>
  <c r="AE83" i="49"/>
  <c r="AD83" i="49"/>
  <c r="AC83" i="49"/>
  <c r="AB83" i="49"/>
  <c r="AA83" i="49"/>
  <c r="Z83" i="49"/>
  <c r="Y83" i="49"/>
  <c r="X83" i="49"/>
  <c r="W83" i="49"/>
  <c r="V83" i="49"/>
  <c r="U83" i="49"/>
  <c r="T83" i="49"/>
  <c r="S83" i="49"/>
  <c r="R83" i="49"/>
  <c r="Q83" i="49"/>
  <c r="P83" i="49"/>
  <c r="O83" i="49"/>
  <c r="N83" i="49"/>
  <c r="M83" i="49"/>
  <c r="L83" i="49"/>
  <c r="K83" i="49"/>
  <c r="J83" i="49"/>
  <c r="I83" i="49"/>
  <c r="H83" i="49"/>
  <c r="AF82" i="49"/>
  <c r="AE82" i="49"/>
  <c r="AD82" i="49"/>
  <c r="AC82" i="49"/>
  <c r="AB82" i="49"/>
  <c r="AA82" i="49"/>
  <c r="Z82" i="49"/>
  <c r="Y82" i="49"/>
  <c r="X82" i="49"/>
  <c r="W82" i="49"/>
  <c r="V82" i="49"/>
  <c r="U82" i="49"/>
  <c r="T82" i="49"/>
  <c r="S82" i="49"/>
  <c r="R82" i="49"/>
  <c r="Q82" i="49"/>
  <c r="P82" i="49"/>
  <c r="O82" i="49"/>
  <c r="N82" i="49"/>
  <c r="M82" i="49"/>
  <c r="L82" i="49"/>
  <c r="K82" i="49"/>
  <c r="J82" i="49"/>
  <c r="I82" i="49"/>
  <c r="H82" i="49"/>
  <c r="AF81" i="49"/>
  <c r="AE81" i="49"/>
  <c r="AD81" i="49"/>
  <c r="AC81" i="49"/>
  <c r="AB81" i="49"/>
  <c r="AA81" i="49"/>
  <c r="Z81" i="49"/>
  <c r="Y81" i="49"/>
  <c r="X81" i="49"/>
  <c r="W81" i="49"/>
  <c r="V81" i="49"/>
  <c r="U81" i="49"/>
  <c r="T81" i="49"/>
  <c r="S81" i="49"/>
  <c r="R81" i="49"/>
  <c r="Q81" i="49"/>
  <c r="P81" i="49"/>
  <c r="O81" i="49"/>
  <c r="N81" i="49"/>
  <c r="M81" i="49"/>
  <c r="L81" i="49"/>
  <c r="K81" i="49"/>
  <c r="J81" i="49"/>
  <c r="I81" i="49"/>
  <c r="H81" i="49"/>
  <c r="AF80" i="49"/>
  <c r="AE80" i="49"/>
  <c r="AD80" i="49"/>
  <c r="AC80" i="49"/>
  <c r="AB80" i="49"/>
  <c r="AA80" i="49"/>
  <c r="Z80" i="49"/>
  <c r="Y80" i="49"/>
  <c r="X80" i="49"/>
  <c r="W80" i="49"/>
  <c r="V80" i="49"/>
  <c r="U80" i="49"/>
  <c r="T80" i="49"/>
  <c r="S80" i="49"/>
  <c r="R80" i="49"/>
  <c r="Q80" i="49"/>
  <c r="P80" i="49"/>
  <c r="O80" i="49"/>
  <c r="N80" i="49"/>
  <c r="M80" i="49"/>
  <c r="L80" i="49"/>
  <c r="K80" i="49"/>
  <c r="J80" i="49"/>
  <c r="I80" i="49"/>
  <c r="H80" i="49"/>
  <c r="AF79" i="49"/>
  <c r="AE79" i="49"/>
  <c r="AD79" i="49"/>
  <c r="AC79" i="49"/>
  <c r="AB79" i="49"/>
  <c r="AA79" i="49"/>
  <c r="Z79" i="49"/>
  <c r="Y79" i="49"/>
  <c r="X79" i="49"/>
  <c r="W79" i="49"/>
  <c r="V79" i="49"/>
  <c r="U79" i="49"/>
  <c r="T79" i="49"/>
  <c r="S79" i="49"/>
  <c r="R79" i="49"/>
  <c r="Q79" i="49"/>
  <c r="P79" i="49"/>
  <c r="O79" i="49"/>
  <c r="N79" i="49"/>
  <c r="M79" i="49"/>
  <c r="L79" i="49"/>
  <c r="K79" i="49"/>
  <c r="J79" i="49"/>
  <c r="I79" i="49"/>
  <c r="H79" i="49"/>
  <c r="AF78" i="49"/>
  <c r="AE78" i="49"/>
  <c r="AD78" i="49"/>
  <c r="AC78" i="49"/>
  <c r="AB78" i="49"/>
  <c r="AA78" i="49"/>
  <c r="Z78" i="49"/>
  <c r="Y78" i="49"/>
  <c r="X78" i="49"/>
  <c r="W78" i="49"/>
  <c r="V78" i="49"/>
  <c r="U78" i="49"/>
  <c r="T78" i="49"/>
  <c r="S78" i="49"/>
  <c r="R78" i="49"/>
  <c r="Q78" i="49"/>
  <c r="P78" i="49"/>
  <c r="O78" i="49"/>
  <c r="N78" i="49"/>
  <c r="M78" i="49"/>
  <c r="L78" i="49"/>
  <c r="K78" i="49"/>
  <c r="J78" i="49"/>
  <c r="I78" i="49"/>
  <c r="H78" i="49"/>
  <c r="AF77" i="49"/>
  <c r="AE77" i="49"/>
  <c r="AD77" i="49"/>
  <c r="AC77" i="49"/>
  <c r="AB77" i="49"/>
  <c r="AA77" i="49"/>
  <c r="Z77" i="49"/>
  <c r="Y77" i="49"/>
  <c r="X77" i="49"/>
  <c r="W77" i="49"/>
  <c r="V77" i="49"/>
  <c r="U77" i="49"/>
  <c r="T77" i="49"/>
  <c r="S77" i="49"/>
  <c r="R77" i="49"/>
  <c r="Q77" i="49"/>
  <c r="P77" i="49"/>
  <c r="O77" i="49"/>
  <c r="N77" i="49"/>
  <c r="M77" i="49"/>
  <c r="L77" i="49"/>
  <c r="K77" i="49"/>
  <c r="J77" i="49"/>
  <c r="I77" i="49"/>
  <c r="H77" i="49"/>
  <c r="AF76" i="49"/>
  <c r="AE76" i="49"/>
  <c r="AD76" i="49"/>
  <c r="AC76" i="49"/>
  <c r="AB76" i="49"/>
  <c r="AA76" i="49"/>
  <c r="Z76" i="49"/>
  <c r="Y76" i="49"/>
  <c r="X76" i="49"/>
  <c r="W76" i="49"/>
  <c r="V76" i="49"/>
  <c r="U76" i="49"/>
  <c r="T76" i="49"/>
  <c r="S76" i="49"/>
  <c r="R76" i="49"/>
  <c r="Q76" i="49"/>
  <c r="P76" i="49"/>
  <c r="O76" i="49"/>
  <c r="N76" i="49"/>
  <c r="M76" i="49"/>
  <c r="L76" i="49"/>
  <c r="K76" i="49"/>
  <c r="J76" i="49"/>
  <c r="I76" i="49"/>
  <c r="H76" i="49"/>
  <c r="AF75" i="49"/>
  <c r="AE75" i="49"/>
  <c r="AD75" i="49"/>
  <c r="AC75" i="49"/>
  <c r="AB75" i="49"/>
  <c r="AA75" i="49"/>
  <c r="Z75" i="49"/>
  <c r="Y75" i="49"/>
  <c r="X75" i="49"/>
  <c r="W75" i="49"/>
  <c r="V75" i="49"/>
  <c r="U75" i="49"/>
  <c r="T75" i="49"/>
  <c r="S75" i="49"/>
  <c r="R75" i="49"/>
  <c r="Q75" i="49"/>
  <c r="P75" i="49"/>
  <c r="O75" i="49"/>
  <c r="N75" i="49"/>
  <c r="M75" i="49"/>
  <c r="L75" i="49"/>
  <c r="K75" i="49"/>
  <c r="J75" i="49"/>
  <c r="I75" i="49"/>
  <c r="H75" i="49"/>
  <c r="AF74" i="49"/>
  <c r="AE74" i="49"/>
  <c r="AD74" i="49"/>
  <c r="AC74" i="49"/>
  <c r="AB74" i="49"/>
  <c r="AA74" i="49"/>
  <c r="Z74" i="49"/>
  <c r="Y74" i="49"/>
  <c r="X74" i="49"/>
  <c r="W74" i="49"/>
  <c r="V74" i="49"/>
  <c r="U74" i="49"/>
  <c r="T74" i="49"/>
  <c r="S74" i="49"/>
  <c r="R74" i="49"/>
  <c r="Q74" i="49"/>
  <c r="P74" i="49"/>
  <c r="O74" i="49"/>
  <c r="N74" i="49"/>
  <c r="M74" i="49"/>
  <c r="L74" i="49"/>
  <c r="K74" i="49"/>
  <c r="J74" i="49"/>
  <c r="I74" i="49"/>
  <c r="H74" i="49"/>
  <c r="AF73" i="49"/>
  <c r="AE73" i="49"/>
  <c r="AD73" i="49"/>
  <c r="AC73" i="49"/>
  <c r="AB73" i="49"/>
  <c r="AA73" i="49"/>
  <c r="Z73" i="49"/>
  <c r="Y73" i="49"/>
  <c r="X73" i="49"/>
  <c r="W73" i="49"/>
  <c r="V73" i="49"/>
  <c r="U73" i="49"/>
  <c r="T73" i="49"/>
  <c r="S73" i="49"/>
  <c r="R73" i="49"/>
  <c r="Q73" i="49"/>
  <c r="P73" i="49"/>
  <c r="O73" i="49"/>
  <c r="N73" i="49"/>
  <c r="M73" i="49"/>
  <c r="L73" i="49"/>
  <c r="K73" i="49"/>
  <c r="J73" i="49"/>
  <c r="I73" i="49"/>
  <c r="H73" i="49"/>
  <c r="AF72" i="49"/>
  <c r="AE72" i="49"/>
  <c r="AD72" i="49"/>
  <c r="AC72" i="49"/>
  <c r="AB72" i="49"/>
  <c r="AA72" i="49"/>
  <c r="Z72" i="49"/>
  <c r="Y72" i="49"/>
  <c r="X72" i="49"/>
  <c r="W72" i="49"/>
  <c r="V72" i="49"/>
  <c r="U72" i="49"/>
  <c r="T72" i="49"/>
  <c r="S72" i="49"/>
  <c r="R72" i="49"/>
  <c r="Q72" i="49"/>
  <c r="P72" i="49"/>
  <c r="O72" i="49"/>
  <c r="N72" i="49"/>
  <c r="M72" i="49"/>
  <c r="L72" i="49"/>
  <c r="K72" i="49"/>
  <c r="J72" i="49"/>
  <c r="I72" i="49"/>
  <c r="H72" i="49"/>
  <c r="AF71" i="49"/>
  <c r="AE71" i="49"/>
  <c r="AD71" i="49"/>
  <c r="AC71" i="49"/>
  <c r="AB71" i="49"/>
  <c r="AA71" i="49"/>
  <c r="Z71" i="49"/>
  <c r="Y71" i="49"/>
  <c r="X71" i="49"/>
  <c r="W71" i="49"/>
  <c r="V71" i="49"/>
  <c r="U71" i="49"/>
  <c r="T71" i="49"/>
  <c r="S71" i="49"/>
  <c r="R71" i="49"/>
  <c r="Q71" i="49"/>
  <c r="P71" i="49"/>
  <c r="O71" i="49"/>
  <c r="N71" i="49"/>
  <c r="M71" i="49"/>
  <c r="L71" i="49"/>
  <c r="K71" i="49"/>
  <c r="J71" i="49"/>
  <c r="I71" i="49"/>
  <c r="H71" i="49"/>
  <c r="AF70" i="49"/>
  <c r="AE70" i="49"/>
  <c r="AD70" i="49"/>
  <c r="AC70" i="49"/>
  <c r="AB70" i="49"/>
  <c r="AA70" i="49"/>
  <c r="Z70" i="49"/>
  <c r="Y70" i="49"/>
  <c r="X70" i="49"/>
  <c r="W70" i="49"/>
  <c r="V70" i="49"/>
  <c r="U70" i="49"/>
  <c r="T70" i="49"/>
  <c r="S70" i="49"/>
  <c r="R70" i="49"/>
  <c r="Q70" i="49"/>
  <c r="P70" i="49"/>
  <c r="O70" i="49"/>
  <c r="N70" i="49"/>
  <c r="M70" i="49"/>
  <c r="L70" i="49"/>
  <c r="K70" i="49"/>
  <c r="J70" i="49"/>
  <c r="I70" i="49"/>
  <c r="H70" i="49"/>
  <c r="AF69" i="49"/>
  <c r="AE69" i="49"/>
  <c r="AD69" i="49"/>
  <c r="AC69" i="49"/>
  <c r="AB69" i="49"/>
  <c r="AA69" i="49"/>
  <c r="Z69" i="49"/>
  <c r="Y69" i="49"/>
  <c r="X69" i="49"/>
  <c r="W69" i="49"/>
  <c r="V69" i="49"/>
  <c r="U69" i="49"/>
  <c r="T69" i="49"/>
  <c r="S69" i="49"/>
  <c r="R69" i="49"/>
  <c r="Q69" i="49"/>
  <c r="P69" i="49"/>
  <c r="O69" i="49"/>
  <c r="N69" i="49"/>
  <c r="M69" i="49"/>
  <c r="L69" i="49"/>
  <c r="K69" i="49"/>
  <c r="J69" i="49"/>
  <c r="I69" i="49"/>
  <c r="H69" i="49"/>
  <c r="AF68" i="49"/>
  <c r="AE68" i="49"/>
  <c r="AD68" i="49"/>
  <c r="AC68" i="49"/>
  <c r="AB68" i="49"/>
  <c r="AA68" i="49"/>
  <c r="Z68" i="49"/>
  <c r="Y68" i="49"/>
  <c r="X68" i="49"/>
  <c r="W68" i="49"/>
  <c r="V68" i="49"/>
  <c r="U68" i="49"/>
  <c r="T68" i="49"/>
  <c r="S68" i="49"/>
  <c r="R68" i="49"/>
  <c r="Q68" i="49"/>
  <c r="P68" i="49"/>
  <c r="O68" i="49"/>
  <c r="N68" i="49"/>
  <c r="M68" i="49"/>
  <c r="L68" i="49"/>
  <c r="K68" i="49"/>
  <c r="J68" i="49"/>
  <c r="I68" i="49"/>
  <c r="H68" i="49"/>
  <c r="AF67" i="49"/>
  <c r="AE67" i="49"/>
  <c r="AD67" i="49"/>
  <c r="AC67" i="49"/>
  <c r="AB67" i="49"/>
  <c r="AA67" i="49"/>
  <c r="Z67" i="49"/>
  <c r="Y67" i="49"/>
  <c r="X67" i="49"/>
  <c r="W67" i="49"/>
  <c r="V67" i="49"/>
  <c r="U67" i="49"/>
  <c r="T67" i="49"/>
  <c r="S67" i="49"/>
  <c r="R67" i="49"/>
  <c r="Q67" i="49"/>
  <c r="P67" i="49"/>
  <c r="O67" i="49"/>
  <c r="N67" i="49"/>
  <c r="M67" i="49"/>
  <c r="L67" i="49"/>
  <c r="K67" i="49"/>
  <c r="J67" i="49"/>
  <c r="I67" i="49"/>
  <c r="H67" i="49"/>
  <c r="AF66" i="49"/>
  <c r="AE66" i="49"/>
  <c r="AD66" i="49"/>
  <c r="AC66" i="49"/>
  <c r="AB66" i="49"/>
  <c r="AA66" i="49"/>
  <c r="Z66" i="49"/>
  <c r="Y66" i="49"/>
  <c r="X66" i="49"/>
  <c r="W66" i="49"/>
  <c r="V66" i="49"/>
  <c r="U66" i="49"/>
  <c r="T66" i="49"/>
  <c r="S66" i="49"/>
  <c r="R66" i="49"/>
  <c r="Q66" i="49"/>
  <c r="P66" i="49"/>
  <c r="O66" i="49"/>
  <c r="N66" i="49"/>
  <c r="M66" i="49"/>
  <c r="L66" i="49"/>
  <c r="K66" i="49"/>
  <c r="J66" i="49"/>
  <c r="I66" i="49"/>
  <c r="H66" i="49"/>
  <c r="AF65" i="49"/>
  <c r="AE65" i="49"/>
  <c r="AD65" i="49"/>
  <c r="AC65" i="49"/>
  <c r="AB65" i="49"/>
  <c r="AA65" i="49"/>
  <c r="Z65" i="49"/>
  <c r="Y65" i="49"/>
  <c r="X65" i="49"/>
  <c r="W65" i="49"/>
  <c r="V65" i="49"/>
  <c r="U65" i="49"/>
  <c r="T65" i="49"/>
  <c r="S65" i="49"/>
  <c r="R65" i="49"/>
  <c r="Q65" i="49"/>
  <c r="P65" i="49"/>
  <c r="O65" i="49"/>
  <c r="N65" i="49"/>
  <c r="M65" i="49"/>
  <c r="L65" i="49"/>
  <c r="K65" i="49"/>
  <c r="J65" i="49"/>
  <c r="I65" i="49"/>
  <c r="H65" i="49"/>
  <c r="AF64" i="49"/>
  <c r="AE64" i="49"/>
  <c r="AD64" i="49"/>
  <c r="AC64" i="49"/>
  <c r="AB64" i="49"/>
  <c r="AA64" i="49"/>
  <c r="Z64" i="49"/>
  <c r="Y64" i="49"/>
  <c r="X64" i="49"/>
  <c r="W64" i="49"/>
  <c r="V64" i="49"/>
  <c r="U64" i="49"/>
  <c r="T64" i="49"/>
  <c r="S64" i="49"/>
  <c r="R64" i="49"/>
  <c r="Q64" i="49"/>
  <c r="P64" i="49"/>
  <c r="O64" i="49"/>
  <c r="N64" i="49"/>
  <c r="M64" i="49"/>
  <c r="L64" i="49"/>
  <c r="K64" i="49"/>
  <c r="J64" i="49"/>
  <c r="I64" i="49"/>
  <c r="H64" i="49"/>
  <c r="AF63" i="49"/>
  <c r="AE63" i="49"/>
  <c r="AD63" i="49"/>
  <c r="AC63" i="49"/>
  <c r="AB63" i="49"/>
  <c r="AA63" i="49"/>
  <c r="Z63" i="49"/>
  <c r="Y63" i="49"/>
  <c r="X63" i="49"/>
  <c r="W63" i="49"/>
  <c r="V63" i="49"/>
  <c r="U63" i="49"/>
  <c r="T63" i="49"/>
  <c r="S63" i="49"/>
  <c r="R63" i="49"/>
  <c r="Q63" i="49"/>
  <c r="P63" i="49"/>
  <c r="O63" i="49"/>
  <c r="N63" i="49"/>
  <c r="M63" i="49"/>
  <c r="L63" i="49"/>
  <c r="K63" i="49"/>
  <c r="J63" i="49"/>
  <c r="I63" i="49"/>
  <c r="H63" i="49"/>
  <c r="AF62" i="49"/>
  <c r="AE62" i="49"/>
  <c r="AD62" i="49"/>
  <c r="AC62" i="49"/>
  <c r="AB62" i="49"/>
  <c r="AA62" i="49"/>
  <c r="Z62" i="49"/>
  <c r="Y62" i="49"/>
  <c r="X62" i="49"/>
  <c r="W62" i="49"/>
  <c r="V62" i="49"/>
  <c r="U62" i="49"/>
  <c r="T62" i="49"/>
  <c r="S62" i="49"/>
  <c r="R62" i="49"/>
  <c r="Q62" i="49"/>
  <c r="P62" i="49"/>
  <c r="O62" i="49"/>
  <c r="N62" i="49"/>
  <c r="M62" i="49"/>
  <c r="L62" i="49"/>
  <c r="K62" i="49"/>
  <c r="J62" i="49"/>
  <c r="I62" i="49"/>
  <c r="H62" i="49"/>
  <c r="AF61" i="49"/>
  <c r="AE61" i="49"/>
  <c r="AD61" i="49"/>
  <c r="AC61" i="49"/>
  <c r="AB61" i="49"/>
  <c r="AA61" i="49"/>
  <c r="Z61" i="49"/>
  <c r="Y61" i="49"/>
  <c r="X61" i="49"/>
  <c r="W61" i="49"/>
  <c r="V61" i="49"/>
  <c r="U61" i="49"/>
  <c r="T61" i="49"/>
  <c r="S61" i="49"/>
  <c r="R61" i="49"/>
  <c r="Q61" i="49"/>
  <c r="P61" i="49"/>
  <c r="O61" i="49"/>
  <c r="N61" i="49"/>
  <c r="M61" i="49"/>
  <c r="L61" i="49"/>
  <c r="K61" i="49"/>
  <c r="J61" i="49"/>
  <c r="I61" i="49"/>
  <c r="H61" i="49"/>
  <c r="AF60" i="49"/>
  <c r="AE60" i="49"/>
  <c r="AD60" i="49"/>
  <c r="AC60" i="49"/>
  <c r="AB60" i="49"/>
  <c r="AA60" i="49"/>
  <c r="Z60" i="49"/>
  <c r="Y60" i="49"/>
  <c r="X60" i="49"/>
  <c r="W60" i="49"/>
  <c r="V60" i="49"/>
  <c r="U60" i="49"/>
  <c r="T60" i="49"/>
  <c r="S60" i="49"/>
  <c r="R60" i="49"/>
  <c r="Q60" i="49"/>
  <c r="P60" i="49"/>
  <c r="O60" i="49"/>
  <c r="N60" i="49"/>
  <c r="M60" i="49"/>
  <c r="L60" i="49"/>
  <c r="K60" i="49"/>
  <c r="J60" i="49"/>
  <c r="I60" i="49"/>
  <c r="H60" i="49"/>
  <c r="AF59" i="49"/>
  <c r="AE59" i="49"/>
  <c r="AD59" i="49"/>
  <c r="AC59" i="49"/>
  <c r="AB59" i="49"/>
  <c r="AA59" i="49"/>
  <c r="Z59" i="49"/>
  <c r="Y59" i="49"/>
  <c r="X59" i="49"/>
  <c r="W59" i="49"/>
  <c r="V59" i="49"/>
  <c r="U59" i="49"/>
  <c r="T59" i="49"/>
  <c r="S59" i="49"/>
  <c r="R59" i="49"/>
  <c r="Q59" i="49"/>
  <c r="P59" i="49"/>
  <c r="O59" i="49"/>
  <c r="N59" i="49"/>
  <c r="M59" i="49"/>
  <c r="L59" i="49"/>
  <c r="K59" i="49"/>
  <c r="J59" i="49"/>
  <c r="I59" i="49"/>
  <c r="H59" i="49"/>
  <c r="AF58" i="49"/>
  <c r="AE58" i="49"/>
  <c r="AD58" i="49"/>
  <c r="AC58" i="49"/>
  <c r="AB58" i="49"/>
  <c r="AA58" i="49"/>
  <c r="Z58" i="49"/>
  <c r="Y58" i="49"/>
  <c r="X58" i="49"/>
  <c r="W58" i="49"/>
  <c r="V58" i="49"/>
  <c r="U58" i="49"/>
  <c r="T58" i="49"/>
  <c r="S58" i="49"/>
  <c r="R58" i="49"/>
  <c r="Q58" i="49"/>
  <c r="P58" i="49"/>
  <c r="O58" i="49"/>
  <c r="N58" i="49"/>
  <c r="M58" i="49"/>
  <c r="L58" i="49"/>
  <c r="K58" i="49"/>
  <c r="J58" i="49"/>
  <c r="I58" i="49"/>
  <c r="H58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AF56" i="49"/>
  <c r="AE56" i="49"/>
  <c r="AD56" i="49"/>
  <c r="AC56" i="49"/>
  <c r="AB56" i="49"/>
  <c r="AA56" i="49"/>
  <c r="Z56" i="49"/>
  <c r="Y56" i="49"/>
  <c r="X56" i="49"/>
  <c r="W56" i="49"/>
  <c r="V56" i="49"/>
  <c r="U56" i="49"/>
  <c r="T56" i="49"/>
  <c r="S56" i="49"/>
  <c r="R56" i="49"/>
  <c r="Q56" i="49"/>
  <c r="P56" i="49"/>
  <c r="O56" i="49"/>
  <c r="N56" i="49"/>
  <c r="M56" i="49"/>
  <c r="L56" i="49"/>
  <c r="K56" i="49"/>
  <c r="J56" i="49"/>
  <c r="I56" i="49"/>
  <c r="H56" i="49"/>
  <c r="AF55" i="49"/>
  <c r="AE55" i="49"/>
  <c r="AD55" i="49"/>
  <c r="AC55" i="49"/>
  <c r="AB55" i="49"/>
  <c r="AA55" i="49"/>
  <c r="Z55" i="49"/>
  <c r="Y55" i="49"/>
  <c r="X55" i="49"/>
  <c r="W55" i="49"/>
  <c r="V55" i="49"/>
  <c r="U55" i="49"/>
  <c r="T55" i="49"/>
  <c r="S55" i="49"/>
  <c r="R55" i="49"/>
  <c r="Q55" i="49"/>
  <c r="P55" i="49"/>
  <c r="O55" i="49"/>
  <c r="N55" i="49"/>
  <c r="M55" i="49"/>
  <c r="L55" i="49"/>
  <c r="K55" i="49"/>
  <c r="J55" i="49"/>
  <c r="I55" i="49"/>
  <c r="H55" i="49"/>
  <c r="AF54" i="49"/>
  <c r="AE54" i="49"/>
  <c r="AD54" i="49"/>
  <c r="AC54" i="49"/>
  <c r="AB54" i="49"/>
  <c r="AA54" i="49"/>
  <c r="Z54" i="49"/>
  <c r="Y54" i="49"/>
  <c r="X54" i="49"/>
  <c r="W54" i="49"/>
  <c r="V54" i="49"/>
  <c r="U54" i="49"/>
  <c r="T54" i="49"/>
  <c r="S54" i="49"/>
  <c r="R54" i="49"/>
  <c r="Q54" i="49"/>
  <c r="P54" i="49"/>
  <c r="O54" i="49"/>
  <c r="N54" i="49"/>
  <c r="M54" i="49"/>
  <c r="L54" i="49"/>
  <c r="K54" i="49"/>
  <c r="J54" i="49"/>
  <c r="I54" i="49"/>
  <c r="H54" i="49"/>
  <c r="AF53" i="49"/>
  <c r="AE53" i="49"/>
  <c r="AD53" i="49"/>
  <c r="AC53" i="49"/>
  <c r="AB53" i="49"/>
  <c r="AA53" i="49"/>
  <c r="Z53" i="49"/>
  <c r="Y53" i="49"/>
  <c r="X53" i="49"/>
  <c r="W53" i="49"/>
  <c r="V53" i="49"/>
  <c r="U53" i="49"/>
  <c r="T53" i="49"/>
  <c r="S53" i="49"/>
  <c r="R53" i="49"/>
  <c r="Q53" i="49"/>
  <c r="P53" i="49"/>
  <c r="O53" i="49"/>
  <c r="N53" i="49"/>
  <c r="M53" i="49"/>
  <c r="L53" i="49"/>
  <c r="K53" i="49"/>
  <c r="J53" i="49"/>
  <c r="I53" i="49"/>
  <c r="H53" i="49"/>
  <c r="AF52" i="49"/>
  <c r="AE52" i="49"/>
  <c r="AD52" i="49"/>
  <c r="AC52" i="49"/>
  <c r="AB52" i="49"/>
  <c r="AA52" i="49"/>
  <c r="Z52" i="49"/>
  <c r="Y52" i="49"/>
  <c r="X52" i="49"/>
  <c r="W52" i="49"/>
  <c r="V52" i="49"/>
  <c r="U52" i="49"/>
  <c r="T52" i="49"/>
  <c r="S52" i="49"/>
  <c r="R52" i="49"/>
  <c r="Q52" i="49"/>
  <c r="P52" i="49"/>
  <c r="O52" i="49"/>
  <c r="N52" i="49"/>
  <c r="M52" i="49"/>
  <c r="L52" i="49"/>
  <c r="K52" i="49"/>
  <c r="J52" i="49"/>
  <c r="I52" i="49"/>
  <c r="H52" i="49"/>
  <c r="AF51" i="49"/>
  <c r="AE51" i="49"/>
  <c r="AD51" i="49"/>
  <c r="AC51" i="49"/>
  <c r="AB51" i="49"/>
  <c r="AA51" i="49"/>
  <c r="Z51" i="49"/>
  <c r="Y51" i="49"/>
  <c r="X51" i="49"/>
  <c r="W51" i="49"/>
  <c r="V51" i="49"/>
  <c r="U51" i="49"/>
  <c r="T51" i="49"/>
  <c r="S51" i="49"/>
  <c r="R51" i="49"/>
  <c r="Q51" i="49"/>
  <c r="P51" i="49"/>
  <c r="O51" i="49"/>
  <c r="N51" i="49"/>
  <c r="M51" i="49"/>
  <c r="L51" i="49"/>
  <c r="K51" i="49"/>
  <c r="J51" i="49"/>
  <c r="I51" i="49"/>
  <c r="H51" i="49"/>
  <c r="AF50" i="49"/>
  <c r="AE50" i="49"/>
  <c r="AD50" i="49"/>
  <c r="AC50" i="49"/>
  <c r="AB50" i="49"/>
  <c r="AA50" i="49"/>
  <c r="Z50" i="49"/>
  <c r="Y50" i="49"/>
  <c r="X50" i="49"/>
  <c r="W50" i="49"/>
  <c r="V50" i="49"/>
  <c r="U50" i="49"/>
  <c r="T50" i="49"/>
  <c r="S50" i="49"/>
  <c r="R50" i="49"/>
  <c r="Q50" i="49"/>
  <c r="P50" i="49"/>
  <c r="O50" i="49"/>
  <c r="N50" i="49"/>
  <c r="M50" i="49"/>
  <c r="L50" i="49"/>
  <c r="K50" i="49"/>
  <c r="J50" i="49"/>
  <c r="I50" i="49"/>
  <c r="H50" i="49"/>
  <c r="AF49" i="49"/>
  <c r="AE49" i="49"/>
  <c r="AD49" i="49"/>
  <c r="AC49" i="49"/>
  <c r="AB49" i="49"/>
  <c r="AA49" i="49"/>
  <c r="Z49" i="49"/>
  <c r="Y49" i="49"/>
  <c r="X49" i="49"/>
  <c r="W49" i="49"/>
  <c r="V49" i="49"/>
  <c r="U49" i="49"/>
  <c r="T49" i="49"/>
  <c r="S49" i="49"/>
  <c r="R49" i="49"/>
  <c r="Q49" i="49"/>
  <c r="P49" i="49"/>
  <c r="O49" i="49"/>
  <c r="N49" i="49"/>
  <c r="M49" i="49"/>
  <c r="L49" i="49"/>
  <c r="K49" i="49"/>
  <c r="J49" i="49"/>
  <c r="I49" i="49"/>
  <c r="H49" i="49"/>
  <c r="AF48" i="49"/>
  <c r="AE48" i="49"/>
  <c r="AD48" i="49"/>
  <c r="AC48" i="49"/>
  <c r="AB48" i="49"/>
  <c r="AA48" i="49"/>
  <c r="Z48" i="49"/>
  <c r="Y48" i="49"/>
  <c r="X48" i="49"/>
  <c r="W48" i="49"/>
  <c r="V48" i="49"/>
  <c r="U48" i="49"/>
  <c r="T48" i="49"/>
  <c r="S48" i="49"/>
  <c r="R48" i="49"/>
  <c r="Q48" i="49"/>
  <c r="P48" i="49"/>
  <c r="O48" i="49"/>
  <c r="N48" i="49"/>
  <c r="M48" i="49"/>
  <c r="L48" i="49"/>
  <c r="K48" i="49"/>
  <c r="J48" i="49"/>
  <c r="I48" i="49"/>
  <c r="H48" i="49"/>
  <c r="AF47" i="49"/>
  <c r="AE47" i="49"/>
  <c r="AD47" i="49"/>
  <c r="AC47" i="49"/>
  <c r="AB47" i="49"/>
  <c r="AA47" i="49"/>
  <c r="Z47" i="49"/>
  <c r="Y47" i="49"/>
  <c r="X47" i="49"/>
  <c r="W47" i="49"/>
  <c r="V47" i="49"/>
  <c r="U47" i="49"/>
  <c r="T47" i="49"/>
  <c r="S47" i="49"/>
  <c r="R47" i="49"/>
  <c r="Q47" i="49"/>
  <c r="P47" i="49"/>
  <c r="O47" i="49"/>
  <c r="N47" i="49"/>
  <c r="M47" i="49"/>
  <c r="L47" i="49"/>
  <c r="K47" i="49"/>
  <c r="J47" i="49"/>
  <c r="I47" i="49"/>
  <c r="H47" i="49"/>
  <c r="AF46" i="49"/>
  <c r="AE46" i="49"/>
  <c r="AD46" i="49"/>
  <c r="AC46" i="49"/>
  <c r="AB46" i="49"/>
  <c r="AA46" i="49"/>
  <c r="Z46" i="49"/>
  <c r="Y46" i="49"/>
  <c r="X46" i="49"/>
  <c r="W46" i="49"/>
  <c r="V46" i="49"/>
  <c r="U46" i="49"/>
  <c r="T46" i="49"/>
  <c r="S46" i="49"/>
  <c r="R46" i="49"/>
  <c r="Q46" i="49"/>
  <c r="P46" i="49"/>
  <c r="O46" i="49"/>
  <c r="N46" i="49"/>
  <c r="M46" i="49"/>
  <c r="L46" i="49"/>
  <c r="K46" i="49"/>
  <c r="J46" i="49"/>
  <c r="I46" i="49"/>
  <c r="H46" i="49"/>
  <c r="AF45" i="49"/>
  <c r="AE45" i="49"/>
  <c r="AD45" i="49"/>
  <c r="AC45" i="49"/>
  <c r="AB45" i="49"/>
  <c r="AA45" i="49"/>
  <c r="Z45" i="49"/>
  <c r="Y45" i="49"/>
  <c r="X45" i="49"/>
  <c r="W45" i="49"/>
  <c r="V45" i="49"/>
  <c r="U45" i="49"/>
  <c r="T45" i="49"/>
  <c r="S45" i="49"/>
  <c r="R45" i="49"/>
  <c r="Q45" i="49"/>
  <c r="P45" i="49"/>
  <c r="O45" i="49"/>
  <c r="N45" i="49"/>
  <c r="M45" i="49"/>
  <c r="L45" i="49"/>
  <c r="K45" i="49"/>
  <c r="J45" i="49"/>
  <c r="I45" i="49"/>
  <c r="H45" i="49"/>
  <c r="AF44" i="49"/>
  <c r="AE44" i="49"/>
  <c r="AD44" i="49"/>
  <c r="AC44" i="49"/>
  <c r="AB44" i="49"/>
  <c r="AA44" i="49"/>
  <c r="Z44" i="49"/>
  <c r="Y44" i="49"/>
  <c r="X44" i="49"/>
  <c r="W44" i="49"/>
  <c r="V44" i="49"/>
  <c r="U44" i="49"/>
  <c r="T44" i="49"/>
  <c r="S44" i="49"/>
  <c r="R44" i="49"/>
  <c r="Q44" i="49"/>
  <c r="P44" i="49"/>
  <c r="O44" i="49"/>
  <c r="N44" i="49"/>
  <c r="M44" i="49"/>
  <c r="L44" i="49"/>
  <c r="K44" i="49"/>
  <c r="J44" i="49"/>
  <c r="I44" i="49"/>
  <c r="H44" i="49"/>
  <c r="AF43" i="49"/>
  <c r="AE43" i="49"/>
  <c r="AD43" i="49"/>
  <c r="AC43" i="49"/>
  <c r="AB43" i="49"/>
  <c r="AA43" i="49"/>
  <c r="Z43" i="49"/>
  <c r="Y43" i="49"/>
  <c r="X43" i="49"/>
  <c r="W43" i="49"/>
  <c r="V43" i="49"/>
  <c r="U43" i="49"/>
  <c r="T43" i="49"/>
  <c r="S43" i="49"/>
  <c r="R43" i="49"/>
  <c r="Q43" i="49"/>
  <c r="P43" i="49"/>
  <c r="O43" i="49"/>
  <c r="N43" i="49"/>
  <c r="M43" i="49"/>
  <c r="L43" i="49"/>
  <c r="K43" i="49"/>
  <c r="J43" i="49"/>
  <c r="I43" i="49"/>
  <c r="H43" i="49"/>
  <c r="AF42" i="49"/>
  <c r="AE42" i="49"/>
  <c r="AD42" i="49"/>
  <c r="AC42" i="49"/>
  <c r="AB42" i="49"/>
  <c r="AA42" i="49"/>
  <c r="Z42" i="49"/>
  <c r="Y42" i="49"/>
  <c r="X42" i="49"/>
  <c r="W42" i="49"/>
  <c r="V42" i="49"/>
  <c r="U42" i="49"/>
  <c r="T42" i="49"/>
  <c r="S42" i="49"/>
  <c r="R42" i="49"/>
  <c r="Q42" i="49"/>
  <c r="P42" i="49"/>
  <c r="O42" i="49"/>
  <c r="N42" i="49"/>
  <c r="M42" i="49"/>
  <c r="L42" i="49"/>
  <c r="K42" i="49"/>
  <c r="J42" i="49"/>
  <c r="I42" i="49"/>
  <c r="H42" i="49"/>
  <c r="AF41" i="49"/>
  <c r="AE41" i="49"/>
  <c r="AD41" i="49"/>
  <c r="AC41" i="49"/>
  <c r="AB41" i="49"/>
  <c r="AA41" i="49"/>
  <c r="Z41" i="49"/>
  <c r="Y41" i="49"/>
  <c r="X41" i="49"/>
  <c r="W41" i="49"/>
  <c r="V41" i="49"/>
  <c r="U41" i="49"/>
  <c r="T41" i="49"/>
  <c r="S41" i="49"/>
  <c r="R41" i="49"/>
  <c r="Q41" i="49"/>
  <c r="P41" i="49"/>
  <c r="O41" i="49"/>
  <c r="N41" i="49"/>
  <c r="M41" i="49"/>
  <c r="L41" i="49"/>
  <c r="K41" i="49"/>
  <c r="J41" i="49"/>
  <c r="I41" i="49"/>
  <c r="H41" i="49"/>
  <c r="AF40" i="49"/>
  <c r="AE40" i="49"/>
  <c r="AD40" i="49"/>
  <c r="AC40" i="49"/>
  <c r="AB40" i="49"/>
  <c r="AA40" i="49"/>
  <c r="Z40" i="49"/>
  <c r="Y40" i="49"/>
  <c r="X40" i="49"/>
  <c r="W40" i="49"/>
  <c r="V40" i="49"/>
  <c r="U40" i="49"/>
  <c r="T40" i="49"/>
  <c r="S40" i="49"/>
  <c r="R40" i="49"/>
  <c r="Q40" i="49"/>
  <c r="P40" i="49"/>
  <c r="O40" i="49"/>
  <c r="N40" i="49"/>
  <c r="M40" i="49"/>
  <c r="L40" i="49"/>
  <c r="K40" i="49"/>
  <c r="J40" i="49"/>
  <c r="I40" i="49"/>
  <c r="H40" i="49"/>
  <c r="AF39" i="49"/>
  <c r="AE39" i="49"/>
  <c r="AD39" i="49"/>
  <c r="AC39" i="49"/>
  <c r="AB39" i="49"/>
  <c r="AA39" i="49"/>
  <c r="Z39" i="49"/>
  <c r="Y39" i="49"/>
  <c r="X39" i="49"/>
  <c r="W39" i="49"/>
  <c r="V39" i="49"/>
  <c r="U39" i="49"/>
  <c r="T39" i="49"/>
  <c r="S39" i="49"/>
  <c r="R39" i="49"/>
  <c r="Q39" i="49"/>
  <c r="P39" i="49"/>
  <c r="O39" i="49"/>
  <c r="N39" i="49"/>
  <c r="M39" i="49"/>
  <c r="L39" i="49"/>
  <c r="K39" i="49"/>
  <c r="J39" i="49"/>
  <c r="I39" i="49"/>
  <c r="H39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AF37" i="49"/>
  <c r="AE37" i="49"/>
  <c r="AD37" i="49"/>
  <c r="AC37" i="49"/>
  <c r="AB37" i="49"/>
  <c r="AA37" i="49"/>
  <c r="Z37" i="49"/>
  <c r="Y37" i="49"/>
  <c r="X37" i="49"/>
  <c r="W37" i="49"/>
  <c r="V37" i="49"/>
  <c r="U37" i="49"/>
  <c r="T37" i="49"/>
  <c r="S37" i="49"/>
  <c r="R37" i="49"/>
  <c r="Q37" i="49"/>
  <c r="P37" i="49"/>
  <c r="O37" i="49"/>
  <c r="N37" i="49"/>
  <c r="M37" i="49"/>
  <c r="L37" i="49"/>
  <c r="K37" i="49"/>
  <c r="J37" i="49"/>
  <c r="I37" i="49"/>
  <c r="H37" i="49"/>
  <c r="AF36" i="49"/>
  <c r="AE36" i="49"/>
  <c r="AD36" i="49"/>
  <c r="AC36" i="49"/>
  <c r="AB36" i="49"/>
  <c r="AA36" i="49"/>
  <c r="Z36" i="49"/>
  <c r="Y36" i="49"/>
  <c r="X36" i="49"/>
  <c r="W36" i="49"/>
  <c r="V36" i="49"/>
  <c r="U36" i="49"/>
  <c r="T36" i="49"/>
  <c r="S36" i="49"/>
  <c r="R36" i="49"/>
  <c r="Q36" i="49"/>
  <c r="P36" i="49"/>
  <c r="O36" i="49"/>
  <c r="N36" i="49"/>
  <c r="M36" i="49"/>
  <c r="L36" i="49"/>
  <c r="K36" i="49"/>
  <c r="J36" i="49"/>
  <c r="I36" i="49"/>
  <c r="H36" i="49"/>
  <c r="AF35" i="49"/>
  <c r="AE35" i="49"/>
  <c r="AD35" i="49"/>
  <c r="AC35" i="49"/>
  <c r="AB35" i="49"/>
  <c r="AA35" i="49"/>
  <c r="Z35" i="49"/>
  <c r="Y35" i="49"/>
  <c r="X35" i="49"/>
  <c r="W35" i="49"/>
  <c r="V35" i="49"/>
  <c r="U35" i="49"/>
  <c r="T35" i="49"/>
  <c r="S35" i="49"/>
  <c r="R35" i="49"/>
  <c r="Q35" i="49"/>
  <c r="P35" i="49"/>
  <c r="O35" i="49"/>
  <c r="N35" i="49"/>
  <c r="M35" i="49"/>
  <c r="L35" i="49"/>
  <c r="K35" i="49"/>
  <c r="J35" i="49"/>
  <c r="I35" i="49"/>
  <c r="H35" i="49"/>
  <c r="AF34" i="49"/>
  <c r="AE34" i="49"/>
  <c r="AD34" i="49"/>
  <c r="AC34" i="49"/>
  <c r="AB34" i="49"/>
  <c r="AA34" i="49"/>
  <c r="Z34" i="49"/>
  <c r="Y34" i="49"/>
  <c r="X34" i="49"/>
  <c r="W34" i="49"/>
  <c r="V34" i="49"/>
  <c r="U34" i="49"/>
  <c r="T34" i="49"/>
  <c r="S34" i="49"/>
  <c r="R34" i="49"/>
  <c r="Q34" i="49"/>
  <c r="P34" i="49"/>
  <c r="O34" i="49"/>
  <c r="N34" i="49"/>
  <c r="M34" i="49"/>
  <c r="L34" i="49"/>
  <c r="K34" i="49"/>
  <c r="J34" i="49"/>
  <c r="I34" i="49"/>
  <c r="H34" i="49"/>
  <c r="AF33" i="49"/>
  <c r="AE33" i="49"/>
  <c r="AD33" i="49"/>
  <c r="AC33" i="49"/>
  <c r="AB33" i="49"/>
  <c r="AA33" i="49"/>
  <c r="Z33" i="49"/>
  <c r="Y33" i="49"/>
  <c r="X33" i="49"/>
  <c r="W33" i="49"/>
  <c r="V33" i="49"/>
  <c r="U33" i="49"/>
  <c r="T33" i="49"/>
  <c r="S33" i="49"/>
  <c r="R33" i="49"/>
  <c r="Q33" i="49"/>
  <c r="P33" i="49"/>
  <c r="O33" i="49"/>
  <c r="N33" i="49"/>
  <c r="M33" i="49"/>
  <c r="L33" i="49"/>
  <c r="K33" i="49"/>
  <c r="J33" i="49"/>
  <c r="I33" i="49"/>
  <c r="H33" i="49"/>
  <c r="AF32" i="49"/>
  <c r="AE32" i="49"/>
  <c r="AD32" i="49"/>
  <c r="AC32" i="49"/>
  <c r="AB32" i="49"/>
  <c r="AA32" i="49"/>
  <c r="Z32" i="49"/>
  <c r="Y32" i="49"/>
  <c r="X32" i="49"/>
  <c r="W32" i="49"/>
  <c r="V32" i="49"/>
  <c r="U32" i="49"/>
  <c r="T32" i="49"/>
  <c r="S32" i="49"/>
  <c r="R32" i="49"/>
  <c r="Q32" i="49"/>
  <c r="P32" i="49"/>
  <c r="O32" i="49"/>
  <c r="N32" i="49"/>
  <c r="M32" i="49"/>
  <c r="L32" i="49"/>
  <c r="K32" i="49"/>
  <c r="J32" i="49"/>
  <c r="I32" i="49"/>
  <c r="H32" i="49"/>
  <c r="AF31" i="49"/>
  <c r="AE31" i="49"/>
  <c r="AD31" i="49"/>
  <c r="AC31" i="49"/>
  <c r="AB31" i="49"/>
  <c r="AA31" i="49"/>
  <c r="Z31" i="49"/>
  <c r="Y31" i="49"/>
  <c r="X31" i="49"/>
  <c r="W31" i="49"/>
  <c r="V31" i="49"/>
  <c r="U31" i="49"/>
  <c r="T31" i="49"/>
  <c r="S31" i="49"/>
  <c r="R31" i="49"/>
  <c r="Q31" i="49"/>
  <c r="P31" i="49"/>
  <c r="O31" i="49"/>
  <c r="N31" i="49"/>
  <c r="M31" i="49"/>
  <c r="L31" i="49"/>
  <c r="K31" i="49"/>
  <c r="J31" i="49"/>
  <c r="I31" i="49"/>
  <c r="H31" i="49"/>
  <c r="AF30" i="49"/>
  <c r="AE30" i="49"/>
  <c r="AD30" i="49"/>
  <c r="AC30" i="49"/>
  <c r="AB30" i="49"/>
  <c r="AA30" i="49"/>
  <c r="Z30" i="49"/>
  <c r="Y30" i="49"/>
  <c r="X30" i="49"/>
  <c r="W30" i="49"/>
  <c r="V30" i="49"/>
  <c r="U30" i="49"/>
  <c r="T30" i="49"/>
  <c r="S30" i="49"/>
  <c r="R30" i="49"/>
  <c r="Q30" i="49"/>
  <c r="P30" i="49"/>
  <c r="O30" i="49"/>
  <c r="N30" i="49"/>
  <c r="M30" i="49"/>
  <c r="L30" i="49"/>
  <c r="K30" i="49"/>
  <c r="J30" i="49"/>
  <c r="I30" i="49"/>
  <c r="H30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AF28" i="49"/>
  <c r="AE28" i="49"/>
  <c r="AD28" i="49"/>
  <c r="AC28" i="49"/>
  <c r="AB28" i="49"/>
  <c r="AA28" i="49"/>
  <c r="Z28" i="49"/>
  <c r="Y28" i="49"/>
  <c r="X28" i="49"/>
  <c r="W28" i="49"/>
  <c r="V28" i="49"/>
  <c r="U28" i="49"/>
  <c r="T28" i="49"/>
  <c r="S28" i="49"/>
  <c r="R28" i="49"/>
  <c r="Q28" i="49"/>
  <c r="P28" i="49"/>
  <c r="O28" i="49"/>
  <c r="N28" i="49"/>
  <c r="M28" i="49"/>
  <c r="L28" i="49"/>
  <c r="K28" i="49"/>
  <c r="J28" i="49"/>
  <c r="I28" i="49"/>
  <c r="H28" i="49"/>
  <c r="AF27" i="49"/>
  <c r="AE27" i="49"/>
  <c r="AD27" i="49"/>
  <c r="AC27" i="49"/>
  <c r="AB27" i="49"/>
  <c r="AA27" i="49"/>
  <c r="Z27" i="49"/>
  <c r="Y27" i="49"/>
  <c r="X27" i="49"/>
  <c r="W27" i="49"/>
  <c r="V27" i="49"/>
  <c r="U27" i="49"/>
  <c r="T27" i="49"/>
  <c r="S27" i="49"/>
  <c r="R27" i="49"/>
  <c r="Q27" i="49"/>
  <c r="P27" i="49"/>
  <c r="O27" i="49"/>
  <c r="N27" i="49"/>
  <c r="M27" i="49"/>
  <c r="L27" i="49"/>
  <c r="K27" i="49"/>
  <c r="J27" i="49"/>
  <c r="I27" i="49"/>
  <c r="H27" i="49"/>
  <c r="AF26" i="49"/>
  <c r="AE26" i="49"/>
  <c r="AD26" i="49"/>
  <c r="AC26" i="49"/>
  <c r="AB26" i="49"/>
  <c r="AA26" i="49"/>
  <c r="Z26" i="49"/>
  <c r="Y26" i="49"/>
  <c r="X26" i="49"/>
  <c r="W26" i="49"/>
  <c r="V26" i="49"/>
  <c r="U26" i="49"/>
  <c r="T26" i="49"/>
  <c r="S26" i="49"/>
  <c r="R26" i="49"/>
  <c r="Q26" i="49"/>
  <c r="P26" i="49"/>
  <c r="O26" i="49"/>
  <c r="N26" i="49"/>
  <c r="M26" i="49"/>
  <c r="L26" i="49"/>
  <c r="K26" i="49"/>
  <c r="J26" i="49"/>
  <c r="I26" i="49"/>
  <c r="H26" i="49"/>
  <c r="AF25" i="49"/>
  <c r="AE25" i="49"/>
  <c r="AD25" i="49"/>
  <c r="AC25" i="49"/>
  <c r="AB25" i="49"/>
  <c r="AA25" i="49"/>
  <c r="Z25" i="49"/>
  <c r="Y25" i="49"/>
  <c r="X25" i="49"/>
  <c r="W25" i="49"/>
  <c r="V25" i="49"/>
  <c r="U25" i="49"/>
  <c r="T25" i="49"/>
  <c r="S25" i="49"/>
  <c r="R25" i="49"/>
  <c r="Q25" i="49"/>
  <c r="P25" i="49"/>
  <c r="O25" i="49"/>
  <c r="N25" i="49"/>
  <c r="M25" i="49"/>
  <c r="L25" i="49"/>
  <c r="K25" i="49"/>
  <c r="J25" i="49"/>
  <c r="I25" i="49"/>
  <c r="H25" i="49"/>
  <c r="AF24" i="49"/>
  <c r="AE24" i="49"/>
  <c r="AD24" i="49"/>
  <c r="AC24" i="49"/>
  <c r="AB24" i="49"/>
  <c r="AA24" i="49"/>
  <c r="Z24" i="49"/>
  <c r="Y24" i="49"/>
  <c r="X24" i="49"/>
  <c r="W24" i="49"/>
  <c r="V24" i="49"/>
  <c r="U24" i="49"/>
  <c r="T24" i="49"/>
  <c r="S24" i="49"/>
  <c r="R24" i="49"/>
  <c r="Q24" i="49"/>
  <c r="P24" i="49"/>
  <c r="O24" i="49"/>
  <c r="N24" i="49"/>
  <c r="M24" i="49"/>
  <c r="L24" i="49"/>
  <c r="K24" i="49"/>
  <c r="J24" i="49"/>
  <c r="I24" i="49"/>
  <c r="H24" i="49"/>
  <c r="AF23" i="49"/>
  <c r="AE23" i="49"/>
  <c r="AD23" i="49"/>
  <c r="AC23" i="49"/>
  <c r="AB23" i="49"/>
  <c r="AA23" i="49"/>
  <c r="Z23" i="49"/>
  <c r="Y23" i="49"/>
  <c r="X23" i="49"/>
  <c r="W23" i="49"/>
  <c r="V23" i="49"/>
  <c r="U23" i="49"/>
  <c r="T23" i="49"/>
  <c r="S23" i="49"/>
  <c r="R23" i="49"/>
  <c r="Q23" i="49"/>
  <c r="P23" i="49"/>
  <c r="O23" i="49"/>
  <c r="N23" i="49"/>
  <c r="M23" i="49"/>
  <c r="L23" i="49"/>
  <c r="K23" i="49"/>
  <c r="J23" i="49"/>
  <c r="I23" i="49"/>
  <c r="H23" i="49"/>
  <c r="AF22" i="49"/>
  <c r="AE22" i="49"/>
  <c r="AD22" i="49"/>
  <c r="AC22" i="49"/>
  <c r="AB22" i="49"/>
  <c r="AA22" i="49"/>
  <c r="Z22" i="49"/>
  <c r="Y22" i="49"/>
  <c r="X22" i="49"/>
  <c r="W22" i="49"/>
  <c r="V22" i="49"/>
  <c r="U22" i="49"/>
  <c r="T22" i="49"/>
  <c r="S22" i="49"/>
  <c r="R22" i="49"/>
  <c r="Q22" i="49"/>
  <c r="P22" i="49"/>
  <c r="O22" i="49"/>
  <c r="N22" i="49"/>
  <c r="M22" i="49"/>
  <c r="L22" i="49"/>
  <c r="K22" i="49"/>
  <c r="J22" i="49"/>
  <c r="I22" i="49"/>
  <c r="H22" i="49"/>
  <c r="AF21" i="49"/>
  <c r="AE21" i="49"/>
  <c r="AD21" i="49"/>
  <c r="AC21" i="49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AF20" i="49"/>
  <c r="AE20" i="49"/>
  <c r="AD20" i="49"/>
  <c r="AC20" i="49"/>
  <c r="AB20" i="49"/>
  <c r="AA20" i="49"/>
  <c r="Z20" i="49"/>
  <c r="Y20" i="49"/>
  <c r="X20" i="49"/>
  <c r="W20" i="49"/>
  <c r="V20" i="49"/>
  <c r="U20" i="49"/>
  <c r="T20" i="49"/>
  <c r="S20" i="49"/>
  <c r="R20" i="49"/>
  <c r="Q20" i="49"/>
  <c r="P20" i="49"/>
  <c r="O20" i="49"/>
  <c r="N20" i="49"/>
  <c r="M20" i="49"/>
  <c r="L20" i="49"/>
  <c r="K20" i="49"/>
  <c r="J20" i="49"/>
  <c r="I20" i="49"/>
  <c r="H20" i="49"/>
  <c r="AF19" i="49"/>
  <c r="AE19" i="49"/>
  <c r="AD19" i="49"/>
  <c r="AC19" i="49"/>
  <c r="AB19" i="49"/>
  <c r="AA19" i="49"/>
  <c r="Z19" i="49"/>
  <c r="Y19" i="49"/>
  <c r="X19" i="49"/>
  <c r="W19" i="49"/>
  <c r="V19" i="49"/>
  <c r="U19" i="49"/>
  <c r="T19" i="49"/>
  <c r="S19" i="49"/>
  <c r="R19" i="49"/>
  <c r="Q19" i="49"/>
  <c r="P19" i="49"/>
  <c r="O19" i="49"/>
  <c r="N19" i="49"/>
  <c r="M19" i="49"/>
  <c r="L19" i="49"/>
  <c r="K19" i="49"/>
  <c r="J19" i="49"/>
  <c r="I19" i="49"/>
  <c r="H19" i="49"/>
  <c r="AF18" i="49"/>
  <c r="AE18" i="49"/>
  <c r="AD18" i="49"/>
  <c r="AC18" i="49"/>
  <c r="AB18" i="49"/>
  <c r="AA18" i="49"/>
  <c r="Z18" i="49"/>
  <c r="Y18" i="49"/>
  <c r="X18" i="49"/>
  <c r="W18" i="49"/>
  <c r="V18" i="49"/>
  <c r="U18" i="49"/>
  <c r="T18" i="49"/>
  <c r="S18" i="49"/>
  <c r="R18" i="49"/>
  <c r="Q18" i="49"/>
  <c r="P18" i="49"/>
  <c r="O18" i="49"/>
  <c r="N18" i="49"/>
  <c r="M18" i="49"/>
  <c r="L18" i="49"/>
  <c r="K18" i="49"/>
  <c r="J18" i="49"/>
  <c r="I18" i="49"/>
  <c r="H18" i="49"/>
  <c r="AF17" i="49"/>
  <c r="AE17" i="49"/>
  <c r="AD17" i="49"/>
  <c r="AC17" i="49"/>
  <c r="AB17" i="49"/>
  <c r="AA17" i="49"/>
  <c r="Z17" i="49"/>
  <c r="Y17" i="49"/>
  <c r="X17" i="49"/>
  <c r="W17" i="49"/>
  <c r="V17" i="49"/>
  <c r="U17" i="49"/>
  <c r="T17" i="49"/>
  <c r="S17" i="49"/>
  <c r="R17" i="49"/>
  <c r="Q17" i="49"/>
  <c r="P17" i="49"/>
  <c r="O17" i="49"/>
  <c r="N17" i="49"/>
  <c r="M17" i="49"/>
  <c r="L17" i="49"/>
  <c r="K17" i="49"/>
  <c r="J17" i="49"/>
  <c r="I17" i="49"/>
  <c r="H17" i="49"/>
  <c r="Z230" i="48"/>
  <c r="K230" i="48"/>
  <c r="Z218" i="48"/>
  <c r="K196" i="48"/>
  <c r="O189" i="48"/>
  <c r="Q188" i="48"/>
  <c r="U185" i="48"/>
  <c r="AC195" i="48"/>
  <c r="F175" i="48"/>
  <c r="AG176" i="48" s="1"/>
  <c r="AL230" i="47"/>
  <c r="AK230" i="47"/>
  <c r="AJ230" i="47"/>
  <c r="AH230" i="47"/>
  <c r="AG230" i="47"/>
  <c r="AF230" i="47"/>
  <c r="AD230" i="47"/>
  <c r="AC230" i="47"/>
  <c r="AB230" i="47"/>
  <c r="AA230" i="47"/>
  <c r="Z230" i="47"/>
  <c r="Y230" i="47"/>
  <c r="X230" i="47"/>
  <c r="W230" i="47"/>
  <c r="V230" i="47"/>
  <c r="U230" i="47"/>
  <c r="T230" i="47"/>
  <c r="S230" i="47"/>
  <c r="R230" i="47"/>
  <c r="Q230" i="47"/>
  <c r="P230" i="47"/>
  <c r="O230" i="47"/>
  <c r="N230" i="47"/>
  <c r="M230" i="47"/>
  <c r="L230" i="47"/>
  <c r="AI230" i="47"/>
  <c r="AL229" i="47"/>
  <c r="AK229" i="47"/>
  <c r="AJ229" i="47"/>
  <c r="AH229" i="47"/>
  <c r="AG229" i="47"/>
  <c r="AD229" i="47"/>
  <c r="AC229" i="47"/>
  <c r="AB229" i="47"/>
  <c r="AA229" i="47"/>
  <c r="Z229" i="47"/>
  <c r="Y229" i="47"/>
  <c r="X229" i="47"/>
  <c r="W229" i="47"/>
  <c r="V229" i="47"/>
  <c r="U229" i="47"/>
  <c r="T229" i="47"/>
  <c r="S229" i="47"/>
  <c r="R229" i="47"/>
  <c r="Q229" i="47"/>
  <c r="P229" i="47"/>
  <c r="O229" i="47"/>
  <c r="N229" i="47"/>
  <c r="M229" i="47"/>
  <c r="L229" i="47"/>
  <c r="AE230" i="47"/>
  <c r="AL228" i="47"/>
  <c r="AK228" i="47"/>
  <c r="AJ228" i="47"/>
  <c r="AE228" i="47"/>
  <c r="AD228" i="47"/>
  <c r="AC228" i="47"/>
  <c r="AB228" i="47"/>
  <c r="AA228" i="47"/>
  <c r="Z228" i="47"/>
  <c r="Y228" i="47"/>
  <c r="X228" i="47"/>
  <c r="W228" i="47"/>
  <c r="V228" i="47"/>
  <c r="U228" i="47"/>
  <c r="T228" i="47"/>
  <c r="S228" i="47"/>
  <c r="R228" i="47"/>
  <c r="P228" i="47"/>
  <c r="O228" i="47"/>
  <c r="N228" i="47"/>
  <c r="M228" i="47"/>
  <c r="L228" i="47"/>
  <c r="AF229" i="47"/>
  <c r="AL227" i="47"/>
  <c r="AK227" i="47"/>
  <c r="AJ227" i="47"/>
  <c r="AG227" i="47"/>
  <c r="AD227" i="47"/>
  <c r="AC227" i="47"/>
  <c r="AB227" i="47"/>
  <c r="AA227" i="47"/>
  <c r="Y227" i="47"/>
  <c r="X227" i="47"/>
  <c r="W227" i="47"/>
  <c r="V227" i="47"/>
  <c r="U227" i="47"/>
  <c r="T227" i="47"/>
  <c r="S227" i="47"/>
  <c r="R227" i="47"/>
  <c r="P227" i="47"/>
  <c r="O227" i="47"/>
  <c r="N227" i="47"/>
  <c r="M227" i="47"/>
  <c r="L227" i="47"/>
  <c r="AF228" i="47"/>
  <c r="AL226" i="47"/>
  <c r="AK226" i="47"/>
  <c r="AJ226" i="47"/>
  <c r="AH226" i="47"/>
  <c r="AG226" i="47"/>
  <c r="AF226" i="47"/>
  <c r="AE226" i="47"/>
  <c r="AC226" i="47"/>
  <c r="AB226" i="47"/>
  <c r="AA226" i="47"/>
  <c r="Y226" i="47"/>
  <c r="X226" i="47"/>
  <c r="W226" i="47"/>
  <c r="V226" i="47"/>
  <c r="U226" i="47"/>
  <c r="T226" i="47"/>
  <c r="S226" i="47"/>
  <c r="R226" i="47"/>
  <c r="P226" i="47"/>
  <c r="O226" i="47"/>
  <c r="N226" i="47"/>
  <c r="M226" i="47"/>
  <c r="L226" i="47"/>
  <c r="AH227" i="47"/>
  <c r="AL225" i="47"/>
  <c r="AK225" i="47"/>
  <c r="AJ225" i="47"/>
  <c r="AI225" i="47"/>
  <c r="AC225" i="47"/>
  <c r="AB225" i="47"/>
  <c r="AA225" i="47"/>
  <c r="Y225" i="47"/>
  <c r="X225" i="47"/>
  <c r="W225" i="47"/>
  <c r="V225" i="47"/>
  <c r="U225" i="47"/>
  <c r="T225" i="47"/>
  <c r="S225" i="47"/>
  <c r="R225" i="47"/>
  <c r="Q225" i="47"/>
  <c r="P225" i="47"/>
  <c r="O225" i="47"/>
  <c r="N225" i="47"/>
  <c r="M225" i="47"/>
  <c r="L225" i="47"/>
  <c r="AL224" i="47"/>
  <c r="AK224" i="47"/>
  <c r="AJ224" i="47"/>
  <c r="AH224" i="47"/>
  <c r="AG224" i="47"/>
  <c r="AF224" i="47"/>
  <c r="AD224" i="47"/>
  <c r="AC224" i="47"/>
  <c r="AB224" i="47"/>
  <c r="AA224" i="47"/>
  <c r="Z224" i="47"/>
  <c r="Y224" i="47"/>
  <c r="X224" i="47"/>
  <c r="W224" i="47"/>
  <c r="V224" i="47"/>
  <c r="U224" i="47"/>
  <c r="T224" i="47"/>
  <c r="S224" i="47"/>
  <c r="R224" i="47"/>
  <c r="Q224" i="47"/>
  <c r="P224" i="47"/>
  <c r="O224" i="47"/>
  <c r="N224" i="47"/>
  <c r="M224" i="47"/>
  <c r="L224" i="47"/>
  <c r="AH225" i="47"/>
  <c r="AL223" i="47"/>
  <c r="AK223" i="47"/>
  <c r="AJ223" i="47"/>
  <c r="AH223" i="47"/>
  <c r="AG223" i="47"/>
  <c r="AD223" i="47"/>
  <c r="AC223" i="47"/>
  <c r="AB223" i="47"/>
  <c r="AA223" i="47"/>
  <c r="Z223" i="47"/>
  <c r="Y223" i="47"/>
  <c r="X223" i="47"/>
  <c r="W223" i="47"/>
  <c r="V223" i="47"/>
  <c r="U223" i="47"/>
  <c r="T223" i="47"/>
  <c r="S223" i="47"/>
  <c r="R223" i="47"/>
  <c r="Q223" i="47"/>
  <c r="P223" i="47"/>
  <c r="O223" i="47"/>
  <c r="N223" i="47"/>
  <c r="M223" i="47"/>
  <c r="L223" i="47"/>
  <c r="AE224" i="47"/>
  <c r="AL222" i="47"/>
  <c r="AK222" i="47"/>
  <c r="AJ222" i="47"/>
  <c r="AF222" i="47"/>
  <c r="AE222" i="47"/>
  <c r="AD222" i="47"/>
  <c r="AC222" i="47"/>
  <c r="AB222" i="47"/>
  <c r="AA222" i="47"/>
  <c r="Z222" i="47"/>
  <c r="Y222" i="47"/>
  <c r="X222" i="47"/>
  <c r="W222" i="47"/>
  <c r="V222" i="47"/>
  <c r="U222" i="47"/>
  <c r="T222" i="47"/>
  <c r="S222" i="47"/>
  <c r="R222" i="47"/>
  <c r="P222" i="47"/>
  <c r="O222" i="47"/>
  <c r="N222" i="47"/>
  <c r="M222" i="47"/>
  <c r="L222" i="47"/>
  <c r="AF223" i="47"/>
  <c r="AL221" i="47"/>
  <c r="AK221" i="47"/>
  <c r="AJ221" i="47"/>
  <c r="AH221" i="47"/>
  <c r="AG221" i="47"/>
  <c r="AF221" i="47"/>
  <c r="AE221" i="47"/>
  <c r="AD221" i="47"/>
  <c r="AC221" i="47"/>
  <c r="AB221" i="47"/>
  <c r="AA221" i="47"/>
  <c r="Y221" i="47"/>
  <c r="X221" i="47"/>
  <c r="W221" i="47"/>
  <c r="V221" i="47"/>
  <c r="U221" i="47"/>
  <c r="T221" i="47"/>
  <c r="S221" i="47"/>
  <c r="R221" i="47"/>
  <c r="P221" i="47"/>
  <c r="O221" i="47"/>
  <c r="N221" i="47"/>
  <c r="M221" i="47"/>
  <c r="L221" i="47"/>
  <c r="AL220" i="47"/>
  <c r="AK220" i="47"/>
  <c r="AJ220" i="47"/>
  <c r="AI220" i="47"/>
  <c r="AH220" i="47"/>
  <c r="AG220" i="47"/>
  <c r="AF220" i="47"/>
  <c r="AE220" i="47"/>
  <c r="AC220" i="47"/>
  <c r="AB220" i="47"/>
  <c r="AA220" i="47"/>
  <c r="Y220" i="47"/>
  <c r="X220" i="47"/>
  <c r="W220" i="47"/>
  <c r="V220" i="47"/>
  <c r="U220" i="47"/>
  <c r="T220" i="47"/>
  <c r="S220" i="47"/>
  <c r="R220" i="47"/>
  <c r="Q220" i="47"/>
  <c r="P220" i="47"/>
  <c r="O220" i="47"/>
  <c r="N220" i="47"/>
  <c r="M220" i="47"/>
  <c r="L220" i="47"/>
  <c r="Z220" i="47"/>
  <c r="AL219" i="47"/>
  <c r="AK219" i="47"/>
  <c r="AJ219" i="47"/>
  <c r="AI219" i="47"/>
  <c r="AC219" i="47"/>
  <c r="AB219" i="47"/>
  <c r="AA219" i="47"/>
  <c r="Y219" i="47"/>
  <c r="X219" i="47"/>
  <c r="W219" i="47"/>
  <c r="V219" i="47"/>
  <c r="U219" i="47"/>
  <c r="T219" i="47"/>
  <c r="S219" i="47"/>
  <c r="R219" i="47"/>
  <c r="P219" i="47"/>
  <c r="O219" i="47"/>
  <c r="N219" i="47"/>
  <c r="M219" i="47"/>
  <c r="L219" i="47"/>
  <c r="AL218" i="47"/>
  <c r="AK218" i="47"/>
  <c r="AJ218" i="47"/>
  <c r="AH218" i="47"/>
  <c r="AG218" i="47"/>
  <c r="AF218" i="47"/>
  <c r="AD218" i="47"/>
  <c r="AC218" i="47"/>
  <c r="AB218" i="47"/>
  <c r="AA218" i="47"/>
  <c r="Z218" i="47"/>
  <c r="Y218" i="47"/>
  <c r="X218" i="47"/>
  <c r="W218" i="47"/>
  <c r="V218" i="47"/>
  <c r="U218" i="47"/>
  <c r="T218" i="47"/>
  <c r="S218" i="47"/>
  <c r="R218" i="47"/>
  <c r="Q218" i="47"/>
  <c r="P218" i="47"/>
  <c r="O218" i="47"/>
  <c r="N218" i="47"/>
  <c r="M218" i="47"/>
  <c r="L218" i="47"/>
  <c r="AH219" i="47"/>
  <c r="AL217" i="47"/>
  <c r="AK217" i="47"/>
  <c r="AJ217" i="47"/>
  <c r="AH217" i="47"/>
  <c r="AG217" i="47"/>
  <c r="AD217" i="47"/>
  <c r="AC217" i="47"/>
  <c r="AB217" i="47"/>
  <c r="AA217" i="47"/>
  <c r="Z217" i="47"/>
  <c r="Y217" i="47"/>
  <c r="X217" i="47"/>
  <c r="W217" i="47"/>
  <c r="V217" i="47"/>
  <c r="U217" i="47"/>
  <c r="T217" i="47"/>
  <c r="S217" i="47"/>
  <c r="R217" i="47"/>
  <c r="Q217" i="47"/>
  <c r="P217" i="47"/>
  <c r="O217" i="47"/>
  <c r="N217" i="47"/>
  <c r="M217" i="47"/>
  <c r="L217" i="47"/>
  <c r="AE218" i="47"/>
  <c r="AL216" i="47"/>
  <c r="AK216" i="47"/>
  <c r="AJ216" i="47"/>
  <c r="AG216" i="47"/>
  <c r="AF216" i="47"/>
  <c r="AE216" i="47"/>
  <c r="AD216" i="47"/>
  <c r="AC216" i="47"/>
  <c r="AB216" i="47"/>
  <c r="AA216" i="47"/>
  <c r="Z216" i="47"/>
  <c r="Y216" i="47"/>
  <c r="X216" i="47"/>
  <c r="W216" i="47"/>
  <c r="V216" i="47"/>
  <c r="U216" i="47"/>
  <c r="T216" i="47"/>
  <c r="S216" i="47"/>
  <c r="R216" i="47"/>
  <c r="P216" i="47"/>
  <c r="O216" i="47"/>
  <c r="N216" i="47"/>
  <c r="M216" i="47"/>
  <c r="L216" i="47"/>
  <c r="AF217" i="47"/>
  <c r="AL215" i="47"/>
  <c r="AK215" i="47"/>
  <c r="AJ215" i="47"/>
  <c r="AI215" i="47"/>
  <c r="AH215" i="47"/>
  <c r="AG215" i="47"/>
  <c r="AC215" i="47"/>
  <c r="AB215" i="47"/>
  <c r="AA215" i="47"/>
  <c r="Y215" i="47"/>
  <c r="X215" i="47"/>
  <c r="W215" i="47"/>
  <c r="V215" i="47"/>
  <c r="U215" i="47"/>
  <c r="T215" i="47"/>
  <c r="S215" i="47"/>
  <c r="R215" i="47"/>
  <c r="Q215" i="47"/>
  <c r="P215" i="47"/>
  <c r="O215" i="47"/>
  <c r="N215" i="47"/>
  <c r="M215" i="47"/>
  <c r="L215" i="47"/>
  <c r="AL214" i="47"/>
  <c r="AK214" i="47"/>
  <c r="AJ214" i="47"/>
  <c r="AC214" i="47"/>
  <c r="AB214" i="47"/>
  <c r="AA214" i="47"/>
  <c r="Y214" i="47"/>
  <c r="X214" i="47"/>
  <c r="W214" i="47"/>
  <c r="V214" i="47"/>
  <c r="U214" i="47"/>
  <c r="T214" i="47"/>
  <c r="S214" i="47"/>
  <c r="R214" i="47"/>
  <c r="P214" i="47"/>
  <c r="O214" i="47"/>
  <c r="N214" i="47"/>
  <c r="M214" i="47"/>
  <c r="L214" i="47"/>
  <c r="AL213" i="47"/>
  <c r="AK213" i="47"/>
  <c r="AJ213" i="47"/>
  <c r="AC213" i="47"/>
  <c r="AB213" i="47"/>
  <c r="AA213" i="47"/>
  <c r="Y213" i="47"/>
  <c r="X213" i="47"/>
  <c r="W213" i="47"/>
  <c r="V213" i="47"/>
  <c r="U213" i="47"/>
  <c r="T213" i="47"/>
  <c r="S213" i="47"/>
  <c r="R213" i="47"/>
  <c r="P213" i="47"/>
  <c r="O213" i="47"/>
  <c r="N213" i="47"/>
  <c r="M213" i="47"/>
  <c r="L213" i="47"/>
  <c r="Q213" i="47"/>
  <c r="AL212" i="47"/>
  <c r="AK212" i="47"/>
  <c r="AJ212" i="47"/>
  <c r="AH212" i="47"/>
  <c r="AG212" i="47"/>
  <c r="AF212" i="47"/>
  <c r="AD212" i="47"/>
  <c r="AC212" i="47"/>
  <c r="AB212" i="47"/>
  <c r="AA212" i="47"/>
  <c r="Z212" i="47"/>
  <c r="Y212" i="47"/>
  <c r="X212" i="47"/>
  <c r="W212" i="47"/>
  <c r="V212" i="47"/>
  <c r="U212" i="47"/>
  <c r="T212" i="47"/>
  <c r="S212" i="47"/>
  <c r="R212" i="47"/>
  <c r="Q212" i="47"/>
  <c r="P212" i="47"/>
  <c r="O212" i="47"/>
  <c r="N212" i="47"/>
  <c r="M212" i="47"/>
  <c r="L212" i="47"/>
  <c r="AH213" i="47"/>
  <c r="AL211" i="47"/>
  <c r="AK211" i="47"/>
  <c r="AJ211" i="47"/>
  <c r="AH211" i="47"/>
  <c r="AG211" i="47"/>
  <c r="AD211" i="47"/>
  <c r="AC211" i="47"/>
  <c r="AB211" i="47"/>
  <c r="AA211" i="47"/>
  <c r="Z211" i="47"/>
  <c r="Y211" i="47"/>
  <c r="X211" i="47"/>
  <c r="W211" i="47"/>
  <c r="V211" i="47"/>
  <c r="U211" i="47"/>
  <c r="T211" i="47"/>
  <c r="S211" i="47"/>
  <c r="R211" i="47"/>
  <c r="Q211" i="47"/>
  <c r="P211" i="47"/>
  <c r="O211" i="47"/>
  <c r="N211" i="47"/>
  <c r="M211" i="47"/>
  <c r="L211" i="47"/>
  <c r="AE212" i="47"/>
  <c r="AL210" i="47"/>
  <c r="AK210" i="47"/>
  <c r="AJ210" i="47"/>
  <c r="AC210" i="47"/>
  <c r="AB210" i="47"/>
  <c r="AA210" i="47"/>
  <c r="Z210" i="47"/>
  <c r="Y210" i="47"/>
  <c r="X210" i="47"/>
  <c r="W210" i="47"/>
  <c r="V210" i="47"/>
  <c r="U210" i="47"/>
  <c r="T210" i="47"/>
  <c r="S210" i="47"/>
  <c r="R210" i="47"/>
  <c r="P210" i="47"/>
  <c r="O210" i="47"/>
  <c r="N210" i="47"/>
  <c r="M210" i="47"/>
  <c r="L210" i="47"/>
  <c r="AF211" i="47"/>
  <c r="AL209" i="47"/>
  <c r="AK209" i="47"/>
  <c r="AJ209" i="47"/>
  <c r="AF209" i="47"/>
  <c r="AE209" i="47"/>
  <c r="AD209" i="47"/>
  <c r="AC209" i="47"/>
  <c r="AB209" i="47"/>
  <c r="AA209" i="47"/>
  <c r="Y209" i="47"/>
  <c r="X209" i="47"/>
  <c r="W209" i="47"/>
  <c r="V209" i="47"/>
  <c r="U209" i="47"/>
  <c r="T209" i="47"/>
  <c r="S209" i="47"/>
  <c r="R209" i="47"/>
  <c r="Q209" i="47"/>
  <c r="P209" i="47"/>
  <c r="O209" i="47"/>
  <c r="N209" i="47"/>
  <c r="M209" i="47"/>
  <c r="L209" i="47"/>
  <c r="AF210" i="47"/>
  <c r="AL208" i="47"/>
  <c r="AK208" i="47"/>
  <c r="AJ208" i="47"/>
  <c r="AI208" i="47"/>
  <c r="AH208" i="47"/>
  <c r="AG208" i="47"/>
  <c r="AF208" i="47"/>
  <c r="AE208" i="47"/>
  <c r="AC208" i="47"/>
  <c r="AB208" i="47"/>
  <c r="AA208" i="47"/>
  <c r="Y208" i="47"/>
  <c r="X208" i="47"/>
  <c r="W208" i="47"/>
  <c r="V208" i="47"/>
  <c r="U208" i="47"/>
  <c r="T208" i="47"/>
  <c r="S208" i="47"/>
  <c r="R208" i="47"/>
  <c r="Q208" i="47"/>
  <c r="P208" i="47"/>
  <c r="O208" i="47"/>
  <c r="N208" i="47"/>
  <c r="M208" i="47"/>
  <c r="L208" i="47"/>
  <c r="AG209" i="47"/>
  <c r="AL207" i="47"/>
  <c r="AK207" i="47"/>
  <c r="AJ207" i="47"/>
  <c r="AI207" i="47"/>
  <c r="AC207" i="47"/>
  <c r="AB207" i="47"/>
  <c r="AA207" i="47"/>
  <c r="Z207" i="47"/>
  <c r="Y207" i="47"/>
  <c r="X207" i="47"/>
  <c r="W207" i="47"/>
  <c r="V207" i="47"/>
  <c r="U207" i="47"/>
  <c r="T207" i="47"/>
  <c r="S207" i="47"/>
  <c r="R207" i="47"/>
  <c r="Q207" i="47"/>
  <c r="P207" i="47"/>
  <c r="O207" i="47"/>
  <c r="N207" i="47"/>
  <c r="M207" i="47"/>
  <c r="L207" i="47"/>
  <c r="AD208" i="47"/>
  <c r="AL206" i="47"/>
  <c r="AK206" i="47"/>
  <c r="AJ206" i="47"/>
  <c r="AH206" i="47"/>
  <c r="AG206" i="47"/>
  <c r="AF206" i="47"/>
  <c r="AD206" i="47"/>
  <c r="AC206" i="47"/>
  <c r="AB206" i="47"/>
  <c r="AA206" i="47"/>
  <c r="Z206" i="47"/>
  <c r="Y206" i="47"/>
  <c r="X206" i="47"/>
  <c r="W206" i="47"/>
  <c r="V206" i="47"/>
  <c r="U206" i="47"/>
  <c r="T206" i="47"/>
  <c r="S206" i="47"/>
  <c r="R206" i="47"/>
  <c r="Q206" i="47"/>
  <c r="P206" i="47"/>
  <c r="O206" i="47"/>
  <c r="N206" i="47"/>
  <c r="M206" i="47"/>
  <c r="L206" i="47"/>
  <c r="AH207" i="47"/>
  <c r="AL205" i="47"/>
  <c r="AK205" i="47"/>
  <c r="AJ205" i="47"/>
  <c r="AH205" i="47"/>
  <c r="AG205" i="47"/>
  <c r="AD205" i="47"/>
  <c r="AC205" i="47"/>
  <c r="AB205" i="47"/>
  <c r="AA205" i="47"/>
  <c r="Z205" i="47"/>
  <c r="Y205" i="47"/>
  <c r="X205" i="47"/>
  <c r="W205" i="47"/>
  <c r="V205" i="47"/>
  <c r="U205" i="47"/>
  <c r="T205" i="47"/>
  <c r="S205" i="47"/>
  <c r="R205" i="47"/>
  <c r="Q205" i="47"/>
  <c r="P205" i="47"/>
  <c r="O205" i="47"/>
  <c r="N205" i="47"/>
  <c r="M205" i="47"/>
  <c r="L205" i="47"/>
  <c r="AE206" i="47"/>
  <c r="AL204" i="47"/>
  <c r="AK204" i="47"/>
  <c r="AJ204" i="47"/>
  <c r="AF204" i="47"/>
  <c r="AE204" i="47"/>
  <c r="AD204" i="47"/>
  <c r="AC204" i="47"/>
  <c r="AB204" i="47"/>
  <c r="AA204" i="47"/>
  <c r="Z204" i="47"/>
  <c r="Y204" i="47"/>
  <c r="X204" i="47"/>
  <c r="W204" i="47"/>
  <c r="V204" i="47"/>
  <c r="U204" i="47"/>
  <c r="T204" i="47"/>
  <c r="S204" i="47"/>
  <c r="R204" i="47"/>
  <c r="P204" i="47"/>
  <c r="O204" i="47"/>
  <c r="N204" i="47"/>
  <c r="M204" i="47"/>
  <c r="L204" i="47"/>
  <c r="AF205" i="47"/>
  <c r="AL203" i="47"/>
  <c r="AK203" i="47"/>
  <c r="AJ203" i="47"/>
  <c r="AH203" i="47"/>
  <c r="AG203" i="47"/>
  <c r="AF203" i="47"/>
  <c r="AE203" i="47"/>
  <c r="AD203" i="47"/>
  <c r="AC203" i="47"/>
  <c r="AB203" i="47"/>
  <c r="AA203" i="47"/>
  <c r="Y203" i="47"/>
  <c r="X203" i="47"/>
  <c r="W203" i="47"/>
  <c r="V203" i="47"/>
  <c r="U203" i="47"/>
  <c r="T203" i="47"/>
  <c r="S203" i="47"/>
  <c r="R203" i="47"/>
  <c r="P203" i="47"/>
  <c r="O203" i="47"/>
  <c r="N203" i="47"/>
  <c r="M203" i="47"/>
  <c r="L203" i="47"/>
  <c r="AL202" i="47"/>
  <c r="AK202" i="47"/>
  <c r="AJ202" i="47"/>
  <c r="AI202" i="47"/>
  <c r="AH202" i="47"/>
  <c r="AG202" i="47"/>
  <c r="AF202" i="47"/>
  <c r="AE202" i="47"/>
  <c r="AC202" i="47"/>
  <c r="AB202" i="47"/>
  <c r="AA202" i="47"/>
  <c r="Y202" i="47"/>
  <c r="X202" i="47"/>
  <c r="W202" i="47"/>
  <c r="V202" i="47"/>
  <c r="U202" i="47"/>
  <c r="T202" i="47"/>
  <c r="S202" i="47"/>
  <c r="R202" i="47"/>
  <c r="P202" i="47"/>
  <c r="O202" i="47"/>
  <c r="N202" i="47"/>
  <c r="M202" i="47"/>
  <c r="L202" i="47"/>
  <c r="AL201" i="47"/>
  <c r="AK201" i="47"/>
  <c r="AJ201" i="47"/>
  <c r="AI201" i="47"/>
  <c r="AC201" i="47"/>
  <c r="AB201" i="47"/>
  <c r="AA201" i="47"/>
  <c r="Z201" i="47"/>
  <c r="Y201" i="47"/>
  <c r="X201" i="47"/>
  <c r="W201" i="47"/>
  <c r="V201" i="47"/>
  <c r="U201" i="47"/>
  <c r="T201" i="47"/>
  <c r="S201" i="47"/>
  <c r="R201" i="47"/>
  <c r="P201" i="47"/>
  <c r="O201" i="47"/>
  <c r="N201" i="47"/>
  <c r="M201" i="47"/>
  <c r="L201" i="47"/>
  <c r="AD202" i="47"/>
  <c r="AL200" i="47"/>
  <c r="AK200" i="47"/>
  <c r="AJ200" i="47"/>
  <c r="AH200" i="47"/>
  <c r="AG200" i="47"/>
  <c r="AF200" i="47"/>
  <c r="AD200" i="47"/>
  <c r="AC200" i="47"/>
  <c r="AB200" i="47"/>
  <c r="AA200" i="47"/>
  <c r="Z200" i="47"/>
  <c r="Y200" i="47"/>
  <c r="X200" i="47"/>
  <c r="W200" i="47"/>
  <c r="V200" i="47"/>
  <c r="U200" i="47"/>
  <c r="T200" i="47"/>
  <c r="S200" i="47"/>
  <c r="R200" i="47"/>
  <c r="Q200" i="47"/>
  <c r="P200" i="47"/>
  <c r="O200" i="47"/>
  <c r="N200" i="47"/>
  <c r="M200" i="47"/>
  <c r="L200" i="47"/>
  <c r="AH201" i="47"/>
  <c r="AL199" i="47"/>
  <c r="AK199" i="47"/>
  <c r="AJ199" i="47"/>
  <c r="AH199" i="47"/>
  <c r="AG199" i="47"/>
  <c r="AD199" i="47"/>
  <c r="AC199" i="47"/>
  <c r="AB199" i="47"/>
  <c r="AA199" i="47"/>
  <c r="Z199" i="47"/>
  <c r="Y199" i="47"/>
  <c r="X199" i="47"/>
  <c r="W199" i="47"/>
  <c r="V199" i="47"/>
  <c r="U199" i="47"/>
  <c r="T199" i="47"/>
  <c r="S199" i="47"/>
  <c r="R199" i="47"/>
  <c r="Q199" i="47"/>
  <c r="P199" i="47"/>
  <c r="O199" i="47"/>
  <c r="N199" i="47"/>
  <c r="M199" i="47"/>
  <c r="L199" i="47"/>
  <c r="AE200" i="47"/>
  <c r="AL198" i="47"/>
  <c r="AK198" i="47"/>
  <c r="AJ198" i="47"/>
  <c r="AG198" i="47"/>
  <c r="AF198" i="47"/>
  <c r="AE198" i="47"/>
  <c r="AD198" i="47"/>
  <c r="AC198" i="47"/>
  <c r="AB198" i="47"/>
  <c r="AA198" i="47"/>
  <c r="Z198" i="47"/>
  <c r="Y198" i="47"/>
  <c r="X198" i="47"/>
  <c r="W198" i="47"/>
  <c r="V198" i="47"/>
  <c r="U198" i="47"/>
  <c r="T198" i="47"/>
  <c r="S198" i="47"/>
  <c r="R198" i="47"/>
  <c r="P198" i="47"/>
  <c r="O198" i="47"/>
  <c r="N198" i="47"/>
  <c r="M198" i="47"/>
  <c r="L198" i="47"/>
  <c r="AF199" i="47"/>
  <c r="AL197" i="47"/>
  <c r="AK197" i="47"/>
  <c r="AJ197" i="47"/>
  <c r="AI197" i="47"/>
  <c r="AH197" i="47"/>
  <c r="AG197" i="47"/>
  <c r="AC197" i="47"/>
  <c r="AB197" i="47"/>
  <c r="AA197" i="47"/>
  <c r="Y197" i="47"/>
  <c r="X197" i="47"/>
  <c r="W197" i="47"/>
  <c r="V197" i="47"/>
  <c r="U197" i="47"/>
  <c r="T197" i="47"/>
  <c r="S197" i="47"/>
  <c r="R197" i="47"/>
  <c r="P197" i="47"/>
  <c r="O197" i="47"/>
  <c r="N197" i="47"/>
  <c r="M197" i="47"/>
  <c r="L197" i="47"/>
  <c r="AL196" i="47"/>
  <c r="AK196" i="47"/>
  <c r="AJ196" i="47"/>
  <c r="AC196" i="47"/>
  <c r="AB196" i="47"/>
  <c r="AA196" i="47"/>
  <c r="Y196" i="47"/>
  <c r="X196" i="47"/>
  <c r="W196" i="47"/>
  <c r="V196" i="47"/>
  <c r="U196" i="47"/>
  <c r="T196" i="47"/>
  <c r="S196" i="47"/>
  <c r="R196" i="47"/>
  <c r="Q196" i="47"/>
  <c r="P196" i="47"/>
  <c r="O196" i="47"/>
  <c r="N196" i="47"/>
  <c r="M196" i="47"/>
  <c r="L196" i="47"/>
  <c r="AL195" i="47"/>
  <c r="AK195" i="47"/>
  <c r="AJ195" i="47"/>
  <c r="AC195" i="47"/>
  <c r="AB195" i="47"/>
  <c r="AA195" i="47"/>
  <c r="Y195" i="47"/>
  <c r="X195" i="47"/>
  <c r="W195" i="47"/>
  <c r="V195" i="47"/>
  <c r="U195" i="47"/>
  <c r="T195" i="47"/>
  <c r="S195" i="47"/>
  <c r="R195" i="47"/>
  <c r="Q195" i="47"/>
  <c r="P195" i="47"/>
  <c r="O195" i="47"/>
  <c r="N195" i="47"/>
  <c r="M195" i="47"/>
  <c r="L195" i="47"/>
  <c r="AL194" i="47"/>
  <c r="AK194" i="47"/>
  <c r="AJ194" i="47"/>
  <c r="AH194" i="47"/>
  <c r="AG194" i="47"/>
  <c r="AF194" i="47"/>
  <c r="AD194" i="47"/>
  <c r="AC194" i="47"/>
  <c r="AB194" i="47"/>
  <c r="AA194" i="47"/>
  <c r="Z194" i="47"/>
  <c r="Y194" i="47"/>
  <c r="X194" i="47"/>
  <c r="W194" i="47"/>
  <c r="V194" i="47"/>
  <c r="U194" i="47"/>
  <c r="T194" i="47"/>
  <c r="S194" i="47"/>
  <c r="R194" i="47"/>
  <c r="Q194" i="47"/>
  <c r="P194" i="47"/>
  <c r="O194" i="47"/>
  <c r="N194" i="47"/>
  <c r="M194" i="47"/>
  <c r="L194" i="47"/>
  <c r="AH195" i="47"/>
  <c r="AL193" i="47"/>
  <c r="AK193" i="47"/>
  <c r="AJ193" i="47"/>
  <c r="AH193" i="47"/>
  <c r="AG193" i="47"/>
  <c r="AD193" i="47"/>
  <c r="AC193" i="47"/>
  <c r="AB193" i="47"/>
  <c r="AA193" i="47"/>
  <c r="Z193" i="47"/>
  <c r="Y193" i="47"/>
  <c r="X193" i="47"/>
  <c r="W193" i="47"/>
  <c r="V193" i="47"/>
  <c r="U193" i="47"/>
  <c r="T193" i="47"/>
  <c r="S193" i="47"/>
  <c r="R193" i="47"/>
  <c r="Q193" i="47"/>
  <c r="P193" i="47"/>
  <c r="O193" i="47"/>
  <c r="N193" i="47"/>
  <c r="M193" i="47"/>
  <c r="L193" i="47"/>
  <c r="AE194" i="47"/>
  <c r="AL192" i="47"/>
  <c r="AK192" i="47"/>
  <c r="AJ192" i="47"/>
  <c r="AC192" i="47"/>
  <c r="AB192" i="47"/>
  <c r="AA192" i="47"/>
  <c r="Z192" i="47"/>
  <c r="Y192" i="47"/>
  <c r="X192" i="47"/>
  <c r="W192" i="47"/>
  <c r="V192" i="47"/>
  <c r="U192" i="47"/>
  <c r="T192" i="47"/>
  <c r="S192" i="47"/>
  <c r="R192" i="47"/>
  <c r="P192" i="47"/>
  <c r="O192" i="47"/>
  <c r="N192" i="47"/>
  <c r="M192" i="47"/>
  <c r="L192" i="47"/>
  <c r="AF193" i="47"/>
  <c r="AL191" i="47"/>
  <c r="AK191" i="47"/>
  <c r="AJ191" i="47"/>
  <c r="AF191" i="47"/>
  <c r="AE191" i="47"/>
  <c r="AD191" i="47"/>
  <c r="AC191" i="47"/>
  <c r="AB191" i="47"/>
  <c r="AA191" i="47"/>
  <c r="Y191" i="47"/>
  <c r="X191" i="47"/>
  <c r="W191" i="47"/>
  <c r="V191" i="47"/>
  <c r="U191" i="47"/>
  <c r="T191" i="47"/>
  <c r="S191" i="47"/>
  <c r="R191" i="47"/>
  <c r="Q191" i="47"/>
  <c r="P191" i="47"/>
  <c r="O191" i="47"/>
  <c r="N191" i="47"/>
  <c r="M191" i="47"/>
  <c r="L191" i="47"/>
  <c r="AF192" i="47"/>
  <c r="AL190" i="47"/>
  <c r="AK190" i="47"/>
  <c r="AJ190" i="47"/>
  <c r="AI190" i="47"/>
  <c r="AH190" i="47"/>
  <c r="AG190" i="47"/>
  <c r="AF190" i="47"/>
  <c r="AE190" i="47"/>
  <c r="AC190" i="47"/>
  <c r="AB190" i="47"/>
  <c r="AA190" i="47"/>
  <c r="Y190" i="47"/>
  <c r="X190" i="47"/>
  <c r="W190" i="47"/>
  <c r="V190" i="47"/>
  <c r="U190" i="47"/>
  <c r="T190" i="47"/>
  <c r="S190" i="47"/>
  <c r="R190" i="47"/>
  <c r="Q190" i="47"/>
  <c r="P190" i="47"/>
  <c r="O190" i="47"/>
  <c r="N190" i="47"/>
  <c r="M190" i="47"/>
  <c r="L190" i="47"/>
  <c r="AG191" i="47"/>
  <c r="AL189" i="47"/>
  <c r="AK189" i="47"/>
  <c r="AJ189" i="47"/>
  <c r="AI189" i="47"/>
  <c r="AC189" i="47"/>
  <c r="AB189" i="47"/>
  <c r="AA189" i="47"/>
  <c r="Z189" i="47"/>
  <c r="Y189" i="47"/>
  <c r="X189" i="47"/>
  <c r="W189" i="47"/>
  <c r="V189" i="47"/>
  <c r="U189" i="47"/>
  <c r="T189" i="47"/>
  <c r="S189" i="47"/>
  <c r="R189" i="47"/>
  <c r="Q189" i="47"/>
  <c r="P189" i="47"/>
  <c r="O189" i="47"/>
  <c r="N189" i="47"/>
  <c r="M189" i="47"/>
  <c r="L189" i="47"/>
  <c r="AD190" i="47"/>
  <c r="AL188" i="47"/>
  <c r="AK188" i="47"/>
  <c r="AJ188" i="47"/>
  <c r="AH188" i="47"/>
  <c r="AG188" i="47"/>
  <c r="AF188" i="47"/>
  <c r="AD188" i="47"/>
  <c r="AC188" i="47"/>
  <c r="AB188" i="47"/>
  <c r="AA188" i="47"/>
  <c r="Z188" i="47"/>
  <c r="Y188" i="47"/>
  <c r="X188" i="47"/>
  <c r="W188" i="47"/>
  <c r="V188" i="47"/>
  <c r="U188" i="47"/>
  <c r="T188" i="47"/>
  <c r="S188" i="47"/>
  <c r="R188" i="47"/>
  <c r="Q188" i="47"/>
  <c r="P188" i="47"/>
  <c r="O188" i="47"/>
  <c r="N188" i="47"/>
  <c r="M188" i="47"/>
  <c r="L188" i="47"/>
  <c r="AH189" i="47"/>
  <c r="AL187" i="47"/>
  <c r="AK187" i="47"/>
  <c r="AJ187" i="47"/>
  <c r="AH187" i="47"/>
  <c r="AG187" i="47"/>
  <c r="AD187" i="47"/>
  <c r="AC187" i="47"/>
  <c r="AB187" i="47"/>
  <c r="AA187" i="47"/>
  <c r="Z187" i="47"/>
  <c r="Y187" i="47"/>
  <c r="X187" i="47"/>
  <c r="W187" i="47"/>
  <c r="V187" i="47"/>
  <c r="U187" i="47"/>
  <c r="T187" i="47"/>
  <c r="S187" i="47"/>
  <c r="R187" i="47"/>
  <c r="Q187" i="47"/>
  <c r="P187" i="47"/>
  <c r="O187" i="47"/>
  <c r="N187" i="47"/>
  <c r="M187" i="47"/>
  <c r="L187" i="47"/>
  <c r="AE188" i="47"/>
  <c r="AL186" i="47"/>
  <c r="AK186" i="47"/>
  <c r="AJ186" i="47"/>
  <c r="AF186" i="47"/>
  <c r="AE186" i="47"/>
  <c r="AD186" i="47"/>
  <c r="AC186" i="47"/>
  <c r="AB186" i="47"/>
  <c r="AA186" i="47"/>
  <c r="Z186" i="47"/>
  <c r="Y186" i="47"/>
  <c r="X186" i="47"/>
  <c r="W186" i="47"/>
  <c r="V186" i="47"/>
  <c r="U186" i="47"/>
  <c r="T186" i="47"/>
  <c r="S186" i="47"/>
  <c r="R186" i="47"/>
  <c r="P186" i="47"/>
  <c r="O186" i="47"/>
  <c r="N186" i="47"/>
  <c r="M186" i="47"/>
  <c r="L186" i="47"/>
  <c r="AF187" i="47"/>
  <c r="AL185" i="47"/>
  <c r="AK185" i="47"/>
  <c r="AJ185" i="47"/>
  <c r="AH185" i="47"/>
  <c r="AG185" i="47"/>
  <c r="AF185" i="47"/>
  <c r="AE185" i="47"/>
  <c r="AD185" i="47"/>
  <c r="AC185" i="47"/>
  <c r="AB185" i="47"/>
  <c r="AA185" i="47"/>
  <c r="Y185" i="47"/>
  <c r="X185" i="47"/>
  <c r="W185" i="47"/>
  <c r="V185" i="47"/>
  <c r="U185" i="47"/>
  <c r="T185" i="47"/>
  <c r="S185" i="47"/>
  <c r="R185" i="47"/>
  <c r="P185" i="47"/>
  <c r="O185" i="47"/>
  <c r="N185" i="47"/>
  <c r="M185" i="47"/>
  <c r="L185" i="47"/>
  <c r="AL184" i="47"/>
  <c r="AK184" i="47"/>
  <c r="AJ184" i="47"/>
  <c r="AI184" i="47"/>
  <c r="AH184" i="47"/>
  <c r="AG184" i="47"/>
  <c r="AF184" i="47"/>
  <c r="AE184" i="47"/>
  <c r="AC184" i="47"/>
  <c r="AB184" i="47"/>
  <c r="AA184" i="47"/>
  <c r="Y184" i="47"/>
  <c r="X184" i="47"/>
  <c r="W184" i="47"/>
  <c r="V184" i="47"/>
  <c r="U184" i="47"/>
  <c r="T184" i="47"/>
  <c r="S184" i="47"/>
  <c r="R184" i="47"/>
  <c r="P184" i="47"/>
  <c r="O184" i="47"/>
  <c r="N184" i="47"/>
  <c r="M184" i="47"/>
  <c r="L184" i="47"/>
  <c r="AL183" i="47"/>
  <c r="AK183" i="47"/>
  <c r="AJ183" i="47"/>
  <c r="AI183" i="47"/>
  <c r="AC183" i="47"/>
  <c r="AB183" i="47"/>
  <c r="AA183" i="47"/>
  <c r="Z183" i="47"/>
  <c r="Y183" i="47"/>
  <c r="X183" i="47"/>
  <c r="W183" i="47"/>
  <c r="V183" i="47"/>
  <c r="U183" i="47"/>
  <c r="T183" i="47"/>
  <c r="S183" i="47"/>
  <c r="R183" i="47"/>
  <c r="P183" i="47"/>
  <c r="O183" i="47"/>
  <c r="N183" i="47"/>
  <c r="M183" i="47"/>
  <c r="L183" i="47"/>
  <c r="AD184" i="47"/>
  <c r="AL182" i="47"/>
  <c r="AK182" i="47"/>
  <c r="AJ182" i="47"/>
  <c r="AH182" i="47"/>
  <c r="AG182" i="47"/>
  <c r="AF182" i="47"/>
  <c r="AD182" i="47"/>
  <c r="AC182" i="47"/>
  <c r="AB182" i="47"/>
  <c r="AA182" i="47"/>
  <c r="Z182" i="47"/>
  <c r="Y182" i="47"/>
  <c r="X182" i="47"/>
  <c r="W182" i="47"/>
  <c r="V182" i="47"/>
  <c r="U182" i="47"/>
  <c r="T182" i="47"/>
  <c r="S182" i="47"/>
  <c r="R182" i="47"/>
  <c r="Q182" i="47"/>
  <c r="P182" i="47"/>
  <c r="O182" i="47"/>
  <c r="N182" i="47"/>
  <c r="M182" i="47"/>
  <c r="L182" i="47"/>
  <c r="AH183" i="47"/>
  <c r="AL181" i="47"/>
  <c r="AK181" i="47"/>
  <c r="AJ181" i="47"/>
  <c r="AH181" i="47"/>
  <c r="AG181" i="47"/>
  <c r="AD181" i="47"/>
  <c r="AC181" i="47"/>
  <c r="AB181" i="47"/>
  <c r="AA181" i="47"/>
  <c r="Z181" i="47"/>
  <c r="Y181" i="47"/>
  <c r="X181" i="47"/>
  <c r="W181" i="47"/>
  <c r="V181" i="47"/>
  <c r="U181" i="47"/>
  <c r="T181" i="47"/>
  <c r="S181" i="47"/>
  <c r="R181" i="47"/>
  <c r="Q181" i="47"/>
  <c r="P181" i="47"/>
  <c r="O181" i="47"/>
  <c r="N181" i="47"/>
  <c r="M181" i="47"/>
  <c r="L181" i="47"/>
  <c r="AE182" i="47"/>
  <c r="AL180" i="47"/>
  <c r="AK180" i="47"/>
  <c r="AJ180" i="47"/>
  <c r="AG180" i="47"/>
  <c r="AF180" i="47"/>
  <c r="AE180" i="47"/>
  <c r="AD180" i="47"/>
  <c r="AC180" i="47"/>
  <c r="AB180" i="47"/>
  <c r="AA180" i="47"/>
  <c r="Z180" i="47"/>
  <c r="Y180" i="47"/>
  <c r="X180" i="47"/>
  <c r="W180" i="47"/>
  <c r="V180" i="47"/>
  <c r="U180" i="47"/>
  <c r="T180" i="47"/>
  <c r="S180" i="47"/>
  <c r="R180" i="47"/>
  <c r="P180" i="47"/>
  <c r="O180" i="47"/>
  <c r="N180" i="47"/>
  <c r="M180" i="47"/>
  <c r="L180" i="47"/>
  <c r="AF181" i="47"/>
  <c r="AL179" i="47"/>
  <c r="AK179" i="47"/>
  <c r="AJ179" i="47"/>
  <c r="AI179" i="47"/>
  <c r="AH179" i="47"/>
  <c r="AG179" i="47"/>
  <c r="AC179" i="47"/>
  <c r="AB179" i="47"/>
  <c r="AA179" i="47"/>
  <c r="Y179" i="47"/>
  <c r="X179" i="47"/>
  <c r="W179" i="47"/>
  <c r="V179" i="47"/>
  <c r="U179" i="47"/>
  <c r="T179" i="47"/>
  <c r="S179" i="47"/>
  <c r="R179" i="47"/>
  <c r="P179" i="47"/>
  <c r="O179" i="47"/>
  <c r="N179" i="47"/>
  <c r="M179" i="47"/>
  <c r="L179" i="47"/>
  <c r="AL178" i="47"/>
  <c r="AK178" i="47"/>
  <c r="AJ178" i="47"/>
  <c r="AC178" i="47"/>
  <c r="AB178" i="47"/>
  <c r="AA178" i="47"/>
  <c r="Y178" i="47"/>
  <c r="X178" i="47"/>
  <c r="W178" i="47"/>
  <c r="V178" i="47"/>
  <c r="U178" i="47"/>
  <c r="T178" i="47"/>
  <c r="S178" i="47"/>
  <c r="R178" i="47"/>
  <c r="Q178" i="47"/>
  <c r="P178" i="47"/>
  <c r="O178" i="47"/>
  <c r="N178" i="47"/>
  <c r="M178" i="47"/>
  <c r="L178" i="47"/>
  <c r="AL177" i="47"/>
  <c r="AK177" i="47"/>
  <c r="AJ177" i="47"/>
  <c r="AC177" i="47"/>
  <c r="AB177" i="47"/>
  <c r="AA177" i="47"/>
  <c r="Y177" i="47"/>
  <c r="X177" i="47"/>
  <c r="W177" i="47"/>
  <c r="V177" i="47"/>
  <c r="U177" i="47"/>
  <c r="T177" i="47"/>
  <c r="S177" i="47"/>
  <c r="R177" i="47"/>
  <c r="Q177" i="47"/>
  <c r="P177" i="47"/>
  <c r="O177" i="47"/>
  <c r="N177" i="47"/>
  <c r="M177" i="47"/>
  <c r="L177" i="47"/>
  <c r="AL176" i="47"/>
  <c r="AK176" i="47"/>
  <c r="AJ176" i="47"/>
  <c r="AH176" i="47"/>
  <c r="AG176" i="47"/>
  <c r="AF176" i="47"/>
  <c r="AD176" i="47"/>
  <c r="AC176" i="47"/>
  <c r="AB176" i="47"/>
  <c r="AA176" i="47"/>
  <c r="Z176" i="47"/>
  <c r="Y176" i="47"/>
  <c r="X176" i="47"/>
  <c r="W176" i="47"/>
  <c r="V176" i="47"/>
  <c r="U176" i="47"/>
  <c r="T176" i="47"/>
  <c r="S176" i="47"/>
  <c r="R176" i="47"/>
  <c r="Q176" i="47"/>
  <c r="P176" i="47"/>
  <c r="O176" i="47"/>
  <c r="N176" i="47"/>
  <c r="M176" i="47"/>
  <c r="L176" i="47"/>
  <c r="AH177" i="47"/>
  <c r="AL175" i="47"/>
  <c r="AK175" i="47"/>
  <c r="AJ175" i="47"/>
  <c r="AH175" i="47"/>
  <c r="AG175" i="47"/>
  <c r="AD175" i="47"/>
  <c r="AC175" i="47"/>
  <c r="AB175" i="47"/>
  <c r="AA175" i="47"/>
  <c r="Z175" i="47"/>
  <c r="Y175" i="47"/>
  <c r="X175" i="47"/>
  <c r="W175" i="47"/>
  <c r="V175" i="47"/>
  <c r="U175" i="47"/>
  <c r="T175" i="47"/>
  <c r="S175" i="47"/>
  <c r="R175" i="47"/>
  <c r="Q175" i="47"/>
  <c r="P175" i="47"/>
  <c r="O175" i="47"/>
  <c r="N175" i="47"/>
  <c r="M175" i="47"/>
  <c r="L175" i="47"/>
  <c r="AE176" i="47"/>
  <c r="AL174" i="47"/>
  <c r="AK174" i="47"/>
  <c r="AJ174" i="47"/>
  <c r="AH174" i="47"/>
  <c r="AD174" i="47"/>
  <c r="AC174" i="47"/>
  <c r="AB174" i="47"/>
  <c r="AA174" i="47"/>
  <c r="Z174" i="47"/>
  <c r="Y174" i="47"/>
  <c r="X174" i="47"/>
  <c r="W174" i="47"/>
  <c r="V174" i="47"/>
  <c r="U174" i="47"/>
  <c r="T174" i="47"/>
  <c r="S174" i="47"/>
  <c r="R174" i="47"/>
  <c r="P174" i="47"/>
  <c r="O174" i="47"/>
  <c r="N174" i="47"/>
  <c r="M174" i="47"/>
  <c r="L174" i="47"/>
  <c r="AF175" i="47"/>
  <c r="AL173" i="47"/>
  <c r="AK173" i="47"/>
  <c r="AJ173" i="47"/>
  <c r="AG173" i="47"/>
  <c r="AF173" i="47"/>
  <c r="AE173" i="47"/>
  <c r="AD173" i="47"/>
  <c r="AC173" i="47"/>
  <c r="AB173" i="47"/>
  <c r="AA173" i="47"/>
  <c r="Y173" i="47"/>
  <c r="X173" i="47"/>
  <c r="W173" i="47"/>
  <c r="V173" i="47"/>
  <c r="U173" i="47"/>
  <c r="T173" i="47"/>
  <c r="S173" i="47"/>
  <c r="R173" i="47"/>
  <c r="Q173" i="47"/>
  <c r="P173" i="47"/>
  <c r="O173" i="47"/>
  <c r="N173" i="47"/>
  <c r="M173" i="47"/>
  <c r="L173" i="47"/>
  <c r="AF174" i="47"/>
  <c r="AL172" i="47"/>
  <c r="AK172" i="47"/>
  <c r="AJ172" i="47"/>
  <c r="AI172" i="47"/>
  <c r="AH172" i="47"/>
  <c r="AG172" i="47"/>
  <c r="AF172" i="47"/>
  <c r="AE172" i="47"/>
  <c r="AC172" i="47"/>
  <c r="AB172" i="47"/>
  <c r="AA172" i="47"/>
  <c r="Y172" i="47"/>
  <c r="X172" i="47"/>
  <c r="W172" i="47"/>
  <c r="V172" i="47"/>
  <c r="U172" i="47"/>
  <c r="T172" i="47"/>
  <c r="S172" i="47"/>
  <c r="R172" i="47"/>
  <c r="Q172" i="47"/>
  <c r="P172" i="47"/>
  <c r="O172" i="47"/>
  <c r="N172" i="47"/>
  <c r="M172" i="47"/>
  <c r="L172" i="47"/>
  <c r="AL171" i="47"/>
  <c r="AK171" i="47"/>
  <c r="AJ171" i="47"/>
  <c r="AI171" i="47"/>
  <c r="AC171" i="47"/>
  <c r="AB171" i="47"/>
  <c r="AA171" i="47"/>
  <c r="Z171" i="47"/>
  <c r="Y171" i="47"/>
  <c r="X171" i="47"/>
  <c r="W171" i="47"/>
  <c r="V171" i="47"/>
  <c r="U171" i="47"/>
  <c r="T171" i="47"/>
  <c r="S171" i="47"/>
  <c r="R171" i="47"/>
  <c r="Q171" i="47"/>
  <c r="P171" i="47"/>
  <c r="O171" i="47"/>
  <c r="N171" i="47"/>
  <c r="M171" i="47"/>
  <c r="L171" i="47"/>
  <c r="AD172" i="47"/>
  <c r="AL170" i="47"/>
  <c r="AK170" i="47"/>
  <c r="AJ170" i="47"/>
  <c r="AH170" i="47"/>
  <c r="AG170" i="47"/>
  <c r="AF170" i="47"/>
  <c r="AD170" i="47"/>
  <c r="AC170" i="47"/>
  <c r="AB170" i="47"/>
  <c r="AA170" i="47"/>
  <c r="Z170" i="47"/>
  <c r="Y170" i="47"/>
  <c r="X170" i="47"/>
  <c r="W170" i="47"/>
  <c r="V170" i="47"/>
  <c r="U170" i="47"/>
  <c r="T170" i="47"/>
  <c r="S170" i="47"/>
  <c r="R170" i="47"/>
  <c r="Q170" i="47"/>
  <c r="P170" i="47"/>
  <c r="O170" i="47"/>
  <c r="N170" i="47"/>
  <c r="M170" i="47"/>
  <c r="L170" i="47"/>
  <c r="AH171" i="47"/>
  <c r="AL169" i="47"/>
  <c r="AK169" i="47"/>
  <c r="AJ169" i="47"/>
  <c r="AH169" i="47"/>
  <c r="AG169" i="47"/>
  <c r="AD169" i="47"/>
  <c r="AC169" i="47"/>
  <c r="AB169" i="47"/>
  <c r="AA169" i="47"/>
  <c r="Z169" i="47"/>
  <c r="Y169" i="47"/>
  <c r="X169" i="47"/>
  <c r="W169" i="47"/>
  <c r="V169" i="47"/>
  <c r="U169" i="47"/>
  <c r="T169" i="47"/>
  <c r="S169" i="47"/>
  <c r="R169" i="47"/>
  <c r="Q169" i="47"/>
  <c r="P169" i="47"/>
  <c r="O169" i="47"/>
  <c r="N169" i="47"/>
  <c r="M169" i="47"/>
  <c r="L169" i="47"/>
  <c r="AE170" i="47"/>
  <c r="AL168" i="47"/>
  <c r="AK168" i="47"/>
  <c r="AJ168" i="47"/>
  <c r="AG168" i="47"/>
  <c r="AF168" i="47"/>
  <c r="AE168" i="47"/>
  <c r="AD168" i="47"/>
  <c r="AC168" i="47"/>
  <c r="AB168" i="47"/>
  <c r="AA168" i="47"/>
  <c r="Z168" i="47"/>
  <c r="Y168" i="47"/>
  <c r="X168" i="47"/>
  <c r="W168" i="47"/>
  <c r="V168" i="47"/>
  <c r="U168" i="47"/>
  <c r="T168" i="47"/>
  <c r="S168" i="47"/>
  <c r="R168" i="47"/>
  <c r="P168" i="47"/>
  <c r="O168" i="47"/>
  <c r="N168" i="47"/>
  <c r="M168" i="47"/>
  <c r="L168" i="47"/>
  <c r="AF169" i="47"/>
  <c r="AL167" i="47"/>
  <c r="AK167" i="47"/>
  <c r="AJ167" i="47"/>
  <c r="AI167" i="47"/>
  <c r="AH167" i="47"/>
  <c r="AG167" i="47"/>
  <c r="AF167" i="47"/>
  <c r="AE167" i="47"/>
  <c r="AD167" i="47"/>
  <c r="AC167" i="47"/>
  <c r="AB167" i="47"/>
  <c r="AA167" i="47"/>
  <c r="Y167" i="47"/>
  <c r="X167" i="47"/>
  <c r="W167" i="47"/>
  <c r="V167" i="47"/>
  <c r="U167" i="47"/>
  <c r="T167" i="47"/>
  <c r="S167" i="47"/>
  <c r="R167" i="47"/>
  <c r="P167" i="47"/>
  <c r="O167" i="47"/>
  <c r="N167" i="47"/>
  <c r="M167" i="47"/>
  <c r="L167" i="47"/>
  <c r="AL166" i="47"/>
  <c r="AK166" i="47"/>
  <c r="AJ166" i="47"/>
  <c r="AI166" i="47"/>
  <c r="AH166" i="47"/>
  <c r="AG166" i="47"/>
  <c r="AF166" i="47"/>
  <c r="AE166" i="47"/>
  <c r="AC166" i="47"/>
  <c r="AB166" i="47"/>
  <c r="AA166" i="47"/>
  <c r="Y166" i="47"/>
  <c r="X166" i="47"/>
  <c r="W166" i="47"/>
  <c r="V166" i="47"/>
  <c r="U166" i="47"/>
  <c r="T166" i="47"/>
  <c r="S166" i="47"/>
  <c r="R166" i="47"/>
  <c r="P166" i="47"/>
  <c r="O166" i="47"/>
  <c r="N166" i="47"/>
  <c r="M166" i="47"/>
  <c r="L166" i="47"/>
  <c r="AL165" i="47"/>
  <c r="AK165" i="47"/>
  <c r="AJ165" i="47"/>
  <c r="AI165" i="47"/>
  <c r="AC165" i="47"/>
  <c r="AB165" i="47"/>
  <c r="AA165" i="47"/>
  <c r="Y165" i="47"/>
  <c r="X165" i="47"/>
  <c r="W165" i="47"/>
  <c r="V165" i="47"/>
  <c r="U165" i="47"/>
  <c r="T165" i="47"/>
  <c r="S165" i="47"/>
  <c r="R165" i="47"/>
  <c r="P165" i="47"/>
  <c r="O165" i="47"/>
  <c r="N165" i="47"/>
  <c r="M165" i="47"/>
  <c r="L165" i="47"/>
  <c r="AL164" i="47"/>
  <c r="AK164" i="47"/>
  <c r="AJ164" i="47"/>
  <c r="AH164" i="47"/>
  <c r="AG164" i="47"/>
  <c r="AF164" i="47"/>
  <c r="AD164" i="47"/>
  <c r="AC164" i="47"/>
  <c r="AB164" i="47"/>
  <c r="AA164" i="47"/>
  <c r="Z164" i="47"/>
  <c r="Y164" i="47"/>
  <c r="X164" i="47"/>
  <c r="W164" i="47"/>
  <c r="V164" i="47"/>
  <c r="U164" i="47"/>
  <c r="T164" i="47"/>
  <c r="S164" i="47"/>
  <c r="R164" i="47"/>
  <c r="Q164" i="47"/>
  <c r="P164" i="47"/>
  <c r="O164" i="47"/>
  <c r="N164" i="47"/>
  <c r="M164" i="47"/>
  <c r="L164" i="47"/>
  <c r="AH165" i="47"/>
  <c r="AL163" i="47"/>
  <c r="AK163" i="47"/>
  <c r="AJ163" i="47"/>
  <c r="AH163" i="47"/>
  <c r="AG163" i="47"/>
  <c r="AD163" i="47"/>
  <c r="AC163" i="47"/>
  <c r="AB163" i="47"/>
  <c r="AA163" i="47"/>
  <c r="Z163" i="47"/>
  <c r="Y163" i="47"/>
  <c r="X163" i="47"/>
  <c r="W163" i="47"/>
  <c r="V163" i="47"/>
  <c r="U163" i="47"/>
  <c r="T163" i="47"/>
  <c r="S163" i="47"/>
  <c r="R163" i="47"/>
  <c r="Q163" i="47"/>
  <c r="P163" i="47"/>
  <c r="O163" i="47"/>
  <c r="N163" i="47"/>
  <c r="M163" i="47"/>
  <c r="L163" i="47"/>
  <c r="AE164" i="47"/>
  <c r="AL162" i="47"/>
  <c r="AK162" i="47"/>
  <c r="AJ162" i="47"/>
  <c r="AH162" i="47"/>
  <c r="AG162" i="47"/>
  <c r="AC162" i="47"/>
  <c r="AB162" i="47"/>
  <c r="AA162" i="47"/>
  <c r="Y162" i="47"/>
  <c r="X162" i="47"/>
  <c r="W162" i="47"/>
  <c r="V162" i="47"/>
  <c r="U162" i="47"/>
  <c r="T162" i="47"/>
  <c r="S162" i="47"/>
  <c r="R162" i="47"/>
  <c r="P162" i="47"/>
  <c r="O162" i="47"/>
  <c r="N162" i="47"/>
  <c r="M162" i="47"/>
  <c r="L162" i="47"/>
  <c r="AF163" i="47"/>
  <c r="AL161" i="47"/>
  <c r="AK161" i="47"/>
  <c r="AJ161" i="47"/>
  <c r="AH161" i="47"/>
  <c r="AF161" i="47"/>
  <c r="AE161" i="47"/>
  <c r="AC161" i="47"/>
  <c r="AB161" i="47"/>
  <c r="AA161" i="47"/>
  <c r="Y161" i="47"/>
  <c r="X161" i="47"/>
  <c r="W161" i="47"/>
  <c r="V161" i="47"/>
  <c r="U161" i="47"/>
  <c r="T161" i="47"/>
  <c r="S161" i="47"/>
  <c r="R161" i="47"/>
  <c r="P161" i="47"/>
  <c r="O161" i="47"/>
  <c r="N161" i="47"/>
  <c r="M161" i="47"/>
  <c r="L161" i="47"/>
  <c r="AL160" i="47"/>
  <c r="AK160" i="47"/>
  <c r="AJ160" i="47"/>
  <c r="AI160" i="47"/>
  <c r="AH160" i="47"/>
  <c r="AG160" i="47"/>
  <c r="AF160" i="47"/>
  <c r="AD160" i="47"/>
  <c r="AC160" i="47"/>
  <c r="AB160" i="47"/>
  <c r="AA160" i="47"/>
  <c r="Y160" i="47"/>
  <c r="X160" i="47"/>
  <c r="W160" i="47"/>
  <c r="V160" i="47"/>
  <c r="U160" i="47"/>
  <c r="T160" i="47"/>
  <c r="S160" i="47"/>
  <c r="R160" i="47"/>
  <c r="Q160" i="47"/>
  <c r="P160" i="47"/>
  <c r="O160" i="47"/>
  <c r="N160" i="47"/>
  <c r="M160" i="47"/>
  <c r="L160" i="47"/>
  <c r="AD161" i="47"/>
  <c r="AL159" i="47"/>
  <c r="AK159" i="47"/>
  <c r="AJ159" i="47"/>
  <c r="AC159" i="47"/>
  <c r="AB159" i="47"/>
  <c r="AA159" i="47"/>
  <c r="Z159" i="47"/>
  <c r="Y159" i="47"/>
  <c r="X159" i="47"/>
  <c r="W159" i="47"/>
  <c r="V159" i="47"/>
  <c r="U159" i="47"/>
  <c r="T159" i="47"/>
  <c r="S159" i="47"/>
  <c r="R159" i="47"/>
  <c r="Q159" i="47"/>
  <c r="P159" i="47"/>
  <c r="O159" i="47"/>
  <c r="N159" i="47"/>
  <c r="M159" i="47"/>
  <c r="L159" i="47"/>
  <c r="AE160" i="47"/>
  <c r="AL158" i="47"/>
  <c r="AK158" i="47"/>
  <c r="AJ158" i="47"/>
  <c r="AE158" i="47"/>
  <c r="AC158" i="47"/>
  <c r="AB158" i="47"/>
  <c r="AA158" i="47"/>
  <c r="Z158" i="47"/>
  <c r="Y158" i="47"/>
  <c r="X158" i="47"/>
  <c r="W158" i="47"/>
  <c r="V158" i="47"/>
  <c r="U158" i="47"/>
  <c r="T158" i="47"/>
  <c r="S158" i="47"/>
  <c r="R158" i="47"/>
  <c r="Q158" i="47"/>
  <c r="P158" i="47"/>
  <c r="O158" i="47"/>
  <c r="N158" i="47"/>
  <c r="M158" i="47"/>
  <c r="L158" i="47"/>
  <c r="AH159" i="47"/>
  <c r="AL157" i="47"/>
  <c r="AK157" i="47"/>
  <c r="AJ157" i="47"/>
  <c r="AC157" i="47"/>
  <c r="AB157" i="47"/>
  <c r="AA157" i="47"/>
  <c r="Y157" i="47"/>
  <c r="X157" i="47"/>
  <c r="W157" i="47"/>
  <c r="V157" i="47"/>
  <c r="U157" i="47"/>
  <c r="T157" i="47"/>
  <c r="S157" i="47"/>
  <c r="R157" i="47"/>
  <c r="P157" i="47"/>
  <c r="O157" i="47"/>
  <c r="N157" i="47"/>
  <c r="M157" i="47"/>
  <c r="L157" i="47"/>
  <c r="AD158" i="47"/>
  <c r="AL156" i="47"/>
  <c r="AK156" i="47"/>
  <c r="AJ156" i="47"/>
  <c r="AF156" i="47"/>
  <c r="AE156" i="47"/>
  <c r="AC156" i="47"/>
  <c r="AB156" i="47"/>
  <c r="AA156" i="47"/>
  <c r="Z156" i="47"/>
  <c r="Y156" i="47"/>
  <c r="X156" i="47"/>
  <c r="W156" i="47"/>
  <c r="V156" i="47"/>
  <c r="U156" i="47"/>
  <c r="T156" i="47"/>
  <c r="S156" i="47"/>
  <c r="R156" i="47"/>
  <c r="P156" i="47"/>
  <c r="O156" i="47"/>
  <c r="N156" i="47"/>
  <c r="M156" i="47"/>
  <c r="L156" i="47"/>
  <c r="AH157" i="47"/>
  <c r="AL155" i="47"/>
  <c r="AK155" i="47"/>
  <c r="AJ155" i="47"/>
  <c r="AH155" i="47"/>
  <c r="AE155" i="47"/>
  <c r="AD155" i="47"/>
  <c r="AC155" i="47"/>
  <c r="AB155" i="47"/>
  <c r="AA155" i="47"/>
  <c r="Y155" i="47"/>
  <c r="X155" i="47"/>
  <c r="W155" i="47"/>
  <c r="V155" i="47"/>
  <c r="U155" i="47"/>
  <c r="T155" i="47"/>
  <c r="S155" i="47"/>
  <c r="R155" i="47"/>
  <c r="P155" i="47"/>
  <c r="O155" i="47"/>
  <c r="N155" i="47"/>
  <c r="M155" i="47"/>
  <c r="L155" i="47"/>
  <c r="AG156" i="47"/>
  <c r="AL154" i="47"/>
  <c r="AK154" i="47"/>
  <c r="AJ154" i="47"/>
  <c r="AH154" i="47"/>
  <c r="AG154" i="47"/>
  <c r="AF154" i="47"/>
  <c r="AD154" i="47"/>
  <c r="AC154" i="47"/>
  <c r="AB154" i="47"/>
  <c r="AA154" i="47"/>
  <c r="Y154" i="47"/>
  <c r="X154" i="47"/>
  <c r="W154" i="47"/>
  <c r="V154" i="47"/>
  <c r="U154" i="47"/>
  <c r="T154" i="47"/>
  <c r="S154" i="47"/>
  <c r="R154" i="47"/>
  <c r="P154" i="47"/>
  <c r="O154" i="47"/>
  <c r="N154" i="47"/>
  <c r="M154" i="47"/>
  <c r="L154" i="47"/>
  <c r="AI155" i="47"/>
  <c r="AL153" i="47"/>
  <c r="AK153" i="47"/>
  <c r="AJ153" i="47"/>
  <c r="AC153" i="47"/>
  <c r="AB153" i="47"/>
  <c r="AA153" i="47"/>
  <c r="Z153" i="47"/>
  <c r="Y153" i="47"/>
  <c r="X153" i="47"/>
  <c r="W153" i="47"/>
  <c r="V153" i="47"/>
  <c r="U153" i="47"/>
  <c r="T153" i="47"/>
  <c r="S153" i="47"/>
  <c r="R153" i="47"/>
  <c r="Q153" i="47"/>
  <c r="P153" i="47"/>
  <c r="O153" i="47"/>
  <c r="N153" i="47"/>
  <c r="M153" i="47"/>
  <c r="L153" i="47"/>
  <c r="AE154" i="47"/>
  <c r="AL152" i="47"/>
  <c r="AK152" i="47"/>
  <c r="AJ152" i="47"/>
  <c r="AE152" i="47"/>
  <c r="AD152" i="47"/>
  <c r="AC152" i="47"/>
  <c r="AB152" i="47"/>
  <c r="AA152" i="47"/>
  <c r="Z152" i="47"/>
  <c r="Y152" i="47"/>
  <c r="X152" i="47"/>
  <c r="W152" i="47"/>
  <c r="V152" i="47"/>
  <c r="U152" i="47"/>
  <c r="T152" i="47"/>
  <c r="S152" i="47"/>
  <c r="R152" i="47"/>
  <c r="Q152" i="47"/>
  <c r="P152" i="47"/>
  <c r="O152" i="47"/>
  <c r="N152" i="47"/>
  <c r="M152" i="47"/>
  <c r="L152" i="47"/>
  <c r="AH153" i="47"/>
  <c r="AL151" i="47"/>
  <c r="AK151" i="47"/>
  <c r="AJ151" i="47"/>
  <c r="AH151" i="47"/>
  <c r="AE151" i="47"/>
  <c r="AD151" i="47"/>
  <c r="AC151" i="47"/>
  <c r="AB151" i="47"/>
  <c r="AA151" i="47"/>
  <c r="Z151" i="47"/>
  <c r="Y151" i="47"/>
  <c r="X151" i="47"/>
  <c r="W151" i="47"/>
  <c r="V151" i="47"/>
  <c r="U151" i="47"/>
  <c r="T151" i="47"/>
  <c r="S151" i="47"/>
  <c r="R151" i="47"/>
  <c r="P151" i="47"/>
  <c r="O151" i="47"/>
  <c r="N151" i="47"/>
  <c r="M151" i="47"/>
  <c r="L151" i="47"/>
  <c r="AL150" i="47"/>
  <c r="AK150" i="47"/>
  <c r="AJ150" i="47"/>
  <c r="AG150" i="47"/>
  <c r="AF150" i="47"/>
  <c r="AE150" i="47"/>
  <c r="AD150" i="47"/>
  <c r="AC150" i="47"/>
  <c r="AB150" i="47"/>
  <c r="AA150" i="47"/>
  <c r="Z150" i="47"/>
  <c r="Y150" i="47"/>
  <c r="X150" i="47"/>
  <c r="W150" i="47"/>
  <c r="V150" i="47"/>
  <c r="U150" i="47"/>
  <c r="T150" i="47"/>
  <c r="S150" i="47"/>
  <c r="R150" i="47"/>
  <c r="P150" i="47"/>
  <c r="O150" i="47"/>
  <c r="N150" i="47"/>
  <c r="M150" i="47"/>
  <c r="L150" i="47"/>
  <c r="AL149" i="47"/>
  <c r="AK149" i="47"/>
  <c r="AJ149" i="47"/>
  <c r="AI149" i="47"/>
  <c r="AH149" i="47"/>
  <c r="AG149" i="47"/>
  <c r="AF149" i="47"/>
  <c r="AE149" i="47"/>
  <c r="AD149" i="47"/>
  <c r="AC149" i="47"/>
  <c r="AB149" i="47"/>
  <c r="AA149" i="47"/>
  <c r="Y149" i="47"/>
  <c r="X149" i="47"/>
  <c r="W149" i="47"/>
  <c r="V149" i="47"/>
  <c r="U149" i="47"/>
  <c r="T149" i="47"/>
  <c r="S149" i="47"/>
  <c r="R149" i="47"/>
  <c r="P149" i="47"/>
  <c r="O149" i="47"/>
  <c r="N149" i="47"/>
  <c r="M149" i="47"/>
  <c r="L149" i="47"/>
  <c r="AL148" i="47"/>
  <c r="AK148" i="47"/>
  <c r="AJ148" i="47"/>
  <c r="AI148" i="47"/>
  <c r="AH148" i="47"/>
  <c r="AG148" i="47"/>
  <c r="AC148" i="47"/>
  <c r="AB148" i="47"/>
  <c r="AA148" i="47"/>
  <c r="Y148" i="47"/>
  <c r="X148" i="47"/>
  <c r="W148" i="47"/>
  <c r="V148" i="47"/>
  <c r="U148" i="47"/>
  <c r="T148" i="47"/>
  <c r="S148" i="47"/>
  <c r="R148" i="47"/>
  <c r="P148" i="47"/>
  <c r="O148" i="47"/>
  <c r="N148" i="47"/>
  <c r="M148" i="47"/>
  <c r="L148" i="47"/>
  <c r="AL147" i="47"/>
  <c r="AK147" i="47"/>
  <c r="AJ147" i="47"/>
  <c r="AF147" i="47"/>
  <c r="AC147" i="47"/>
  <c r="AB147" i="47"/>
  <c r="AA147" i="47"/>
  <c r="Y147" i="47"/>
  <c r="X147" i="47"/>
  <c r="W147" i="47"/>
  <c r="V147" i="47"/>
  <c r="U147" i="47"/>
  <c r="T147" i="47"/>
  <c r="S147" i="47"/>
  <c r="R147" i="47"/>
  <c r="Q147" i="47"/>
  <c r="P147" i="47"/>
  <c r="O147" i="47"/>
  <c r="N147" i="47"/>
  <c r="M147" i="47"/>
  <c r="L147" i="47"/>
  <c r="AF148" i="47"/>
  <c r="AL146" i="47"/>
  <c r="AK146" i="47"/>
  <c r="AJ146" i="47"/>
  <c r="AF146" i="47"/>
  <c r="AE146" i="47"/>
  <c r="AC146" i="47"/>
  <c r="AB146" i="47"/>
  <c r="AA146" i="47"/>
  <c r="Z146" i="47"/>
  <c r="Y146" i="47"/>
  <c r="X146" i="47"/>
  <c r="W146" i="47"/>
  <c r="V146" i="47"/>
  <c r="U146" i="47"/>
  <c r="T146" i="47"/>
  <c r="S146" i="47"/>
  <c r="R146" i="47"/>
  <c r="P146" i="47"/>
  <c r="O146" i="47"/>
  <c r="N146" i="47"/>
  <c r="M146" i="47"/>
  <c r="L146" i="47"/>
  <c r="AH147" i="47"/>
  <c r="AL145" i="47"/>
  <c r="AK145" i="47"/>
  <c r="AJ145" i="47"/>
  <c r="AI145" i="47"/>
  <c r="AF145" i="47"/>
  <c r="AE145" i="47"/>
  <c r="AD145" i="47"/>
  <c r="AC145" i="47"/>
  <c r="AB145" i="47"/>
  <c r="AA145" i="47"/>
  <c r="Z145" i="47"/>
  <c r="Y145" i="47"/>
  <c r="X145" i="47"/>
  <c r="W145" i="47"/>
  <c r="V145" i="47"/>
  <c r="U145" i="47"/>
  <c r="T145" i="47"/>
  <c r="S145" i="47"/>
  <c r="R145" i="47"/>
  <c r="P145" i="47"/>
  <c r="O145" i="47"/>
  <c r="N145" i="47"/>
  <c r="M145" i="47"/>
  <c r="L145" i="47"/>
  <c r="AL144" i="47"/>
  <c r="AK144" i="47"/>
  <c r="AJ144" i="47"/>
  <c r="AI144" i="47"/>
  <c r="AH144" i="47"/>
  <c r="AG144" i="47"/>
  <c r="AF144" i="47"/>
  <c r="AE144" i="47"/>
  <c r="AD144" i="47"/>
  <c r="AC144" i="47"/>
  <c r="AB144" i="47"/>
  <c r="AA144" i="47"/>
  <c r="Y144" i="47"/>
  <c r="X144" i="47"/>
  <c r="W144" i="47"/>
  <c r="V144" i="47"/>
  <c r="U144" i="47"/>
  <c r="T144" i="47"/>
  <c r="S144" i="47"/>
  <c r="R144" i="47"/>
  <c r="P144" i="47"/>
  <c r="O144" i="47"/>
  <c r="N144" i="47"/>
  <c r="M144" i="47"/>
  <c r="L144" i="47"/>
  <c r="AL143" i="47"/>
  <c r="AK143" i="47"/>
  <c r="AJ143" i="47"/>
  <c r="AI143" i="47"/>
  <c r="AH143" i="47"/>
  <c r="AG143" i="47"/>
  <c r="AF143" i="47"/>
  <c r="AE143" i="47"/>
  <c r="AC143" i="47"/>
  <c r="AB143" i="47"/>
  <c r="AA143" i="47"/>
  <c r="Y143" i="47"/>
  <c r="X143" i="47"/>
  <c r="W143" i="47"/>
  <c r="V143" i="47"/>
  <c r="U143" i="47"/>
  <c r="T143" i="47"/>
  <c r="S143" i="47"/>
  <c r="R143" i="47"/>
  <c r="P143" i="47"/>
  <c r="O143" i="47"/>
  <c r="N143" i="47"/>
  <c r="M143" i="47"/>
  <c r="L143" i="47"/>
  <c r="AL142" i="47"/>
  <c r="AK142" i="47"/>
  <c r="AJ142" i="47"/>
  <c r="AI142" i="47"/>
  <c r="AH142" i="47"/>
  <c r="AG142" i="47"/>
  <c r="AC142" i="47"/>
  <c r="AB142" i="47"/>
  <c r="AA142" i="47"/>
  <c r="Y142" i="47"/>
  <c r="X142" i="47"/>
  <c r="W142" i="47"/>
  <c r="V142" i="47"/>
  <c r="U142" i="47"/>
  <c r="T142" i="47"/>
  <c r="S142" i="47"/>
  <c r="R142" i="47"/>
  <c r="P142" i="47"/>
  <c r="O142" i="47"/>
  <c r="N142" i="47"/>
  <c r="M142" i="47"/>
  <c r="L142" i="47"/>
  <c r="AL141" i="47"/>
  <c r="AK141" i="47"/>
  <c r="AJ141" i="47"/>
  <c r="AF141" i="47"/>
  <c r="AC141" i="47"/>
  <c r="AB141" i="47"/>
  <c r="AA141" i="47"/>
  <c r="Y141" i="47"/>
  <c r="X141" i="47"/>
  <c r="W141" i="47"/>
  <c r="V141" i="47"/>
  <c r="U141" i="47"/>
  <c r="T141" i="47"/>
  <c r="S141" i="47"/>
  <c r="R141" i="47"/>
  <c r="Q141" i="47"/>
  <c r="P141" i="47"/>
  <c r="O141" i="47"/>
  <c r="N141" i="47"/>
  <c r="M141" i="47"/>
  <c r="L141" i="47"/>
  <c r="AF142" i="47"/>
  <c r="AL140" i="47"/>
  <c r="AK140" i="47"/>
  <c r="AJ140" i="47"/>
  <c r="AF140" i="47"/>
  <c r="AE140" i="47"/>
  <c r="AC140" i="47"/>
  <c r="AB140" i="47"/>
  <c r="AA140" i="47"/>
  <c r="Z140" i="47"/>
  <c r="Y140" i="47"/>
  <c r="X140" i="47"/>
  <c r="W140" i="47"/>
  <c r="V140" i="47"/>
  <c r="U140" i="47"/>
  <c r="T140" i="47"/>
  <c r="S140" i="47"/>
  <c r="R140" i="47"/>
  <c r="Q140" i="47"/>
  <c r="P140" i="47"/>
  <c r="O140" i="47"/>
  <c r="N140" i="47"/>
  <c r="M140" i="47"/>
  <c r="L140" i="47"/>
  <c r="AH141" i="47"/>
  <c r="AL139" i="47"/>
  <c r="AK139" i="47"/>
  <c r="AJ139" i="47"/>
  <c r="AI139" i="47"/>
  <c r="AF139" i="47"/>
  <c r="AE139" i="47"/>
  <c r="AD139" i="47"/>
  <c r="AC139" i="47"/>
  <c r="AB139" i="47"/>
  <c r="AA139" i="47"/>
  <c r="Y139" i="47"/>
  <c r="X139" i="47"/>
  <c r="W139" i="47"/>
  <c r="V139" i="47"/>
  <c r="U139" i="47"/>
  <c r="T139" i="47"/>
  <c r="S139" i="47"/>
  <c r="R139" i="47"/>
  <c r="P139" i="47"/>
  <c r="O139" i="47"/>
  <c r="N139" i="47"/>
  <c r="M139" i="47"/>
  <c r="L139" i="47"/>
  <c r="AL138" i="47"/>
  <c r="AK138" i="47"/>
  <c r="AJ138" i="47"/>
  <c r="AI138" i="47"/>
  <c r="AH138" i="47"/>
  <c r="AG138" i="47"/>
  <c r="AF138" i="47"/>
  <c r="AC138" i="47"/>
  <c r="AB138" i="47"/>
  <c r="AA138" i="47"/>
  <c r="Y138" i="47"/>
  <c r="X138" i="47"/>
  <c r="W138" i="47"/>
  <c r="V138" i="47"/>
  <c r="U138" i="47"/>
  <c r="T138" i="47"/>
  <c r="S138" i="47"/>
  <c r="R138" i="47"/>
  <c r="P138" i="47"/>
  <c r="O138" i="47"/>
  <c r="N138" i="47"/>
  <c r="M138" i="47"/>
  <c r="L138" i="47"/>
  <c r="AL137" i="47"/>
  <c r="AK137" i="47"/>
  <c r="AJ137" i="47"/>
  <c r="AI137" i="47"/>
  <c r="AC137" i="47"/>
  <c r="AB137" i="47"/>
  <c r="AA137" i="47"/>
  <c r="Y137" i="47"/>
  <c r="X137" i="47"/>
  <c r="W137" i="47"/>
  <c r="V137" i="47"/>
  <c r="U137" i="47"/>
  <c r="T137" i="47"/>
  <c r="S137" i="47"/>
  <c r="R137" i="47"/>
  <c r="P137" i="47"/>
  <c r="O137" i="47"/>
  <c r="N137" i="47"/>
  <c r="M137" i="47"/>
  <c r="L137" i="47"/>
  <c r="AL136" i="47"/>
  <c r="AK136" i="47"/>
  <c r="AJ136" i="47"/>
  <c r="AH136" i="47"/>
  <c r="AF136" i="47"/>
  <c r="AD136" i="47"/>
  <c r="AC136" i="47"/>
  <c r="AB136" i="47"/>
  <c r="AA136" i="47"/>
  <c r="Y136" i="47"/>
  <c r="X136" i="47"/>
  <c r="W136" i="47"/>
  <c r="V136" i="47"/>
  <c r="U136" i="47"/>
  <c r="T136" i="47"/>
  <c r="S136" i="47"/>
  <c r="R136" i="47"/>
  <c r="Q136" i="47"/>
  <c r="P136" i="47"/>
  <c r="O136" i="47"/>
  <c r="N136" i="47"/>
  <c r="M136" i="47"/>
  <c r="L136" i="47"/>
  <c r="AL135" i="47"/>
  <c r="AK135" i="47"/>
  <c r="AJ135" i="47"/>
  <c r="AH135" i="47"/>
  <c r="AG135" i="47"/>
  <c r="AF135" i="47"/>
  <c r="AC135" i="47"/>
  <c r="AB135" i="47"/>
  <c r="AA135" i="47"/>
  <c r="Y135" i="47"/>
  <c r="X135" i="47"/>
  <c r="W135" i="47"/>
  <c r="V135" i="47"/>
  <c r="U135" i="47"/>
  <c r="T135" i="47"/>
  <c r="S135" i="47"/>
  <c r="R135" i="47"/>
  <c r="Q135" i="47"/>
  <c r="P135" i="47"/>
  <c r="O135" i="47"/>
  <c r="N135" i="47"/>
  <c r="M135" i="47"/>
  <c r="L135" i="47"/>
  <c r="AG136" i="47"/>
  <c r="AL134" i="47"/>
  <c r="AK134" i="47"/>
  <c r="AJ134" i="47"/>
  <c r="AG134" i="47"/>
  <c r="AF134" i="47"/>
  <c r="AD134" i="47"/>
  <c r="AC134" i="47"/>
  <c r="AB134" i="47"/>
  <c r="AA134" i="47"/>
  <c r="Z134" i="47"/>
  <c r="Y134" i="47"/>
  <c r="X134" i="47"/>
  <c r="W134" i="47"/>
  <c r="V134" i="47"/>
  <c r="U134" i="47"/>
  <c r="T134" i="47"/>
  <c r="S134" i="47"/>
  <c r="R134" i="47"/>
  <c r="P134" i="47"/>
  <c r="O134" i="47"/>
  <c r="N134" i="47"/>
  <c r="M134" i="47"/>
  <c r="L134" i="47"/>
  <c r="Q134" i="47"/>
  <c r="AL133" i="47"/>
  <c r="AK133" i="47"/>
  <c r="AJ133" i="47"/>
  <c r="AC133" i="47"/>
  <c r="AB133" i="47"/>
  <c r="AA133" i="47"/>
  <c r="Z133" i="47"/>
  <c r="Y133" i="47"/>
  <c r="X133" i="47"/>
  <c r="W133" i="47"/>
  <c r="V133" i="47"/>
  <c r="U133" i="47"/>
  <c r="T133" i="47"/>
  <c r="S133" i="47"/>
  <c r="R133" i="47"/>
  <c r="P133" i="47"/>
  <c r="O133" i="47"/>
  <c r="N133" i="47"/>
  <c r="M133" i="47"/>
  <c r="L133" i="47"/>
  <c r="AH134" i="47"/>
  <c r="AL132" i="47"/>
  <c r="AK132" i="47"/>
  <c r="AJ132" i="47"/>
  <c r="AH132" i="47"/>
  <c r="AG132" i="47"/>
  <c r="AE132" i="47"/>
  <c r="AD132" i="47"/>
  <c r="AC132" i="47"/>
  <c r="AB132" i="47"/>
  <c r="AA132" i="47"/>
  <c r="Z132" i="47"/>
  <c r="Y132" i="47"/>
  <c r="X132" i="47"/>
  <c r="W132" i="47"/>
  <c r="V132" i="47"/>
  <c r="U132" i="47"/>
  <c r="T132" i="47"/>
  <c r="S132" i="47"/>
  <c r="R132" i="47"/>
  <c r="Q132" i="47"/>
  <c r="P132" i="47"/>
  <c r="O132" i="47"/>
  <c r="N132" i="47"/>
  <c r="M132" i="47"/>
  <c r="L132" i="47"/>
  <c r="AE133" i="47"/>
  <c r="AL131" i="47"/>
  <c r="AK131" i="47"/>
  <c r="AJ131" i="47"/>
  <c r="AH131" i="47"/>
  <c r="AE131" i="47"/>
  <c r="AD131" i="47"/>
  <c r="AC131" i="47"/>
  <c r="AB131" i="47"/>
  <c r="AA131" i="47"/>
  <c r="Y131" i="47"/>
  <c r="X131" i="47"/>
  <c r="W131" i="47"/>
  <c r="V131" i="47"/>
  <c r="U131" i="47"/>
  <c r="T131" i="47"/>
  <c r="S131" i="47"/>
  <c r="R131" i="47"/>
  <c r="P131" i="47"/>
  <c r="O131" i="47"/>
  <c r="N131" i="47"/>
  <c r="M131" i="47"/>
  <c r="L131" i="47"/>
  <c r="AL130" i="47"/>
  <c r="AK130" i="47"/>
  <c r="AJ130" i="47"/>
  <c r="AH130" i="47"/>
  <c r="AF130" i="47"/>
  <c r="AD130" i="47"/>
  <c r="AC130" i="47"/>
  <c r="AB130" i="47"/>
  <c r="AA130" i="47"/>
  <c r="Y130" i="47"/>
  <c r="X130" i="47"/>
  <c r="W130" i="47"/>
  <c r="V130" i="47"/>
  <c r="U130" i="47"/>
  <c r="T130" i="47"/>
  <c r="S130" i="47"/>
  <c r="R130" i="47"/>
  <c r="P130" i="47"/>
  <c r="O130" i="47"/>
  <c r="N130" i="47"/>
  <c r="M130" i="47"/>
  <c r="L130" i="47"/>
  <c r="Z130" i="47"/>
  <c r="AL129" i="47"/>
  <c r="AK129" i="47"/>
  <c r="AJ129" i="47"/>
  <c r="AH129" i="47"/>
  <c r="AG129" i="47"/>
  <c r="AF129" i="47"/>
  <c r="AC129" i="47"/>
  <c r="AB129" i="47"/>
  <c r="AA129" i="47"/>
  <c r="Y129" i="47"/>
  <c r="X129" i="47"/>
  <c r="W129" i="47"/>
  <c r="V129" i="47"/>
  <c r="U129" i="47"/>
  <c r="T129" i="47"/>
  <c r="S129" i="47"/>
  <c r="R129" i="47"/>
  <c r="Q129" i="47"/>
  <c r="P129" i="47"/>
  <c r="O129" i="47"/>
  <c r="N129" i="47"/>
  <c r="M129" i="47"/>
  <c r="L129" i="47"/>
  <c r="AG130" i="47"/>
  <c r="AL128" i="47"/>
  <c r="AK128" i="47"/>
  <c r="AJ128" i="47"/>
  <c r="AG128" i="47"/>
  <c r="AF128" i="47"/>
  <c r="AD128" i="47"/>
  <c r="AC128" i="47"/>
  <c r="AB128" i="47"/>
  <c r="AA128" i="47"/>
  <c r="Z128" i="47"/>
  <c r="Y128" i="47"/>
  <c r="X128" i="47"/>
  <c r="W128" i="47"/>
  <c r="V128" i="47"/>
  <c r="U128" i="47"/>
  <c r="T128" i="47"/>
  <c r="S128" i="47"/>
  <c r="R128" i="47"/>
  <c r="P128" i="47"/>
  <c r="O128" i="47"/>
  <c r="N128" i="47"/>
  <c r="M128" i="47"/>
  <c r="L128" i="47"/>
  <c r="Q128" i="47"/>
  <c r="AL127" i="47"/>
  <c r="AK127" i="47"/>
  <c r="AJ127" i="47"/>
  <c r="AE127" i="47"/>
  <c r="AD127" i="47"/>
  <c r="AC127" i="47"/>
  <c r="AB127" i="47"/>
  <c r="AA127" i="47"/>
  <c r="Z127" i="47"/>
  <c r="Y127" i="47"/>
  <c r="X127" i="47"/>
  <c r="W127" i="47"/>
  <c r="V127" i="47"/>
  <c r="U127" i="47"/>
  <c r="T127" i="47"/>
  <c r="S127" i="47"/>
  <c r="R127" i="47"/>
  <c r="P127" i="47"/>
  <c r="O127" i="47"/>
  <c r="N127" i="47"/>
  <c r="M127" i="47"/>
  <c r="L127" i="47"/>
  <c r="AH128" i="47"/>
  <c r="AL126" i="47"/>
  <c r="AK126" i="47"/>
  <c r="AJ126" i="47"/>
  <c r="AC126" i="47"/>
  <c r="AB126" i="47"/>
  <c r="AA126" i="47"/>
  <c r="Z126" i="47"/>
  <c r="Y126" i="47"/>
  <c r="X126" i="47"/>
  <c r="W126" i="47"/>
  <c r="V126" i="47"/>
  <c r="U126" i="47"/>
  <c r="T126" i="47"/>
  <c r="S126" i="47"/>
  <c r="R126" i="47"/>
  <c r="P126" i="47"/>
  <c r="O126" i="47"/>
  <c r="N126" i="47"/>
  <c r="M126" i="47"/>
  <c r="L126" i="47"/>
  <c r="AL125" i="47"/>
  <c r="AK125" i="47"/>
  <c r="AJ125" i="47"/>
  <c r="AH125" i="47"/>
  <c r="AG125" i="47"/>
  <c r="AF125" i="47"/>
  <c r="AE125" i="47"/>
  <c r="AD125" i="47"/>
  <c r="AC125" i="47"/>
  <c r="AB125" i="47"/>
  <c r="AA125" i="47"/>
  <c r="Y125" i="47"/>
  <c r="X125" i="47"/>
  <c r="W125" i="47"/>
  <c r="V125" i="47"/>
  <c r="U125" i="47"/>
  <c r="T125" i="47"/>
  <c r="S125" i="47"/>
  <c r="R125" i="47"/>
  <c r="P125" i="47"/>
  <c r="O125" i="47"/>
  <c r="N125" i="47"/>
  <c r="M125" i="47"/>
  <c r="L125" i="47"/>
  <c r="AG126" i="47"/>
  <c r="AL124" i="47"/>
  <c r="AK124" i="47"/>
  <c r="AJ124" i="47"/>
  <c r="AI124" i="47"/>
  <c r="AG124" i="47"/>
  <c r="AC124" i="47"/>
  <c r="AB124" i="47"/>
  <c r="AA124" i="47"/>
  <c r="Y124" i="47"/>
  <c r="X124" i="47"/>
  <c r="W124" i="47"/>
  <c r="V124" i="47"/>
  <c r="U124" i="47"/>
  <c r="T124" i="47"/>
  <c r="S124" i="47"/>
  <c r="R124" i="47"/>
  <c r="P124" i="47"/>
  <c r="O124" i="47"/>
  <c r="N124" i="47"/>
  <c r="M124" i="47"/>
  <c r="L124" i="47"/>
  <c r="AL123" i="47"/>
  <c r="AK123" i="47"/>
  <c r="AJ123" i="47"/>
  <c r="AH123" i="47"/>
  <c r="AG123" i="47"/>
  <c r="AF123" i="47"/>
  <c r="AD123" i="47"/>
  <c r="AC123" i="47"/>
  <c r="AB123" i="47"/>
  <c r="AA123" i="47"/>
  <c r="Z123" i="47"/>
  <c r="Y123" i="47"/>
  <c r="X123" i="47"/>
  <c r="W123" i="47"/>
  <c r="V123" i="47"/>
  <c r="U123" i="47"/>
  <c r="T123" i="47"/>
  <c r="S123" i="47"/>
  <c r="R123" i="47"/>
  <c r="Q123" i="47"/>
  <c r="P123" i="47"/>
  <c r="O123" i="47"/>
  <c r="N123" i="47"/>
  <c r="M123" i="47"/>
  <c r="L123" i="47"/>
  <c r="AH124" i="47"/>
  <c r="AL122" i="47"/>
  <c r="AK122" i="47"/>
  <c r="AJ122" i="47"/>
  <c r="AH122" i="47"/>
  <c r="AG122" i="47"/>
  <c r="AD122" i="47"/>
  <c r="AC122" i="47"/>
  <c r="AB122" i="47"/>
  <c r="AA122" i="47"/>
  <c r="Y122" i="47"/>
  <c r="X122" i="47"/>
  <c r="W122" i="47"/>
  <c r="V122" i="47"/>
  <c r="U122" i="47"/>
  <c r="T122" i="47"/>
  <c r="S122" i="47"/>
  <c r="R122" i="47"/>
  <c r="Q122" i="47"/>
  <c r="P122" i="47"/>
  <c r="O122" i="47"/>
  <c r="N122" i="47"/>
  <c r="M122" i="47"/>
  <c r="L122" i="47"/>
  <c r="AE123" i="47"/>
  <c r="AL121" i="47"/>
  <c r="AK121" i="47"/>
  <c r="AJ121" i="47"/>
  <c r="AE121" i="47"/>
  <c r="AD121" i="47"/>
  <c r="AC121" i="47"/>
  <c r="AB121" i="47"/>
  <c r="AA121" i="47"/>
  <c r="Y121" i="47"/>
  <c r="X121" i="47"/>
  <c r="W121" i="47"/>
  <c r="V121" i="47"/>
  <c r="U121" i="47"/>
  <c r="T121" i="47"/>
  <c r="S121" i="47"/>
  <c r="R121" i="47"/>
  <c r="P121" i="47"/>
  <c r="O121" i="47"/>
  <c r="N121" i="47"/>
  <c r="M121" i="47"/>
  <c r="L121" i="47"/>
  <c r="AF122" i="47"/>
  <c r="AL120" i="47"/>
  <c r="AK120" i="47"/>
  <c r="AJ120" i="47"/>
  <c r="AG120" i="47"/>
  <c r="AC120" i="47"/>
  <c r="AB120" i="47"/>
  <c r="AA120" i="47"/>
  <c r="Y120" i="47"/>
  <c r="X120" i="47"/>
  <c r="W120" i="47"/>
  <c r="V120" i="47"/>
  <c r="U120" i="47"/>
  <c r="T120" i="47"/>
  <c r="S120" i="47"/>
  <c r="R120" i="47"/>
  <c r="Q120" i="47"/>
  <c r="P120" i="47"/>
  <c r="O120" i="47"/>
  <c r="N120" i="47"/>
  <c r="M120" i="47"/>
  <c r="L120" i="47"/>
  <c r="AF121" i="47"/>
  <c r="AL119" i="47"/>
  <c r="AK119" i="47"/>
  <c r="AJ119" i="47"/>
  <c r="AF119" i="47"/>
  <c r="AE119" i="47"/>
  <c r="AC119" i="47"/>
  <c r="AB119" i="47"/>
  <c r="AA119" i="47"/>
  <c r="Y119" i="47"/>
  <c r="X119" i="47"/>
  <c r="W119" i="47"/>
  <c r="V119" i="47"/>
  <c r="U119" i="47"/>
  <c r="T119" i="47"/>
  <c r="S119" i="47"/>
  <c r="R119" i="47"/>
  <c r="Q119" i="47"/>
  <c r="P119" i="47"/>
  <c r="O119" i="47"/>
  <c r="N119" i="47"/>
  <c r="M119" i="47"/>
  <c r="L119" i="47"/>
  <c r="AF120" i="47"/>
  <c r="AL118" i="47"/>
  <c r="AK118" i="47"/>
  <c r="AJ118" i="47"/>
  <c r="AG118" i="47"/>
  <c r="AC118" i="47"/>
  <c r="AB118" i="47"/>
  <c r="AA118" i="47"/>
  <c r="Z118" i="47"/>
  <c r="Y118" i="47"/>
  <c r="X118" i="47"/>
  <c r="W118" i="47"/>
  <c r="V118" i="47"/>
  <c r="U118" i="47"/>
  <c r="T118" i="47"/>
  <c r="S118" i="47"/>
  <c r="R118" i="47"/>
  <c r="Q118" i="47"/>
  <c r="P118" i="47"/>
  <c r="O118" i="47"/>
  <c r="N118" i="47"/>
  <c r="M118" i="47"/>
  <c r="L118" i="47"/>
  <c r="AD119" i="47"/>
  <c r="AL117" i="47"/>
  <c r="AK117" i="47"/>
  <c r="AJ117" i="47"/>
  <c r="AH117" i="47"/>
  <c r="AG117" i="47"/>
  <c r="AF117" i="47"/>
  <c r="AD117" i="47"/>
  <c r="AC117" i="47"/>
  <c r="AB117" i="47"/>
  <c r="AA117" i="47"/>
  <c r="Z117" i="47"/>
  <c r="Y117" i="47"/>
  <c r="X117" i="47"/>
  <c r="W117" i="47"/>
  <c r="V117" i="47"/>
  <c r="U117" i="47"/>
  <c r="T117" i="47"/>
  <c r="S117" i="47"/>
  <c r="R117" i="47"/>
  <c r="Q117" i="47"/>
  <c r="P117" i="47"/>
  <c r="O117" i="47"/>
  <c r="N117" i="47"/>
  <c r="M117" i="47"/>
  <c r="L117" i="47"/>
  <c r="AH118" i="47"/>
  <c r="AL116" i="47"/>
  <c r="AK116" i="47"/>
  <c r="AJ116" i="47"/>
  <c r="AH116" i="47"/>
  <c r="AG116" i="47"/>
  <c r="AD116" i="47"/>
  <c r="AC116" i="47"/>
  <c r="AB116" i="47"/>
  <c r="AA116" i="47"/>
  <c r="Y116" i="47"/>
  <c r="X116" i="47"/>
  <c r="W116" i="47"/>
  <c r="V116" i="47"/>
  <c r="U116" i="47"/>
  <c r="T116" i="47"/>
  <c r="S116" i="47"/>
  <c r="R116" i="47"/>
  <c r="Q116" i="47"/>
  <c r="P116" i="47"/>
  <c r="O116" i="47"/>
  <c r="N116" i="47"/>
  <c r="M116" i="47"/>
  <c r="L116" i="47"/>
  <c r="AE117" i="47"/>
  <c r="AL115" i="47"/>
  <c r="AK115" i="47"/>
  <c r="AJ115" i="47"/>
  <c r="AF115" i="47"/>
  <c r="AE115" i="47"/>
  <c r="AD115" i="47"/>
  <c r="AC115" i="47"/>
  <c r="AB115" i="47"/>
  <c r="AA115" i="47"/>
  <c r="Z115" i="47"/>
  <c r="Y115" i="47"/>
  <c r="X115" i="47"/>
  <c r="W115" i="47"/>
  <c r="V115" i="47"/>
  <c r="U115" i="47"/>
  <c r="T115" i="47"/>
  <c r="S115" i="47"/>
  <c r="R115" i="47"/>
  <c r="P115" i="47"/>
  <c r="O115" i="47"/>
  <c r="N115" i="47"/>
  <c r="M115" i="47"/>
  <c r="L115" i="47"/>
  <c r="AF116" i="47"/>
  <c r="AL114" i="47"/>
  <c r="AK114" i="47"/>
  <c r="AJ114" i="47"/>
  <c r="AG114" i="47"/>
  <c r="AF114" i="47"/>
  <c r="AE114" i="47"/>
  <c r="AD114" i="47"/>
  <c r="AC114" i="47"/>
  <c r="AB114" i="47"/>
  <c r="AA114" i="47"/>
  <c r="Y114" i="47"/>
  <c r="X114" i="47"/>
  <c r="W114" i="47"/>
  <c r="V114" i="47"/>
  <c r="U114" i="47"/>
  <c r="T114" i="47"/>
  <c r="S114" i="47"/>
  <c r="R114" i="47"/>
  <c r="P114" i="47"/>
  <c r="O114" i="47"/>
  <c r="N114" i="47"/>
  <c r="M114" i="47"/>
  <c r="L114" i="47"/>
  <c r="AL113" i="47"/>
  <c r="AK113" i="47"/>
  <c r="AJ113" i="47"/>
  <c r="AI113" i="47"/>
  <c r="AH113" i="47"/>
  <c r="AG113" i="47"/>
  <c r="AF113" i="47"/>
  <c r="AE113" i="47"/>
  <c r="AC113" i="47"/>
  <c r="AB113" i="47"/>
  <c r="AA113" i="47"/>
  <c r="Y113" i="47"/>
  <c r="X113" i="47"/>
  <c r="W113" i="47"/>
  <c r="V113" i="47"/>
  <c r="U113" i="47"/>
  <c r="T113" i="47"/>
  <c r="S113" i="47"/>
  <c r="R113" i="47"/>
  <c r="P113" i="47"/>
  <c r="O113" i="47"/>
  <c r="N113" i="47"/>
  <c r="M113" i="47"/>
  <c r="L113" i="47"/>
  <c r="Z113" i="47"/>
  <c r="AL112" i="47"/>
  <c r="AK112" i="47"/>
  <c r="AJ112" i="47"/>
  <c r="AH112" i="47"/>
  <c r="AC112" i="47"/>
  <c r="AB112" i="47"/>
  <c r="AA112" i="47"/>
  <c r="Z112" i="47"/>
  <c r="Y112" i="47"/>
  <c r="X112" i="47"/>
  <c r="W112" i="47"/>
  <c r="V112" i="47"/>
  <c r="U112" i="47"/>
  <c r="T112" i="47"/>
  <c r="S112" i="47"/>
  <c r="R112" i="47"/>
  <c r="Q112" i="47"/>
  <c r="P112" i="47"/>
  <c r="O112" i="47"/>
  <c r="N112" i="47"/>
  <c r="M112" i="47"/>
  <c r="L112" i="47"/>
  <c r="AD113" i="47"/>
  <c r="AL111" i="47"/>
  <c r="AK111" i="47"/>
  <c r="AJ111" i="47"/>
  <c r="AC111" i="47"/>
  <c r="AB111" i="47"/>
  <c r="AA111" i="47"/>
  <c r="Z111" i="47"/>
  <c r="Y111" i="47"/>
  <c r="X111" i="47"/>
  <c r="W111" i="47"/>
  <c r="V111" i="47"/>
  <c r="U111" i="47"/>
  <c r="T111" i="47"/>
  <c r="S111" i="47"/>
  <c r="R111" i="47"/>
  <c r="P111" i="47"/>
  <c r="O111" i="47"/>
  <c r="N111" i="47"/>
  <c r="M111" i="47"/>
  <c r="L111" i="47"/>
  <c r="AG112" i="47"/>
  <c r="AL110" i="47"/>
  <c r="AK110" i="47"/>
  <c r="AJ110" i="47"/>
  <c r="AD110" i="47"/>
  <c r="AC110" i="47"/>
  <c r="AB110" i="47"/>
  <c r="AA110" i="47"/>
  <c r="Y110" i="47"/>
  <c r="X110" i="47"/>
  <c r="W110" i="47"/>
  <c r="V110" i="47"/>
  <c r="U110" i="47"/>
  <c r="T110" i="47"/>
  <c r="S110" i="47"/>
  <c r="R110" i="47"/>
  <c r="P110" i="47"/>
  <c r="O110" i="47"/>
  <c r="N110" i="47"/>
  <c r="M110" i="47"/>
  <c r="L110" i="47"/>
  <c r="AI110" i="47"/>
  <c r="AL109" i="47"/>
  <c r="AK109" i="47"/>
  <c r="AJ109" i="47"/>
  <c r="AH109" i="47"/>
  <c r="AG109" i="47"/>
  <c r="AF109" i="47"/>
  <c r="AE109" i="47"/>
  <c r="AD109" i="47"/>
  <c r="AC109" i="47"/>
  <c r="AB109" i="47"/>
  <c r="AA109" i="47"/>
  <c r="Y109" i="47"/>
  <c r="X109" i="47"/>
  <c r="W109" i="47"/>
  <c r="V109" i="47"/>
  <c r="U109" i="47"/>
  <c r="T109" i="47"/>
  <c r="S109" i="47"/>
  <c r="R109" i="47"/>
  <c r="P109" i="47"/>
  <c r="O109" i="47"/>
  <c r="N109" i="47"/>
  <c r="M109" i="47"/>
  <c r="L109" i="47"/>
  <c r="AI109" i="47"/>
  <c r="AL108" i="47"/>
  <c r="AK108" i="47"/>
  <c r="AJ108" i="47"/>
  <c r="AI108" i="47"/>
  <c r="AH108" i="47"/>
  <c r="AG108" i="47"/>
  <c r="AC108" i="47"/>
  <c r="AB108" i="47"/>
  <c r="AA108" i="47"/>
  <c r="Y108" i="47"/>
  <c r="X108" i="47"/>
  <c r="W108" i="47"/>
  <c r="V108" i="47"/>
  <c r="U108" i="47"/>
  <c r="T108" i="47"/>
  <c r="S108" i="47"/>
  <c r="R108" i="47"/>
  <c r="P108" i="47"/>
  <c r="O108" i="47"/>
  <c r="N108" i="47"/>
  <c r="M108" i="47"/>
  <c r="L108" i="47"/>
  <c r="AL107" i="47"/>
  <c r="AK107" i="47"/>
  <c r="AJ107" i="47"/>
  <c r="AI107" i="47"/>
  <c r="AH107" i="47"/>
  <c r="AG107" i="47"/>
  <c r="AF107" i="47"/>
  <c r="AD107" i="47"/>
  <c r="AC107" i="47"/>
  <c r="AB107" i="47"/>
  <c r="AA107" i="47"/>
  <c r="Y107" i="47"/>
  <c r="X107" i="47"/>
  <c r="W107" i="47"/>
  <c r="V107" i="47"/>
  <c r="U107" i="47"/>
  <c r="T107" i="47"/>
  <c r="S107" i="47"/>
  <c r="R107" i="47"/>
  <c r="Q107" i="47"/>
  <c r="P107" i="47"/>
  <c r="O107" i="47"/>
  <c r="N107" i="47"/>
  <c r="M107" i="47"/>
  <c r="L107" i="47"/>
  <c r="AL106" i="47"/>
  <c r="AK106" i="47"/>
  <c r="AJ106" i="47"/>
  <c r="AH106" i="47"/>
  <c r="AC106" i="47"/>
  <c r="AB106" i="47"/>
  <c r="AA106" i="47"/>
  <c r="Z106" i="47"/>
  <c r="Y106" i="47"/>
  <c r="X106" i="47"/>
  <c r="W106" i="47"/>
  <c r="V106" i="47"/>
  <c r="U106" i="47"/>
  <c r="T106" i="47"/>
  <c r="S106" i="47"/>
  <c r="R106" i="47"/>
  <c r="Q106" i="47"/>
  <c r="P106" i="47"/>
  <c r="O106" i="47"/>
  <c r="N106" i="47"/>
  <c r="M106" i="47"/>
  <c r="L106" i="47"/>
  <c r="AE107" i="47"/>
  <c r="AL105" i="47"/>
  <c r="AK105" i="47"/>
  <c r="AJ105" i="47"/>
  <c r="AC105" i="47"/>
  <c r="AB105" i="47"/>
  <c r="AA105" i="47"/>
  <c r="Z105" i="47"/>
  <c r="Y105" i="47"/>
  <c r="X105" i="47"/>
  <c r="W105" i="47"/>
  <c r="V105" i="47"/>
  <c r="U105" i="47"/>
  <c r="T105" i="47"/>
  <c r="S105" i="47"/>
  <c r="R105" i="47"/>
  <c r="P105" i="47"/>
  <c r="O105" i="47"/>
  <c r="N105" i="47"/>
  <c r="M105" i="47"/>
  <c r="L105" i="47"/>
  <c r="AG106" i="47"/>
  <c r="AL104" i="47"/>
  <c r="AK104" i="47"/>
  <c r="AJ104" i="47"/>
  <c r="AH104" i="47"/>
  <c r="AD104" i="47"/>
  <c r="AC104" i="47"/>
  <c r="AB104" i="47"/>
  <c r="AA104" i="47"/>
  <c r="Y104" i="47"/>
  <c r="X104" i="47"/>
  <c r="W104" i="47"/>
  <c r="V104" i="47"/>
  <c r="U104" i="47"/>
  <c r="T104" i="47"/>
  <c r="S104" i="47"/>
  <c r="R104" i="47"/>
  <c r="P104" i="47"/>
  <c r="O104" i="47"/>
  <c r="N104" i="47"/>
  <c r="M104" i="47"/>
  <c r="L104" i="47"/>
  <c r="AL103" i="47"/>
  <c r="AK103" i="47"/>
  <c r="AJ103" i="47"/>
  <c r="AI103" i="47"/>
  <c r="AG103" i="47"/>
  <c r="AF103" i="47"/>
  <c r="AC103" i="47"/>
  <c r="AB103" i="47"/>
  <c r="AA103" i="47"/>
  <c r="Y103" i="47"/>
  <c r="X103" i="47"/>
  <c r="W103" i="47"/>
  <c r="V103" i="47"/>
  <c r="U103" i="47"/>
  <c r="T103" i="47"/>
  <c r="S103" i="47"/>
  <c r="R103" i="47"/>
  <c r="P103" i="47"/>
  <c r="O103" i="47"/>
  <c r="N103" i="47"/>
  <c r="M103" i="47"/>
  <c r="L103" i="47"/>
  <c r="AE104" i="47"/>
  <c r="AL102" i="47"/>
  <c r="AK102" i="47"/>
  <c r="AJ102" i="47"/>
  <c r="AI102" i="47"/>
  <c r="AE102" i="47"/>
  <c r="AD102" i="47"/>
  <c r="AC102" i="47"/>
  <c r="AB102" i="47"/>
  <c r="AA102" i="47"/>
  <c r="Y102" i="47"/>
  <c r="X102" i="47"/>
  <c r="W102" i="47"/>
  <c r="V102" i="47"/>
  <c r="U102" i="47"/>
  <c r="T102" i="47"/>
  <c r="S102" i="47"/>
  <c r="R102" i="47"/>
  <c r="P102" i="47"/>
  <c r="O102" i="47"/>
  <c r="N102" i="47"/>
  <c r="M102" i="47"/>
  <c r="L102" i="47"/>
  <c r="AE103" i="47"/>
  <c r="AL101" i="47"/>
  <c r="AK101" i="47"/>
  <c r="AJ101" i="47"/>
  <c r="AH101" i="47"/>
  <c r="AG101" i="47"/>
  <c r="AF101" i="47"/>
  <c r="AC101" i="47"/>
  <c r="AB101" i="47"/>
  <c r="AA101" i="47"/>
  <c r="Y101" i="47"/>
  <c r="X101" i="47"/>
  <c r="W101" i="47"/>
  <c r="V101" i="47"/>
  <c r="U101" i="47"/>
  <c r="T101" i="47"/>
  <c r="S101" i="47"/>
  <c r="R101" i="47"/>
  <c r="Q101" i="47"/>
  <c r="P101" i="47"/>
  <c r="O101" i="47"/>
  <c r="N101" i="47"/>
  <c r="M101" i="47"/>
  <c r="L101" i="47"/>
  <c r="AH102" i="47"/>
  <c r="AL100" i="47"/>
  <c r="AK100" i="47"/>
  <c r="AJ100" i="47"/>
  <c r="AG100" i="47"/>
  <c r="AF100" i="47"/>
  <c r="AC100" i="47"/>
  <c r="AB100" i="47"/>
  <c r="AA100" i="47"/>
  <c r="Y100" i="47"/>
  <c r="X100" i="47"/>
  <c r="W100" i="47"/>
  <c r="V100" i="47"/>
  <c r="U100" i="47"/>
  <c r="T100" i="47"/>
  <c r="S100" i="47"/>
  <c r="R100" i="47"/>
  <c r="Q100" i="47"/>
  <c r="P100" i="47"/>
  <c r="O100" i="47"/>
  <c r="N100" i="47"/>
  <c r="M100" i="47"/>
  <c r="L100" i="47"/>
  <c r="AE101" i="47"/>
  <c r="AL99" i="47"/>
  <c r="AK99" i="47"/>
  <c r="AJ99" i="47"/>
  <c r="AC99" i="47"/>
  <c r="AB99" i="47"/>
  <c r="AA99" i="47"/>
  <c r="Z99" i="47"/>
  <c r="Y99" i="47"/>
  <c r="X99" i="47"/>
  <c r="W99" i="47"/>
  <c r="V99" i="47"/>
  <c r="U99" i="47"/>
  <c r="T99" i="47"/>
  <c r="S99" i="47"/>
  <c r="R99" i="47"/>
  <c r="Q99" i="47"/>
  <c r="P99" i="47"/>
  <c r="O99" i="47"/>
  <c r="N99" i="47"/>
  <c r="M99" i="47"/>
  <c r="L99" i="47"/>
  <c r="AH100" i="47"/>
  <c r="AL98" i="47"/>
  <c r="AK98" i="47"/>
  <c r="AJ98" i="47"/>
  <c r="AF98" i="47"/>
  <c r="AE98" i="47"/>
  <c r="AC98" i="47"/>
  <c r="AB98" i="47"/>
  <c r="AA98" i="47"/>
  <c r="Z98" i="47"/>
  <c r="Y98" i="47"/>
  <c r="X98" i="47"/>
  <c r="W98" i="47"/>
  <c r="V98" i="47"/>
  <c r="U98" i="47"/>
  <c r="T98" i="47"/>
  <c r="S98" i="47"/>
  <c r="R98" i="47"/>
  <c r="P98" i="47"/>
  <c r="O98" i="47"/>
  <c r="N98" i="47"/>
  <c r="M98" i="47"/>
  <c r="L98" i="47"/>
  <c r="AE99" i="47"/>
  <c r="AL97" i="47"/>
  <c r="AK97" i="47"/>
  <c r="AJ97" i="47"/>
  <c r="AH97" i="47"/>
  <c r="AC97" i="47"/>
  <c r="AB97" i="47"/>
  <c r="AA97" i="47"/>
  <c r="Y97" i="47"/>
  <c r="X97" i="47"/>
  <c r="W97" i="47"/>
  <c r="V97" i="47"/>
  <c r="U97" i="47"/>
  <c r="T97" i="47"/>
  <c r="S97" i="47"/>
  <c r="R97" i="47"/>
  <c r="P97" i="47"/>
  <c r="O97" i="47"/>
  <c r="N97" i="47"/>
  <c r="M97" i="47"/>
  <c r="L97" i="47"/>
  <c r="AD98" i="47"/>
  <c r="AL96" i="47"/>
  <c r="AK96" i="47"/>
  <c r="AJ96" i="47"/>
  <c r="AF96" i="47"/>
  <c r="AE96" i="47"/>
  <c r="AD96" i="47"/>
  <c r="AC96" i="47"/>
  <c r="AB96" i="47"/>
  <c r="AA96" i="47"/>
  <c r="Y96" i="47"/>
  <c r="X96" i="47"/>
  <c r="W96" i="47"/>
  <c r="V96" i="47"/>
  <c r="U96" i="47"/>
  <c r="T96" i="47"/>
  <c r="S96" i="47"/>
  <c r="R96" i="47"/>
  <c r="P96" i="47"/>
  <c r="O96" i="47"/>
  <c r="N96" i="47"/>
  <c r="M96" i="47"/>
  <c r="L96" i="47"/>
  <c r="AL95" i="47"/>
  <c r="AK95" i="47"/>
  <c r="AJ95" i="47"/>
  <c r="AH95" i="47"/>
  <c r="AG95" i="47"/>
  <c r="AC95" i="47"/>
  <c r="AB95" i="47"/>
  <c r="AA95" i="47"/>
  <c r="Y95" i="47"/>
  <c r="X95" i="47"/>
  <c r="W95" i="47"/>
  <c r="V95" i="47"/>
  <c r="U95" i="47"/>
  <c r="T95" i="47"/>
  <c r="S95" i="47"/>
  <c r="R95" i="47"/>
  <c r="P95" i="47"/>
  <c r="O95" i="47"/>
  <c r="N95" i="47"/>
  <c r="M95" i="47"/>
  <c r="L95" i="47"/>
  <c r="AL94" i="47"/>
  <c r="AK94" i="47"/>
  <c r="AJ94" i="47"/>
  <c r="AG94" i="47"/>
  <c r="AF94" i="47"/>
  <c r="AC94" i="47"/>
  <c r="AB94" i="47"/>
  <c r="AA94" i="47"/>
  <c r="Y94" i="47"/>
  <c r="X94" i="47"/>
  <c r="W94" i="47"/>
  <c r="V94" i="47"/>
  <c r="U94" i="47"/>
  <c r="T94" i="47"/>
  <c r="S94" i="47"/>
  <c r="R94" i="47"/>
  <c r="Q94" i="47"/>
  <c r="P94" i="47"/>
  <c r="O94" i="47"/>
  <c r="N94" i="47"/>
  <c r="M94" i="47"/>
  <c r="L94" i="47"/>
  <c r="AF95" i="47"/>
  <c r="AL93" i="47"/>
  <c r="AK93" i="47"/>
  <c r="AJ93" i="47"/>
  <c r="AC93" i="47"/>
  <c r="AB93" i="47"/>
  <c r="AA93" i="47"/>
  <c r="Z93" i="47"/>
  <c r="Y93" i="47"/>
  <c r="X93" i="47"/>
  <c r="W93" i="47"/>
  <c r="V93" i="47"/>
  <c r="U93" i="47"/>
  <c r="T93" i="47"/>
  <c r="S93" i="47"/>
  <c r="R93" i="47"/>
  <c r="P93" i="47"/>
  <c r="O93" i="47"/>
  <c r="N93" i="47"/>
  <c r="M93" i="47"/>
  <c r="L93" i="47"/>
  <c r="AH94" i="47"/>
  <c r="AL92" i="47"/>
  <c r="AK92" i="47"/>
  <c r="AJ92" i="47"/>
  <c r="AF92" i="47"/>
  <c r="AE92" i="47"/>
  <c r="AD92" i="47"/>
  <c r="AC92" i="47"/>
  <c r="AB92" i="47"/>
  <c r="AA92" i="47"/>
  <c r="Z92" i="47"/>
  <c r="Y92" i="47"/>
  <c r="X92" i="47"/>
  <c r="W92" i="47"/>
  <c r="V92" i="47"/>
  <c r="U92" i="47"/>
  <c r="T92" i="47"/>
  <c r="S92" i="47"/>
  <c r="R92" i="47"/>
  <c r="P92" i="47"/>
  <c r="O92" i="47"/>
  <c r="N92" i="47"/>
  <c r="M92" i="47"/>
  <c r="L92" i="47"/>
  <c r="AL91" i="47"/>
  <c r="AK91" i="47"/>
  <c r="AJ91" i="47"/>
  <c r="AG91" i="47"/>
  <c r="AF91" i="47"/>
  <c r="AE91" i="47"/>
  <c r="AD91" i="47"/>
  <c r="AC91" i="47"/>
  <c r="AB91" i="47"/>
  <c r="AA91" i="47"/>
  <c r="Z91" i="47"/>
  <c r="Y91" i="47"/>
  <c r="X91" i="47"/>
  <c r="W91" i="47"/>
  <c r="V91" i="47"/>
  <c r="U91" i="47"/>
  <c r="T91" i="47"/>
  <c r="S91" i="47"/>
  <c r="R91" i="47"/>
  <c r="P91" i="47"/>
  <c r="O91" i="47"/>
  <c r="N91" i="47"/>
  <c r="M91" i="47"/>
  <c r="L91" i="47"/>
  <c r="AL90" i="47"/>
  <c r="AK90" i="47"/>
  <c r="AJ90" i="47"/>
  <c r="AI90" i="47"/>
  <c r="AH90" i="47"/>
  <c r="AG90" i="47"/>
  <c r="AF90" i="47"/>
  <c r="AE90" i="47"/>
  <c r="AD90" i="47"/>
  <c r="AC90" i="47"/>
  <c r="AB90" i="47"/>
  <c r="AA90" i="47"/>
  <c r="Y90" i="47"/>
  <c r="X90" i="47"/>
  <c r="W90" i="47"/>
  <c r="V90" i="47"/>
  <c r="U90" i="47"/>
  <c r="T90" i="47"/>
  <c r="S90" i="47"/>
  <c r="R90" i="47"/>
  <c r="P90" i="47"/>
  <c r="O90" i="47"/>
  <c r="N90" i="47"/>
  <c r="M90" i="47"/>
  <c r="L90" i="47"/>
  <c r="AL89" i="47"/>
  <c r="AK89" i="47"/>
  <c r="AJ89" i="47"/>
  <c r="AI89" i="47"/>
  <c r="AH89" i="47"/>
  <c r="AG89" i="47"/>
  <c r="AE89" i="47"/>
  <c r="AC89" i="47"/>
  <c r="AB89" i="47"/>
  <c r="AA89" i="47"/>
  <c r="Y89" i="47"/>
  <c r="X89" i="47"/>
  <c r="W89" i="47"/>
  <c r="V89" i="47"/>
  <c r="U89" i="47"/>
  <c r="T89" i="47"/>
  <c r="S89" i="47"/>
  <c r="R89" i="47"/>
  <c r="P89" i="47"/>
  <c r="O89" i="47"/>
  <c r="N89" i="47"/>
  <c r="M89" i="47"/>
  <c r="L89" i="47"/>
  <c r="Z89" i="47"/>
  <c r="AL88" i="47"/>
  <c r="AK88" i="47"/>
  <c r="AJ88" i="47"/>
  <c r="AH88" i="47"/>
  <c r="AG88" i="47"/>
  <c r="AF88" i="47"/>
  <c r="AC88" i="47"/>
  <c r="AB88" i="47"/>
  <c r="AA88" i="47"/>
  <c r="Y88" i="47"/>
  <c r="X88" i="47"/>
  <c r="W88" i="47"/>
  <c r="V88" i="47"/>
  <c r="U88" i="47"/>
  <c r="T88" i="47"/>
  <c r="S88" i="47"/>
  <c r="R88" i="47"/>
  <c r="Q88" i="47"/>
  <c r="P88" i="47"/>
  <c r="O88" i="47"/>
  <c r="N88" i="47"/>
  <c r="M88" i="47"/>
  <c r="L88" i="47"/>
  <c r="AF89" i="47"/>
  <c r="AL87" i="47"/>
  <c r="AK87" i="47"/>
  <c r="AJ87" i="47"/>
  <c r="AH87" i="47"/>
  <c r="AG87" i="47"/>
  <c r="AF87" i="47"/>
  <c r="AD87" i="47"/>
  <c r="AC87" i="47"/>
  <c r="AB87" i="47"/>
  <c r="AA87" i="47"/>
  <c r="Z87" i="47"/>
  <c r="Y87" i="47"/>
  <c r="X87" i="47"/>
  <c r="W87" i="47"/>
  <c r="V87" i="47"/>
  <c r="U87" i="47"/>
  <c r="T87" i="47"/>
  <c r="S87" i="47"/>
  <c r="R87" i="47"/>
  <c r="P87" i="47"/>
  <c r="O87" i="47"/>
  <c r="N87" i="47"/>
  <c r="M87" i="47"/>
  <c r="L87" i="47"/>
  <c r="Q87" i="47"/>
  <c r="AL86" i="47"/>
  <c r="AK86" i="47"/>
  <c r="AJ86" i="47"/>
  <c r="AG86" i="47"/>
  <c r="AF86" i="47"/>
  <c r="AE86" i="47"/>
  <c r="AC86" i="47"/>
  <c r="AB86" i="47"/>
  <c r="AA86" i="47"/>
  <c r="Z86" i="47"/>
  <c r="Y86" i="47"/>
  <c r="X86" i="47"/>
  <c r="W86" i="47"/>
  <c r="V86" i="47"/>
  <c r="U86" i="47"/>
  <c r="T86" i="47"/>
  <c r="S86" i="47"/>
  <c r="R86" i="47"/>
  <c r="P86" i="47"/>
  <c r="O86" i="47"/>
  <c r="N86" i="47"/>
  <c r="M86" i="47"/>
  <c r="L86" i="47"/>
  <c r="AE87" i="47"/>
  <c r="AL85" i="47"/>
  <c r="AK85" i="47"/>
  <c r="AJ85" i="47"/>
  <c r="AI85" i="47"/>
  <c r="AH85" i="47"/>
  <c r="AD85" i="47"/>
  <c r="AC85" i="47"/>
  <c r="AB85" i="47"/>
  <c r="AA85" i="47"/>
  <c r="Y85" i="47"/>
  <c r="X85" i="47"/>
  <c r="W85" i="47"/>
  <c r="V85" i="47"/>
  <c r="U85" i="47"/>
  <c r="T85" i="47"/>
  <c r="S85" i="47"/>
  <c r="R85" i="47"/>
  <c r="P85" i="47"/>
  <c r="O85" i="47"/>
  <c r="N85" i="47"/>
  <c r="M85" i="47"/>
  <c r="L85" i="47"/>
  <c r="AL84" i="47"/>
  <c r="AK84" i="47"/>
  <c r="AJ84" i="47"/>
  <c r="AH84" i="47"/>
  <c r="AG84" i="47"/>
  <c r="AC84" i="47"/>
  <c r="AB84" i="47"/>
  <c r="AA84" i="47"/>
  <c r="Y84" i="47"/>
  <c r="X84" i="47"/>
  <c r="W84" i="47"/>
  <c r="V84" i="47"/>
  <c r="U84" i="47"/>
  <c r="T84" i="47"/>
  <c r="S84" i="47"/>
  <c r="R84" i="47"/>
  <c r="Q84" i="47"/>
  <c r="P84" i="47"/>
  <c r="O84" i="47"/>
  <c r="N84" i="47"/>
  <c r="M84" i="47"/>
  <c r="L84" i="47"/>
  <c r="AE85" i="47"/>
  <c r="AL83" i="47"/>
  <c r="AK83" i="47"/>
  <c r="AJ83" i="47"/>
  <c r="AH83" i="47"/>
  <c r="AF83" i="47"/>
  <c r="AD83" i="47"/>
  <c r="AC83" i="47"/>
  <c r="AB83" i="47"/>
  <c r="AA83" i="47"/>
  <c r="Y83" i="47"/>
  <c r="X83" i="47"/>
  <c r="W83" i="47"/>
  <c r="V83" i="47"/>
  <c r="U83" i="47"/>
  <c r="T83" i="47"/>
  <c r="S83" i="47"/>
  <c r="R83" i="47"/>
  <c r="Q83" i="47"/>
  <c r="P83" i="47"/>
  <c r="O83" i="47"/>
  <c r="N83" i="47"/>
  <c r="M83" i="47"/>
  <c r="L83" i="47"/>
  <c r="AF84" i="47"/>
  <c r="AL82" i="47"/>
  <c r="AK82" i="47"/>
  <c r="AJ82" i="47"/>
  <c r="AH82" i="47"/>
  <c r="AG82" i="47"/>
  <c r="AF82" i="47"/>
  <c r="AC82" i="47"/>
  <c r="AB82" i="47"/>
  <c r="AA82" i="47"/>
  <c r="Y82" i="47"/>
  <c r="X82" i="47"/>
  <c r="W82" i="47"/>
  <c r="V82" i="47"/>
  <c r="U82" i="47"/>
  <c r="T82" i="47"/>
  <c r="S82" i="47"/>
  <c r="R82" i="47"/>
  <c r="Q82" i="47"/>
  <c r="P82" i="47"/>
  <c r="O82" i="47"/>
  <c r="N82" i="47"/>
  <c r="M82" i="47"/>
  <c r="L82" i="47"/>
  <c r="AG83" i="47"/>
  <c r="AL81" i="47"/>
  <c r="AK81" i="47"/>
  <c r="AJ81" i="47"/>
  <c r="AH81" i="47"/>
  <c r="AG81" i="47"/>
  <c r="AF81" i="47"/>
  <c r="AD81" i="47"/>
  <c r="AC81" i="47"/>
  <c r="AB81" i="47"/>
  <c r="AA81" i="47"/>
  <c r="Z81" i="47"/>
  <c r="Y81" i="47"/>
  <c r="X81" i="47"/>
  <c r="W81" i="47"/>
  <c r="V81" i="47"/>
  <c r="U81" i="47"/>
  <c r="T81" i="47"/>
  <c r="S81" i="47"/>
  <c r="R81" i="47"/>
  <c r="P81" i="47"/>
  <c r="O81" i="47"/>
  <c r="N81" i="47"/>
  <c r="M81" i="47"/>
  <c r="L81" i="47"/>
  <c r="Q81" i="47"/>
  <c r="AL80" i="47"/>
  <c r="AK80" i="47"/>
  <c r="AJ80" i="47"/>
  <c r="AE80" i="47"/>
  <c r="AC80" i="47"/>
  <c r="AB80" i="47"/>
  <c r="AA80" i="47"/>
  <c r="Z80" i="47"/>
  <c r="Y80" i="47"/>
  <c r="X80" i="47"/>
  <c r="W80" i="47"/>
  <c r="V80" i="47"/>
  <c r="U80" i="47"/>
  <c r="T80" i="47"/>
  <c r="S80" i="47"/>
  <c r="R80" i="47"/>
  <c r="P80" i="47"/>
  <c r="O80" i="47"/>
  <c r="N80" i="47"/>
  <c r="M80" i="47"/>
  <c r="L80" i="47"/>
  <c r="AE81" i="47"/>
  <c r="AL79" i="47"/>
  <c r="AK79" i="47"/>
  <c r="AJ79" i="47"/>
  <c r="AH79" i="47"/>
  <c r="AE79" i="47"/>
  <c r="AD79" i="47"/>
  <c r="AC79" i="47"/>
  <c r="AB79" i="47"/>
  <c r="AA79" i="47"/>
  <c r="Z79" i="47"/>
  <c r="Y79" i="47"/>
  <c r="X79" i="47"/>
  <c r="W79" i="47"/>
  <c r="V79" i="47"/>
  <c r="U79" i="47"/>
  <c r="T79" i="47"/>
  <c r="S79" i="47"/>
  <c r="R79" i="47"/>
  <c r="P79" i="47"/>
  <c r="O79" i="47"/>
  <c r="N79" i="47"/>
  <c r="M79" i="47"/>
  <c r="L79" i="47"/>
  <c r="AG80" i="47"/>
  <c r="AL78" i="47"/>
  <c r="AK78" i="47"/>
  <c r="AJ78" i="47"/>
  <c r="AI78" i="47"/>
  <c r="AH78" i="47"/>
  <c r="AG78" i="47"/>
  <c r="AF78" i="47"/>
  <c r="AE78" i="47"/>
  <c r="AD78" i="47"/>
  <c r="AC78" i="47"/>
  <c r="AB78" i="47"/>
  <c r="AA78" i="47"/>
  <c r="Y78" i="47"/>
  <c r="X78" i="47"/>
  <c r="W78" i="47"/>
  <c r="V78" i="47"/>
  <c r="U78" i="47"/>
  <c r="T78" i="47"/>
  <c r="S78" i="47"/>
  <c r="R78" i="47"/>
  <c r="P78" i="47"/>
  <c r="O78" i="47"/>
  <c r="N78" i="47"/>
  <c r="M78" i="47"/>
  <c r="L78" i="47"/>
  <c r="AL77" i="47"/>
  <c r="AK77" i="47"/>
  <c r="AJ77" i="47"/>
  <c r="AI77" i="47"/>
  <c r="AH77" i="47"/>
  <c r="AF77" i="47"/>
  <c r="AC77" i="47"/>
  <c r="AB77" i="47"/>
  <c r="AA77" i="47"/>
  <c r="Y77" i="47"/>
  <c r="X77" i="47"/>
  <c r="W77" i="47"/>
  <c r="V77" i="47"/>
  <c r="U77" i="47"/>
  <c r="T77" i="47"/>
  <c r="S77" i="47"/>
  <c r="R77" i="47"/>
  <c r="P77" i="47"/>
  <c r="O77" i="47"/>
  <c r="N77" i="47"/>
  <c r="M77" i="47"/>
  <c r="L77" i="47"/>
  <c r="AL76" i="47"/>
  <c r="AK76" i="47"/>
  <c r="AJ76" i="47"/>
  <c r="AH76" i="47"/>
  <c r="AG76" i="47"/>
  <c r="AF76" i="47"/>
  <c r="AD76" i="47"/>
  <c r="AC76" i="47"/>
  <c r="AB76" i="47"/>
  <c r="AA76" i="47"/>
  <c r="Z76" i="47"/>
  <c r="Y76" i="47"/>
  <c r="X76" i="47"/>
  <c r="W76" i="47"/>
  <c r="V76" i="47"/>
  <c r="U76" i="47"/>
  <c r="T76" i="47"/>
  <c r="S76" i="47"/>
  <c r="R76" i="47"/>
  <c r="Q76" i="47"/>
  <c r="P76" i="47"/>
  <c r="O76" i="47"/>
  <c r="N76" i="47"/>
  <c r="M76" i="47"/>
  <c r="L76" i="47"/>
  <c r="AG77" i="47"/>
  <c r="AL75" i="47"/>
  <c r="AK75" i="47"/>
  <c r="AJ75" i="47"/>
  <c r="AH75" i="47"/>
  <c r="AG75" i="47"/>
  <c r="AD75" i="47"/>
  <c r="AC75" i="47"/>
  <c r="AB75" i="47"/>
  <c r="AA75" i="47"/>
  <c r="Z75" i="47"/>
  <c r="Y75" i="47"/>
  <c r="X75" i="47"/>
  <c r="W75" i="47"/>
  <c r="V75" i="47"/>
  <c r="U75" i="47"/>
  <c r="T75" i="47"/>
  <c r="S75" i="47"/>
  <c r="R75" i="47"/>
  <c r="Q75" i="47"/>
  <c r="P75" i="47"/>
  <c r="O75" i="47"/>
  <c r="N75" i="47"/>
  <c r="M75" i="47"/>
  <c r="L75" i="47"/>
  <c r="AE76" i="47"/>
  <c r="AL74" i="47"/>
  <c r="AK74" i="47"/>
  <c r="AJ74" i="47"/>
  <c r="AH74" i="47"/>
  <c r="AG74" i="47"/>
  <c r="AF74" i="47"/>
  <c r="AE74" i="47"/>
  <c r="AC74" i="47"/>
  <c r="AB74" i="47"/>
  <c r="AA74" i="47"/>
  <c r="Y74" i="47"/>
  <c r="X74" i="47"/>
  <c r="W74" i="47"/>
  <c r="V74" i="47"/>
  <c r="U74" i="47"/>
  <c r="T74" i="47"/>
  <c r="S74" i="47"/>
  <c r="R74" i="47"/>
  <c r="P74" i="47"/>
  <c r="O74" i="47"/>
  <c r="N74" i="47"/>
  <c r="M74" i="47"/>
  <c r="L74" i="47"/>
  <c r="AF75" i="47"/>
  <c r="AL73" i="47"/>
  <c r="AK73" i="47"/>
  <c r="AJ73" i="47"/>
  <c r="AI73" i="47"/>
  <c r="AH73" i="47"/>
  <c r="AG73" i="47"/>
  <c r="AC73" i="47"/>
  <c r="AB73" i="47"/>
  <c r="AA73" i="47"/>
  <c r="Y73" i="47"/>
  <c r="X73" i="47"/>
  <c r="W73" i="47"/>
  <c r="V73" i="47"/>
  <c r="U73" i="47"/>
  <c r="T73" i="47"/>
  <c r="S73" i="47"/>
  <c r="R73" i="47"/>
  <c r="P73" i="47"/>
  <c r="O73" i="47"/>
  <c r="N73" i="47"/>
  <c r="M73" i="47"/>
  <c r="L73" i="47"/>
  <c r="AL72" i="47"/>
  <c r="AK72" i="47"/>
  <c r="AJ72" i="47"/>
  <c r="AC72" i="47"/>
  <c r="AB72" i="47"/>
  <c r="AA72" i="47"/>
  <c r="Y72" i="47"/>
  <c r="X72" i="47"/>
  <c r="W72" i="47"/>
  <c r="V72" i="47"/>
  <c r="U72" i="47"/>
  <c r="T72" i="47"/>
  <c r="S72" i="47"/>
  <c r="R72" i="47"/>
  <c r="P72" i="47"/>
  <c r="O72" i="47"/>
  <c r="N72" i="47"/>
  <c r="M72" i="47"/>
  <c r="L72" i="47"/>
  <c r="AL71" i="47"/>
  <c r="AK71" i="47"/>
  <c r="AJ71" i="47"/>
  <c r="AG71" i="47"/>
  <c r="AC71" i="47"/>
  <c r="AB71" i="47"/>
  <c r="AA71" i="47"/>
  <c r="Y71" i="47"/>
  <c r="X71" i="47"/>
  <c r="W71" i="47"/>
  <c r="V71" i="47"/>
  <c r="U71" i="47"/>
  <c r="T71" i="47"/>
  <c r="S71" i="47"/>
  <c r="R71" i="47"/>
  <c r="P71" i="47"/>
  <c r="O71" i="47"/>
  <c r="N71" i="47"/>
  <c r="M71" i="47"/>
  <c r="L71" i="47"/>
  <c r="AL70" i="47"/>
  <c r="AK70" i="47"/>
  <c r="AJ70" i="47"/>
  <c r="AH70" i="47"/>
  <c r="AG70" i="47"/>
  <c r="AF70" i="47"/>
  <c r="AD70" i="47"/>
  <c r="AC70" i="47"/>
  <c r="AB70" i="47"/>
  <c r="AA70" i="47"/>
  <c r="Z70" i="47"/>
  <c r="Y70" i="47"/>
  <c r="X70" i="47"/>
  <c r="W70" i="47"/>
  <c r="V70" i="47"/>
  <c r="U70" i="47"/>
  <c r="T70" i="47"/>
  <c r="S70" i="47"/>
  <c r="R70" i="47"/>
  <c r="Q70" i="47"/>
  <c r="P70" i="47"/>
  <c r="O70" i="47"/>
  <c r="N70" i="47"/>
  <c r="M70" i="47"/>
  <c r="L70" i="47"/>
  <c r="AH71" i="47"/>
  <c r="AL69" i="47"/>
  <c r="AK69" i="47"/>
  <c r="AJ69" i="47"/>
  <c r="AH69" i="47"/>
  <c r="AG69" i="47"/>
  <c r="AD69" i="47"/>
  <c r="AC69" i="47"/>
  <c r="AB69" i="47"/>
  <c r="AA69" i="47"/>
  <c r="Y69" i="47"/>
  <c r="X69" i="47"/>
  <c r="W69" i="47"/>
  <c r="V69" i="47"/>
  <c r="U69" i="47"/>
  <c r="T69" i="47"/>
  <c r="S69" i="47"/>
  <c r="R69" i="47"/>
  <c r="Q69" i="47"/>
  <c r="P69" i="47"/>
  <c r="O69" i="47"/>
  <c r="N69" i="47"/>
  <c r="M69" i="47"/>
  <c r="L69" i="47"/>
  <c r="AE70" i="47"/>
  <c r="AL68" i="47"/>
  <c r="AK68" i="47"/>
  <c r="AJ68" i="47"/>
  <c r="AH68" i="47"/>
  <c r="AE68" i="47"/>
  <c r="AD68" i="47"/>
  <c r="AC68" i="47"/>
  <c r="AB68" i="47"/>
  <c r="AA68" i="47"/>
  <c r="Y68" i="47"/>
  <c r="X68" i="47"/>
  <c r="W68" i="47"/>
  <c r="V68" i="47"/>
  <c r="U68" i="47"/>
  <c r="T68" i="47"/>
  <c r="S68" i="47"/>
  <c r="R68" i="47"/>
  <c r="P68" i="47"/>
  <c r="O68" i="47"/>
  <c r="N68" i="47"/>
  <c r="M68" i="47"/>
  <c r="L68" i="47"/>
  <c r="AF69" i="47"/>
  <c r="AL67" i="47"/>
  <c r="AK67" i="47"/>
  <c r="AJ67" i="47"/>
  <c r="AG67" i="47"/>
  <c r="AD67" i="47"/>
  <c r="AC67" i="47"/>
  <c r="AB67" i="47"/>
  <c r="AA67" i="47"/>
  <c r="Y67" i="47"/>
  <c r="X67" i="47"/>
  <c r="W67" i="47"/>
  <c r="V67" i="47"/>
  <c r="U67" i="47"/>
  <c r="T67" i="47"/>
  <c r="S67" i="47"/>
  <c r="R67" i="47"/>
  <c r="P67" i="47"/>
  <c r="O67" i="47"/>
  <c r="N67" i="47"/>
  <c r="M67" i="47"/>
  <c r="L67" i="47"/>
  <c r="AF68" i="47"/>
  <c r="AL66" i="47"/>
  <c r="AK66" i="47"/>
  <c r="AJ66" i="47"/>
  <c r="AF66" i="47"/>
  <c r="AE66" i="47"/>
  <c r="AC66" i="47"/>
  <c r="AB66" i="47"/>
  <c r="AA66" i="47"/>
  <c r="Y66" i="47"/>
  <c r="X66" i="47"/>
  <c r="W66" i="47"/>
  <c r="V66" i="47"/>
  <c r="U66" i="47"/>
  <c r="T66" i="47"/>
  <c r="S66" i="47"/>
  <c r="R66" i="47"/>
  <c r="P66" i="47"/>
  <c r="O66" i="47"/>
  <c r="N66" i="47"/>
  <c r="M66" i="47"/>
  <c r="L66" i="47"/>
  <c r="Z66" i="47"/>
  <c r="AL65" i="47"/>
  <c r="AK65" i="47"/>
  <c r="AJ65" i="47"/>
  <c r="AG65" i="47"/>
  <c r="AE65" i="47"/>
  <c r="AC65" i="47"/>
  <c r="AB65" i="47"/>
  <c r="AA65" i="47"/>
  <c r="Z65" i="47"/>
  <c r="Y65" i="47"/>
  <c r="X65" i="47"/>
  <c r="W65" i="47"/>
  <c r="V65" i="47"/>
  <c r="U65" i="47"/>
  <c r="T65" i="47"/>
  <c r="S65" i="47"/>
  <c r="R65" i="47"/>
  <c r="P65" i="47"/>
  <c r="O65" i="47"/>
  <c r="N65" i="47"/>
  <c r="M65" i="47"/>
  <c r="L65" i="47"/>
  <c r="AL64" i="47"/>
  <c r="AK64" i="47"/>
  <c r="AJ64" i="47"/>
  <c r="AE64" i="47"/>
  <c r="AD64" i="47"/>
  <c r="AC64" i="47"/>
  <c r="AB64" i="47"/>
  <c r="AA64" i="47"/>
  <c r="Z64" i="47"/>
  <c r="Y64" i="47"/>
  <c r="X64" i="47"/>
  <c r="W64" i="47"/>
  <c r="V64" i="47"/>
  <c r="U64" i="47"/>
  <c r="T64" i="47"/>
  <c r="S64" i="47"/>
  <c r="R64" i="47"/>
  <c r="Q64" i="47"/>
  <c r="P64" i="47"/>
  <c r="O64" i="47"/>
  <c r="N64" i="47"/>
  <c r="M64" i="47"/>
  <c r="L64" i="47"/>
  <c r="AH65" i="47"/>
  <c r="AL63" i="47"/>
  <c r="AK63" i="47"/>
  <c r="AJ63" i="47"/>
  <c r="AI63" i="47"/>
  <c r="AH63" i="47"/>
  <c r="AE63" i="47"/>
  <c r="AD63" i="47"/>
  <c r="AC63" i="47"/>
  <c r="AB63" i="47"/>
  <c r="AA63" i="47"/>
  <c r="Z63" i="47"/>
  <c r="Y63" i="47"/>
  <c r="X63" i="47"/>
  <c r="W63" i="47"/>
  <c r="V63" i="47"/>
  <c r="U63" i="47"/>
  <c r="T63" i="47"/>
  <c r="S63" i="47"/>
  <c r="R63" i="47"/>
  <c r="P63" i="47"/>
  <c r="O63" i="47"/>
  <c r="N63" i="47"/>
  <c r="M63" i="47"/>
  <c r="L63" i="47"/>
  <c r="AL62" i="47"/>
  <c r="AK62" i="47"/>
  <c r="AJ62" i="47"/>
  <c r="AG62" i="47"/>
  <c r="AF62" i="47"/>
  <c r="AE62" i="47"/>
  <c r="AD62" i="47"/>
  <c r="AC62" i="47"/>
  <c r="AB62" i="47"/>
  <c r="AA62" i="47"/>
  <c r="Z62" i="47"/>
  <c r="Y62" i="47"/>
  <c r="X62" i="47"/>
  <c r="W62" i="47"/>
  <c r="V62" i="47"/>
  <c r="U62" i="47"/>
  <c r="T62" i="47"/>
  <c r="S62" i="47"/>
  <c r="R62" i="47"/>
  <c r="P62" i="47"/>
  <c r="O62" i="47"/>
  <c r="N62" i="47"/>
  <c r="M62" i="47"/>
  <c r="L62" i="47"/>
  <c r="AL61" i="47"/>
  <c r="AK61" i="47"/>
  <c r="AJ61" i="47"/>
  <c r="AI61" i="47"/>
  <c r="AH61" i="47"/>
  <c r="AG61" i="47"/>
  <c r="AF61" i="47"/>
  <c r="AE61" i="47"/>
  <c r="AD61" i="47"/>
  <c r="AC61" i="47"/>
  <c r="AB61" i="47"/>
  <c r="AA61" i="47"/>
  <c r="Y61" i="47"/>
  <c r="X61" i="47"/>
  <c r="W61" i="47"/>
  <c r="V61" i="47"/>
  <c r="U61" i="47"/>
  <c r="T61" i="47"/>
  <c r="S61" i="47"/>
  <c r="R61" i="47"/>
  <c r="P61" i="47"/>
  <c r="O61" i="47"/>
  <c r="N61" i="47"/>
  <c r="M61" i="47"/>
  <c r="L61" i="47"/>
  <c r="AH62" i="47"/>
  <c r="AL60" i="47"/>
  <c r="AK60" i="47"/>
  <c r="AJ60" i="47"/>
  <c r="AI60" i="47"/>
  <c r="AH60" i="47"/>
  <c r="AG60" i="47"/>
  <c r="AF60" i="47"/>
  <c r="AD60" i="47"/>
  <c r="AC60" i="47"/>
  <c r="AB60" i="47"/>
  <c r="AA60" i="47"/>
  <c r="Y60" i="47"/>
  <c r="X60" i="47"/>
  <c r="W60" i="47"/>
  <c r="V60" i="47"/>
  <c r="U60" i="47"/>
  <c r="T60" i="47"/>
  <c r="S60" i="47"/>
  <c r="R60" i="47"/>
  <c r="P60" i="47"/>
  <c r="O60" i="47"/>
  <c r="N60" i="47"/>
  <c r="M60" i="47"/>
  <c r="L60" i="47"/>
  <c r="AL59" i="47"/>
  <c r="AK59" i="47"/>
  <c r="AJ59" i="47"/>
  <c r="AH59" i="47"/>
  <c r="AF59" i="47"/>
  <c r="AC59" i="47"/>
  <c r="AB59" i="47"/>
  <c r="AA59" i="47"/>
  <c r="Z59" i="47"/>
  <c r="Y59" i="47"/>
  <c r="X59" i="47"/>
  <c r="W59" i="47"/>
  <c r="V59" i="47"/>
  <c r="U59" i="47"/>
  <c r="T59" i="47"/>
  <c r="S59" i="47"/>
  <c r="R59" i="47"/>
  <c r="Q59" i="47"/>
  <c r="P59" i="47"/>
  <c r="O59" i="47"/>
  <c r="N59" i="47"/>
  <c r="M59" i="47"/>
  <c r="L59" i="47"/>
  <c r="AE60" i="47"/>
  <c r="AL58" i="47"/>
  <c r="AK58" i="47"/>
  <c r="AJ58" i="47"/>
  <c r="AE58" i="47"/>
  <c r="AD58" i="47"/>
  <c r="AC58" i="47"/>
  <c r="AB58" i="47"/>
  <c r="AA58" i="47"/>
  <c r="Z58" i="47"/>
  <c r="Y58" i="47"/>
  <c r="X58" i="47"/>
  <c r="W58" i="47"/>
  <c r="V58" i="47"/>
  <c r="U58" i="47"/>
  <c r="T58" i="47"/>
  <c r="S58" i="47"/>
  <c r="R58" i="47"/>
  <c r="P58" i="47"/>
  <c r="O58" i="47"/>
  <c r="N58" i="47"/>
  <c r="M58" i="47"/>
  <c r="L58" i="47"/>
  <c r="AG59" i="47"/>
  <c r="AL57" i="47"/>
  <c r="AK57" i="47"/>
  <c r="AJ57" i="47"/>
  <c r="AI57" i="47"/>
  <c r="AH57" i="47"/>
  <c r="AE57" i="47"/>
  <c r="AC57" i="47"/>
  <c r="AB57" i="47"/>
  <c r="AA57" i="47"/>
  <c r="Y57" i="47"/>
  <c r="X57" i="47"/>
  <c r="W57" i="47"/>
  <c r="V57" i="47"/>
  <c r="U57" i="47"/>
  <c r="T57" i="47"/>
  <c r="S57" i="47"/>
  <c r="R57" i="47"/>
  <c r="P57" i="47"/>
  <c r="O57" i="47"/>
  <c r="N57" i="47"/>
  <c r="M57" i="47"/>
  <c r="L57" i="47"/>
  <c r="AL56" i="47"/>
  <c r="AK56" i="47"/>
  <c r="AJ56" i="47"/>
  <c r="AI56" i="47"/>
  <c r="AH56" i="47"/>
  <c r="AC56" i="47"/>
  <c r="AB56" i="47"/>
  <c r="AA56" i="47"/>
  <c r="Y56" i="47"/>
  <c r="X56" i="47"/>
  <c r="W56" i="47"/>
  <c r="V56" i="47"/>
  <c r="U56" i="47"/>
  <c r="T56" i="47"/>
  <c r="S56" i="47"/>
  <c r="R56" i="47"/>
  <c r="P56" i="47"/>
  <c r="O56" i="47"/>
  <c r="N56" i="47"/>
  <c r="M56" i="47"/>
  <c r="L56" i="47"/>
  <c r="AL55" i="47"/>
  <c r="AK55" i="47"/>
  <c r="AJ55" i="47"/>
  <c r="AG55" i="47"/>
  <c r="AF55" i="47"/>
  <c r="AC55" i="47"/>
  <c r="AB55" i="47"/>
  <c r="AA55" i="47"/>
  <c r="Y55" i="47"/>
  <c r="X55" i="47"/>
  <c r="W55" i="47"/>
  <c r="V55" i="47"/>
  <c r="U55" i="47"/>
  <c r="T55" i="47"/>
  <c r="S55" i="47"/>
  <c r="R55" i="47"/>
  <c r="P55" i="47"/>
  <c r="O55" i="47"/>
  <c r="N55" i="47"/>
  <c r="M55" i="47"/>
  <c r="L55" i="47"/>
  <c r="AL54" i="47"/>
  <c r="AK54" i="47"/>
  <c r="AJ54" i="47"/>
  <c r="AI54" i="47"/>
  <c r="AH54" i="47"/>
  <c r="AG54" i="47"/>
  <c r="AF54" i="47"/>
  <c r="AD54" i="47"/>
  <c r="AC54" i="47"/>
  <c r="AB54" i="47"/>
  <c r="AA54" i="47"/>
  <c r="Y54" i="47"/>
  <c r="X54" i="47"/>
  <c r="W54" i="47"/>
  <c r="V54" i="47"/>
  <c r="U54" i="47"/>
  <c r="T54" i="47"/>
  <c r="S54" i="47"/>
  <c r="R54" i="47"/>
  <c r="Q54" i="47"/>
  <c r="P54" i="47"/>
  <c r="O54" i="47"/>
  <c r="N54" i="47"/>
  <c r="M54" i="47"/>
  <c r="L54" i="47"/>
  <c r="Z54" i="47"/>
  <c r="AL53" i="47"/>
  <c r="AK53" i="47"/>
  <c r="AJ53" i="47"/>
  <c r="AH53" i="47"/>
  <c r="AF53" i="47"/>
  <c r="AC53" i="47"/>
  <c r="AB53" i="47"/>
  <c r="AA53" i="47"/>
  <c r="Z53" i="47"/>
  <c r="Y53" i="47"/>
  <c r="X53" i="47"/>
  <c r="W53" i="47"/>
  <c r="V53" i="47"/>
  <c r="U53" i="47"/>
  <c r="T53" i="47"/>
  <c r="S53" i="47"/>
  <c r="R53" i="47"/>
  <c r="Q53" i="47"/>
  <c r="P53" i="47"/>
  <c r="O53" i="47"/>
  <c r="N53" i="47"/>
  <c r="M53" i="47"/>
  <c r="L53" i="47"/>
  <c r="AE54" i="47"/>
  <c r="AL52" i="47"/>
  <c r="AK52" i="47"/>
  <c r="AJ52" i="47"/>
  <c r="AC52" i="47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AG53" i="47"/>
  <c r="AL51" i="47"/>
  <c r="AK51" i="47"/>
  <c r="AJ51" i="47"/>
  <c r="AD51" i="47"/>
  <c r="AC51" i="47"/>
  <c r="AB51" i="47"/>
  <c r="AA51" i="47"/>
  <c r="Z51" i="47"/>
  <c r="Y51" i="47"/>
  <c r="X51" i="47"/>
  <c r="W51" i="47"/>
  <c r="V51" i="47"/>
  <c r="U51" i="47"/>
  <c r="T51" i="47"/>
  <c r="S51" i="47"/>
  <c r="R51" i="47"/>
  <c r="P51" i="47"/>
  <c r="O51" i="47"/>
  <c r="N51" i="47"/>
  <c r="M51" i="47"/>
  <c r="L51" i="47"/>
  <c r="AF52" i="47"/>
  <c r="AL50" i="47"/>
  <c r="AK50" i="47"/>
  <c r="AJ50" i="47"/>
  <c r="AG50" i="47"/>
  <c r="AF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P50" i="47"/>
  <c r="O50" i="47"/>
  <c r="N50" i="47"/>
  <c r="M50" i="47"/>
  <c r="L50" i="47"/>
  <c r="AF51" i="47"/>
  <c r="AL49" i="47"/>
  <c r="AK49" i="47"/>
  <c r="AJ49" i="47"/>
  <c r="AI49" i="47"/>
  <c r="AG49" i="47"/>
  <c r="AF49" i="47"/>
  <c r="AE49" i="47"/>
  <c r="AD49" i="47"/>
  <c r="AC49" i="47"/>
  <c r="AB49" i="47"/>
  <c r="AA49" i="47"/>
  <c r="Y49" i="47"/>
  <c r="X49" i="47"/>
  <c r="W49" i="47"/>
  <c r="V49" i="47"/>
  <c r="U49" i="47"/>
  <c r="T49" i="47"/>
  <c r="S49" i="47"/>
  <c r="R49" i="47"/>
  <c r="P49" i="47"/>
  <c r="O49" i="47"/>
  <c r="N49" i="47"/>
  <c r="M49" i="47"/>
  <c r="L49" i="47"/>
  <c r="AE50" i="47"/>
  <c r="AL48" i="47"/>
  <c r="AK48" i="47"/>
  <c r="AJ48" i="47"/>
  <c r="AI48" i="47"/>
  <c r="AH48" i="47"/>
  <c r="AG48" i="47"/>
  <c r="AC48" i="47"/>
  <c r="AB48" i="47"/>
  <c r="AA48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L48" i="47"/>
  <c r="AH49" i="47"/>
  <c r="AL47" i="47"/>
  <c r="AK47" i="47"/>
  <c r="AJ47" i="47"/>
  <c r="AG47" i="47"/>
  <c r="AC47" i="47"/>
  <c r="AB47" i="47"/>
  <c r="AA47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L47" i="47"/>
  <c r="AF48" i="47"/>
  <c r="AL46" i="47"/>
  <c r="AK46" i="47"/>
  <c r="AJ46" i="47"/>
  <c r="AF46" i="47"/>
  <c r="AC46" i="47"/>
  <c r="AB46" i="47"/>
  <c r="AA46" i="47"/>
  <c r="Z46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L46" i="47"/>
  <c r="AH47" i="47"/>
  <c r="AL45" i="47"/>
  <c r="AK45" i="47"/>
  <c r="AJ45" i="47"/>
  <c r="AI45" i="47"/>
  <c r="AC45" i="47"/>
  <c r="AB45" i="47"/>
  <c r="AA45" i="47"/>
  <c r="Z45" i="47"/>
  <c r="Y45" i="47"/>
  <c r="X45" i="47"/>
  <c r="W45" i="47"/>
  <c r="V45" i="47"/>
  <c r="U45" i="47"/>
  <c r="T45" i="47"/>
  <c r="S45" i="47"/>
  <c r="R45" i="47"/>
  <c r="P45" i="47"/>
  <c r="O45" i="47"/>
  <c r="N45" i="47"/>
  <c r="M45" i="47"/>
  <c r="L45" i="47"/>
  <c r="AE46" i="47"/>
  <c r="AL44" i="47"/>
  <c r="AK44" i="47"/>
  <c r="AJ44" i="47"/>
  <c r="AG44" i="47"/>
  <c r="AF44" i="47"/>
  <c r="AE44" i="47"/>
  <c r="AD44" i="47"/>
  <c r="AC44" i="47"/>
  <c r="AB44" i="47"/>
  <c r="AA44" i="47"/>
  <c r="Z44" i="47"/>
  <c r="Y44" i="47"/>
  <c r="X44" i="47"/>
  <c r="W44" i="47"/>
  <c r="V44" i="47"/>
  <c r="U44" i="47"/>
  <c r="T44" i="47"/>
  <c r="S44" i="47"/>
  <c r="R44" i="47"/>
  <c r="P44" i="47"/>
  <c r="O44" i="47"/>
  <c r="N44" i="47"/>
  <c r="M44" i="47"/>
  <c r="L44" i="47"/>
  <c r="AL43" i="47"/>
  <c r="AK43" i="47"/>
  <c r="AJ43" i="47"/>
  <c r="AI43" i="47"/>
  <c r="AH43" i="47"/>
  <c r="AG43" i="47"/>
  <c r="AF43" i="47"/>
  <c r="AE43" i="47"/>
  <c r="AD43" i="47"/>
  <c r="AC43" i="47"/>
  <c r="AB43" i="47"/>
  <c r="AA43" i="47"/>
  <c r="Y43" i="47"/>
  <c r="X43" i="47"/>
  <c r="W43" i="47"/>
  <c r="V43" i="47"/>
  <c r="U43" i="47"/>
  <c r="T43" i="47"/>
  <c r="S43" i="47"/>
  <c r="R43" i="47"/>
  <c r="P43" i="47"/>
  <c r="O43" i="47"/>
  <c r="N43" i="47"/>
  <c r="M43" i="47"/>
  <c r="L43" i="47"/>
  <c r="AL42" i="47"/>
  <c r="AK42" i="47"/>
  <c r="AJ42" i="47"/>
  <c r="AI42" i="47"/>
  <c r="AH42" i="47"/>
  <c r="AG42" i="47"/>
  <c r="AC42" i="47"/>
  <c r="AB42" i="47"/>
  <c r="AA42" i="47"/>
  <c r="Y42" i="47"/>
  <c r="X42" i="47"/>
  <c r="W42" i="47"/>
  <c r="V42" i="47"/>
  <c r="U42" i="47"/>
  <c r="T42" i="47"/>
  <c r="S42" i="47"/>
  <c r="R42" i="47"/>
  <c r="P42" i="47"/>
  <c r="O42" i="47"/>
  <c r="N42" i="47"/>
  <c r="M42" i="47"/>
  <c r="L42" i="47"/>
  <c r="AL41" i="47"/>
  <c r="AK41" i="47"/>
  <c r="AJ41" i="47"/>
  <c r="AG41" i="47"/>
  <c r="AF41" i="47"/>
  <c r="AE41" i="47"/>
  <c r="AC41" i="47"/>
  <c r="AB41" i="47"/>
  <c r="AA41" i="47"/>
  <c r="Y41" i="47"/>
  <c r="X41" i="47"/>
  <c r="W41" i="47"/>
  <c r="V41" i="47"/>
  <c r="U41" i="47"/>
  <c r="T41" i="47"/>
  <c r="S41" i="47"/>
  <c r="R41" i="47"/>
  <c r="Q41" i="47"/>
  <c r="P41" i="47"/>
  <c r="O41" i="47"/>
  <c r="N41" i="47"/>
  <c r="M41" i="47"/>
  <c r="L41" i="47"/>
  <c r="AF42" i="47"/>
  <c r="AL40" i="47"/>
  <c r="AK40" i="47"/>
  <c r="AJ40" i="47"/>
  <c r="AH40" i="47"/>
  <c r="AG40" i="47"/>
  <c r="AF40" i="47"/>
  <c r="AD40" i="47"/>
  <c r="AC40" i="47"/>
  <c r="AB40" i="47"/>
  <c r="AA40" i="47"/>
  <c r="Z40" i="47"/>
  <c r="Y40" i="47"/>
  <c r="X40" i="47"/>
  <c r="W40" i="47"/>
  <c r="V40" i="47"/>
  <c r="U40" i="47"/>
  <c r="T40" i="47"/>
  <c r="S40" i="47"/>
  <c r="R40" i="47"/>
  <c r="P40" i="47"/>
  <c r="O40" i="47"/>
  <c r="N40" i="47"/>
  <c r="M40" i="47"/>
  <c r="L40" i="47"/>
  <c r="Q40" i="47"/>
  <c r="AL39" i="47"/>
  <c r="AK39" i="47"/>
  <c r="AJ39" i="47"/>
  <c r="AG39" i="47"/>
  <c r="AF39" i="47"/>
  <c r="AE39" i="47"/>
  <c r="AD39" i="47"/>
  <c r="AC39" i="47"/>
  <c r="AB39" i="47"/>
  <c r="AA39" i="47"/>
  <c r="Z39" i="47"/>
  <c r="Y39" i="47"/>
  <c r="X39" i="47"/>
  <c r="W39" i="47"/>
  <c r="V39" i="47"/>
  <c r="U39" i="47"/>
  <c r="T39" i="47"/>
  <c r="S39" i="47"/>
  <c r="R39" i="47"/>
  <c r="P39" i="47"/>
  <c r="O39" i="47"/>
  <c r="N39" i="47"/>
  <c r="M39" i="47"/>
  <c r="L39" i="47"/>
  <c r="AE40" i="47"/>
  <c r="AL38" i="47"/>
  <c r="AK38" i="47"/>
  <c r="AJ38" i="47"/>
  <c r="AI38" i="47"/>
  <c r="AH38" i="47"/>
  <c r="AG38" i="47"/>
  <c r="AF38" i="47"/>
  <c r="AE38" i="47"/>
  <c r="AD38" i="47"/>
  <c r="AC38" i="47"/>
  <c r="AB38" i="47"/>
  <c r="AA38" i="47"/>
  <c r="Y38" i="47"/>
  <c r="X38" i="47"/>
  <c r="W38" i="47"/>
  <c r="V38" i="47"/>
  <c r="U38" i="47"/>
  <c r="T38" i="47"/>
  <c r="S38" i="47"/>
  <c r="R38" i="47"/>
  <c r="P38" i="47"/>
  <c r="O38" i="47"/>
  <c r="N38" i="47"/>
  <c r="M38" i="47"/>
  <c r="L38" i="47"/>
  <c r="AL37" i="47"/>
  <c r="AK37" i="47"/>
  <c r="AJ37" i="47"/>
  <c r="AI37" i="47"/>
  <c r="AH37" i="47"/>
  <c r="AG37" i="47"/>
  <c r="AC37" i="47"/>
  <c r="AB37" i="47"/>
  <c r="AA37" i="47"/>
  <c r="Y37" i="47"/>
  <c r="X37" i="47"/>
  <c r="W37" i="47"/>
  <c r="V37" i="47"/>
  <c r="U37" i="47"/>
  <c r="T37" i="47"/>
  <c r="S37" i="47"/>
  <c r="R37" i="47"/>
  <c r="P37" i="47"/>
  <c r="O37" i="47"/>
  <c r="N37" i="47"/>
  <c r="M37" i="47"/>
  <c r="L37" i="47"/>
  <c r="AL36" i="47"/>
  <c r="AK36" i="47"/>
  <c r="AJ36" i="47"/>
  <c r="AH36" i="47"/>
  <c r="AG36" i="47"/>
  <c r="AF36" i="47"/>
  <c r="AD36" i="47"/>
  <c r="AC36" i="47"/>
  <c r="AB36" i="47"/>
  <c r="AA36" i="47"/>
  <c r="Y36" i="47"/>
  <c r="X36" i="47"/>
  <c r="W36" i="47"/>
  <c r="V36" i="47"/>
  <c r="U36" i="47"/>
  <c r="T36" i="47"/>
  <c r="S36" i="47"/>
  <c r="R36" i="47"/>
  <c r="P36" i="47"/>
  <c r="O36" i="47"/>
  <c r="N36" i="47"/>
  <c r="M36" i="47"/>
  <c r="L36" i="47"/>
  <c r="AL35" i="47"/>
  <c r="AK35" i="47"/>
  <c r="AJ35" i="47"/>
  <c r="AH35" i="47"/>
  <c r="AG35" i="47"/>
  <c r="AF35" i="47"/>
  <c r="AC35" i="47"/>
  <c r="AB35" i="47"/>
  <c r="AA35" i="47"/>
  <c r="Y3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L35" i="47"/>
  <c r="AE36" i="47"/>
  <c r="AL34" i="47"/>
  <c r="AK34" i="47"/>
  <c r="AJ34" i="47"/>
  <c r="AH34" i="47"/>
  <c r="AG34" i="47"/>
  <c r="AF34" i="47"/>
  <c r="AD34" i="47"/>
  <c r="AC34" i="47"/>
  <c r="AB34" i="47"/>
  <c r="AA34" i="47"/>
  <c r="Z34" i="47"/>
  <c r="Y34" i="47"/>
  <c r="X34" i="47"/>
  <c r="W34" i="47"/>
  <c r="V34" i="47"/>
  <c r="U34" i="47"/>
  <c r="T34" i="47"/>
  <c r="S34" i="47"/>
  <c r="R34" i="47"/>
  <c r="P34" i="47"/>
  <c r="O34" i="47"/>
  <c r="N34" i="47"/>
  <c r="M34" i="47"/>
  <c r="L34" i="47"/>
  <c r="Q34" i="47"/>
  <c r="AL33" i="47"/>
  <c r="AK33" i="47"/>
  <c r="AJ33" i="47"/>
  <c r="AC33" i="47"/>
  <c r="AB33" i="47"/>
  <c r="AA33" i="47"/>
  <c r="Z33" i="47"/>
  <c r="Y33" i="47"/>
  <c r="X33" i="47"/>
  <c r="W33" i="47"/>
  <c r="V33" i="47"/>
  <c r="U33" i="47"/>
  <c r="T33" i="47"/>
  <c r="S33" i="47"/>
  <c r="R33" i="47"/>
  <c r="P33" i="47"/>
  <c r="O33" i="47"/>
  <c r="N33" i="47"/>
  <c r="M33" i="47"/>
  <c r="L33" i="47"/>
  <c r="AE34" i="47"/>
  <c r="AL32" i="47"/>
  <c r="AK32" i="47"/>
  <c r="AJ32" i="47"/>
  <c r="AH32" i="47"/>
  <c r="AG32" i="47"/>
  <c r="AE32" i="47"/>
  <c r="AD32" i="47"/>
  <c r="AC32" i="47"/>
  <c r="AB32" i="47"/>
  <c r="AA32" i="47"/>
  <c r="Z32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M32" i="47"/>
  <c r="L32" i="47"/>
  <c r="AE33" i="47"/>
  <c r="AL31" i="47"/>
  <c r="AK31" i="47"/>
  <c r="AJ31" i="47"/>
  <c r="AH31" i="47"/>
  <c r="AD31" i="47"/>
  <c r="AC31" i="47"/>
  <c r="AB31" i="47"/>
  <c r="AA31" i="47"/>
  <c r="Y31" i="47"/>
  <c r="X31" i="47"/>
  <c r="W31" i="47"/>
  <c r="V31" i="47"/>
  <c r="U31" i="47"/>
  <c r="T31" i="47"/>
  <c r="S31" i="47"/>
  <c r="R31" i="47"/>
  <c r="P31" i="47"/>
  <c r="O31" i="47"/>
  <c r="N31" i="47"/>
  <c r="M31" i="47"/>
  <c r="L31" i="47"/>
  <c r="AL30" i="47"/>
  <c r="AK30" i="47"/>
  <c r="AJ30" i="47"/>
  <c r="AH30" i="47"/>
  <c r="AG30" i="47"/>
  <c r="AF30" i="47"/>
  <c r="AD30" i="47"/>
  <c r="AC30" i="47"/>
  <c r="AB30" i="47"/>
  <c r="AA30" i="47"/>
  <c r="Y30" i="47"/>
  <c r="X30" i="47"/>
  <c r="W30" i="47"/>
  <c r="V30" i="47"/>
  <c r="U30" i="47"/>
  <c r="T30" i="47"/>
  <c r="S30" i="47"/>
  <c r="R30" i="47"/>
  <c r="P30" i="47"/>
  <c r="O30" i="47"/>
  <c r="N30" i="47"/>
  <c r="M30" i="47"/>
  <c r="L30" i="47"/>
  <c r="AL29" i="47"/>
  <c r="AK29" i="47"/>
  <c r="AJ29" i="47"/>
  <c r="AH29" i="47"/>
  <c r="AG29" i="47"/>
  <c r="AF29" i="47"/>
  <c r="AE29" i="47"/>
  <c r="AC29" i="47"/>
  <c r="AB29" i="47"/>
  <c r="AA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AE30" i="47"/>
  <c r="AL28" i="47"/>
  <c r="AK28" i="47"/>
  <c r="AJ28" i="47"/>
  <c r="AH28" i="47"/>
  <c r="AG28" i="47"/>
  <c r="AD28" i="47"/>
  <c r="AC28" i="47"/>
  <c r="AB28" i="47"/>
  <c r="AA28" i="47"/>
  <c r="Z28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L28" i="47"/>
  <c r="AD29" i="47"/>
  <c r="AL27" i="47"/>
  <c r="AK27" i="47"/>
  <c r="AJ27" i="47"/>
  <c r="AG27" i="47"/>
  <c r="AF27" i="47"/>
  <c r="AE27" i="47"/>
  <c r="AD27" i="47"/>
  <c r="AC27" i="47"/>
  <c r="AB27" i="47"/>
  <c r="AA27" i="47"/>
  <c r="Z27" i="47"/>
  <c r="Y27" i="47"/>
  <c r="X27" i="47"/>
  <c r="W27" i="47"/>
  <c r="V27" i="47"/>
  <c r="U27" i="47"/>
  <c r="T27" i="47"/>
  <c r="S27" i="47"/>
  <c r="R27" i="47"/>
  <c r="P27" i="47"/>
  <c r="O27" i="47"/>
  <c r="N27" i="47"/>
  <c r="M27" i="47"/>
  <c r="L27" i="47"/>
  <c r="AF28" i="47"/>
  <c r="AL26" i="47"/>
  <c r="AK26" i="47"/>
  <c r="AJ26" i="47"/>
  <c r="AI26" i="47"/>
  <c r="AH26" i="47"/>
  <c r="AG26" i="47"/>
  <c r="AF26" i="47"/>
  <c r="AE26" i="47"/>
  <c r="AD26" i="47"/>
  <c r="AC26" i="47"/>
  <c r="AB26" i="47"/>
  <c r="AA26" i="47"/>
  <c r="Y26" i="47"/>
  <c r="X26" i="47"/>
  <c r="W26" i="47"/>
  <c r="V26" i="47"/>
  <c r="U26" i="47"/>
  <c r="T26" i="47"/>
  <c r="S26" i="47"/>
  <c r="R26" i="47"/>
  <c r="P26" i="47"/>
  <c r="O26" i="47"/>
  <c r="N26" i="47"/>
  <c r="M26" i="47"/>
  <c r="L26" i="47"/>
  <c r="AL25" i="47"/>
  <c r="AK25" i="47"/>
  <c r="AJ25" i="47"/>
  <c r="AI25" i="47"/>
  <c r="AH25" i="47"/>
  <c r="AG25" i="47"/>
  <c r="AF25" i="47"/>
  <c r="AC25" i="47"/>
  <c r="AB25" i="47"/>
  <c r="AA25" i="47"/>
  <c r="Y25" i="47"/>
  <c r="X25" i="47"/>
  <c r="W25" i="47"/>
  <c r="V25" i="47"/>
  <c r="U25" i="47"/>
  <c r="T25" i="47"/>
  <c r="S25" i="47"/>
  <c r="R25" i="47"/>
  <c r="P25" i="47"/>
  <c r="O25" i="47"/>
  <c r="N25" i="47"/>
  <c r="M25" i="47"/>
  <c r="L25" i="47"/>
  <c r="AL24" i="47"/>
  <c r="AK24" i="47"/>
  <c r="AJ24" i="47"/>
  <c r="AI24" i="47"/>
  <c r="AG24" i="47"/>
  <c r="AC24" i="47"/>
  <c r="AB24" i="47"/>
  <c r="AA24" i="47"/>
  <c r="Y24" i="47"/>
  <c r="X24" i="47"/>
  <c r="W24" i="47"/>
  <c r="V24" i="47"/>
  <c r="U24" i="47"/>
  <c r="T24" i="47"/>
  <c r="S24" i="47"/>
  <c r="R24" i="47"/>
  <c r="P24" i="47"/>
  <c r="O24" i="47"/>
  <c r="N24" i="47"/>
  <c r="M24" i="47"/>
  <c r="L24" i="47"/>
  <c r="AL23" i="47"/>
  <c r="AK23" i="47"/>
  <c r="AJ23" i="47"/>
  <c r="AH23" i="47"/>
  <c r="AG23" i="47"/>
  <c r="AF23" i="47"/>
  <c r="AD23" i="47"/>
  <c r="AC23" i="47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L23" i="47"/>
  <c r="AH24" i="47"/>
  <c r="AL22" i="47"/>
  <c r="AK22" i="47"/>
  <c r="AJ22" i="47"/>
  <c r="AH22" i="47"/>
  <c r="AG22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L22" i="47"/>
  <c r="AE23" i="47"/>
  <c r="AL21" i="47"/>
  <c r="AK21" i="47"/>
  <c r="AJ21" i="47"/>
  <c r="AH21" i="47"/>
  <c r="AF21" i="47"/>
  <c r="AE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P21" i="47"/>
  <c r="O21" i="47"/>
  <c r="N21" i="47"/>
  <c r="M21" i="47"/>
  <c r="L21" i="47"/>
  <c r="AF22" i="47"/>
  <c r="AL20" i="47"/>
  <c r="AK20" i="47"/>
  <c r="AJ20" i="47"/>
  <c r="AC20" i="47"/>
  <c r="AB20" i="47"/>
  <c r="AA20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L20" i="47"/>
  <c r="AD21" i="47"/>
  <c r="AL19" i="47"/>
  <c r="AK19" i="47"/>
  <c r="AJ19" i="47"/>
  <c r="AF19" i="47"/>
  <c r="AC19" i="47"/>
  <c r="AB19" i="47"/>
  <c r="AA19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AG20" i="47"/>
  <c r="AL18" i="47"/>
  <c r="AK18" i="47"/>
  <c r="AJ18" i="47"/>
  <c r="AG18" i="47"/>
  <c r="AC18" i="47"/>
  <c r="AB18" i="47"/>
  <c r="AA18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L18" i="47"/>
  <c r="AD19" i="47"/>
  <c r="AL17" i="47"/>
  <c r="AK17" i="47"/>
  <c r="AJ17" i="47"/>
  <c r="AD17" i="47"/>
  <c r="AC17" i="47"/>
  <c r="AB17" i="47"/>
  <c r="AA17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L17" i="47"/>
  <c r="AH18" i="47"/>
  <c r="A17" i="47"/>
  <c r="A29" i="47" s="1"/>
  <c r="A41" i="47" s="1"/>
  <c r="A53" i="47" s="1"/>
  <c r="A65" i="47" s="1"/>
  <c r="A77" i="47" s="1"/>
  <c r="A89" i="47" s="1"/>
  <c r="A101" i="47" s="1"/>
  <c r="A113" i="47" s="1"/>
  <c r="A125" i="47" s="1"/>
  <c r="A137" i="47" s="1"/>
  <c r="A149" i="47" s="1"/>
  <c r="A161" i="47" s="1"/>
  <c r="AH17" i="47"/>
  <c r="Z18" i="47"/>
  <c r="Z17" i="47"/>
  <c r="P123" i="48" l="1"/>
  <c r="P124" i="48"/>
  <c r="AD123" i="48"/>
  <c r="W123" i="48"/>
  <c r="W162" i="48"/>
  <c r="P162" i="48"/>
  <c r="AD162" i="48"/>
  <c r="P122" i="48"/>
  <c r="AD122" i="48"/>
  <c r="W122" i="48"/>
  <c r="AK140" i="48"/>
  <c r="AD38" i="48"/>
  <c r="W38" i="48"/>
  <c r="P38" i="48"/>
  <c r="AD62" i="48"/>
  <c r="W62" i="48"/>
  <c r="P62" i="48"/>
  <c r="AD105" i="48"/>
  <c r="P105" i="48"/>
  <c r="W105" i="48"/>
  <c r="AD117" i="48"/>
  <c r="AD174" i="48"/>
  <c r="W127" i="48"/>
  <c r="AD127" i="48"/>
  <c r="P127" i="48"/>
  <c r="AD67" i="48"/>
  <c r="W67" i="48"/>
  <c r="P67" i="48"/>
  <c r="AK83" i="48"/>
  <c r="AD83" i="48"/>
  <c r="W83" i="48"/>
  <c r="P84" i="48"/>
  <c r="P83" i="48"/>
  <c r="W84" i="48"/>
  <c r="AD81" i="48"/>
  <c r="W81" i="48"/>
  <c r="P81" i="48"/>
  <c r="AD53" i="48"/>
  <c r="W53" i="48"/>
  <c r="P53" i="48"/>
  <c r="AD95" i="48"/>
  <c r="P95" i="48"/>
  <c r="W95" i="48"/>
  <c r="W113" i="48"/>
  <c r="P113" i="48"/>
  <c r="AD113" i="48"/>
  <c r="AD97" i="48"/>
  <c r="W97" i="48"/>
  <c r="P97" i="48"/>
  <c r="AD109" i="48"/>
  <c r="AK139" i="48"/>
  <c r="W45" i="48"/>
  <c r="P45" i="48"/>
  <c r="AK45" i="48"/>
  <c r="AD45" i="48"/>
  <c r="W36" i="48"/>
  <c r="P16" i="48"/>
  <c r="W17" i="48"/>
  <c r="P17" i="48"/>
  <c r="W16" i="48"/>
  <c r="P34" i="48"/>
  <c r="P78" i="48"/>
  <c r="AD78" i="48"/>
  <c r="W78" i="48"/>
  <c r="AD23" i="48"/>
  <c r="W23" i="48"/>
  <c r="P23" i="48"/>
  <c r="P24" i="48"/>
  <c r="AD163" i="48"/>
  <c r="W163" i="48"/>
  <c r="P163" i="48"/>
  <c r="W164" i="48"/>
  <c r="AD175" i="48"/>
  <c r="W159" i="48"/>
  <c r="P160" i="48"/>
  <c r="AD159" i="48"/>
  <c r="P159" i="48"/>
  <c r="W160" i="48"/>
  <c r="P19" i="48"/>
  <c r="W19" i="48"/>
  <c r="W20" i="48"/>
  <c r="AD19" i="48"/>
  <c r="AD63" i="48"/>
  <c r="W63" i="48"/>
  <c r="AD75" i="48"/>
  <c r="P63" i="48"/>
  <c r="AD108" i="48"/>
  <c r="AD96" i="48"/>
  <c r="W96" i="48"/>
  <c r="P96" i="48"/>
  <c r="AR38" i="48"/>
  <c r="AR118" i="48"/>
  <c r="AD118" i="48"/>
  <c r="W118" i="48"/>
  <c r="P118" i="48"/>
  <c r="AD134" i="48"/>
  <c r="W134" i="48"/>
  <c r="P134" i="48"/>
  <c r="W135" i="48"/>
  <c r="AD130" i="48"/>
  <c r="P130" i="48"/>
  <c r="W130" i="48"/>
  <c r="AD39" i="48"/>
  <c r="W39" i="48"/>
  <c r="P39" i="48"/>
  <c r="AD54" i="48"/>
  <c r="W54" i="48"/>
  <c r="P54" i="48"/>
  <c r="P108" i="48"/>
  <c r="AK107" i="48"/>
  <c r="AD107" i="48"/>
  <c r="W107" i="48"/>
  <c r="P107" i="48"/>
  <c r="W14" i="48"/>
  <c r="P14" i="48"/>
  <c r="P150" i="48"/>
  <c r="AR150" i="48"/>
  <c r="W150" i="48"/>
  <c r="AD150" i="48"/>
  <c r="P154" i="48"/>
  <c r="AD154" i="48"/>
  <c r="AD166" i="48"/>
  <c r="W154" i="48"/>
  <c r="AR166" i="48"/>
  <c r="W145" i="48"/>
  <c r="P145" i="48"/>
  <c r="AD145" i="48"/>
  <c r="AK19" i="48"/>
  <c r="AD135" i="48"/>
  <c r="W101" i="48"/>
  <c r="P101" i="48"/>
  <c r="AD101" i="48"/>
  <c r="W89" i="48"/>
  <c r="AD89" i="48"/>
  <c r="P89" i="48"/>
  <c r="W6" i="48"/>
  <c r="P6" i="48"/>
  <c r="AD18" i="48"/>
  <c r="W70" i="48"/>
  <c r="P70" i="48"/>
  <c r="AD70" i="48"/>
  <c r="W49" i="48"/>
  <c r="AD32" i="48"/>
  <c r="P32" i="48"/>
  <c r="W32" i="48"/>
  <c r="AK53" i="48"/>
  <c r="AR62" i="48"/>
  <c r="AK67" i="48"/>
  <c r="W59" i="48"/>
  <c r="P59" i="48"/>
  <c r="AD59" i="48"/>
  <c r="AD165" i="48"/>
  <c r="AR165" i="48"/>
  <c r="W165" i="48"/>
  <c r="AD177" i="48"/>
  <c r="P165" i="48"/>
  <c r="P90" i="48"/>
  <c r="AK90" i="48"/>
  <c r="AD90" i="48"/>
  <c r="W90" i="48"/>
  <c r="AD102" i="48"/>
  <c r="P164" i="48"/>
  <c r="AK60" i="48"/>
  <c r="AR144" i="48"/>
  <c r="W144" i="48"/>
  <c r="P144" i="48"/>
  <c r="AD144" i="48"/>
  <c r="P102" i="48"/>
  <c r="W30" i="48"/>
  <c r="AD42" i="48"/>
  <c r="P30" i="48"/>
  <c r="AD30" i="48"/>
  <c r="AD65" i="48"/>
  <c r="W65" i="48"/>
  <c r="P65" i="48"/>
  <c r="P155" i="48"/>
  <c r="W156" i="48"/>
  <c r="P156" i="48"/>
  <c r="AD155" i="48"/>
  <c r="W155" i="48"/>
  <c r="P71" i="48"/>
  <c r="AD71" i="48"/>
  <c r="W71" i="48"/>
  <c r="W171" i="48"/>
  <c r="P171" i="48"/>
  <c r="AD171" i="48"/>
  <c r="AD181" i="48"/>
  <c r="W181" i="48"/>
  <c r="P181" i="48"/>
  <c r="AD60" i="48"/>
  <c r="AR48" i="48"/>
  <c r="AR63" i="48"/>
  <c r="W50" i="48"/>
  <c r="AD50" i="48"/>
  <c r="P50" i="48"/>
  <c r="AD21" i="48"/>
  <c r="W21" i="48"/>
  <c r="P21" i="48"/>
  <c r="W102" i="48"/>
  <c r="W157" i="48"/>
  <c r="P157" i="48"/>
  <c r="AD157" i="48"/>
  <c r="AD169" i="48"/>
  <c r="AD72" i="48"/>
  <c r="P72" i="48"/>
  <c r="P73" i="48"/>
  <c r="W72" i="48"/>
  <c r="W24" i="48"/>
  <c r="AD170" i="48"/>
  <c r="W170" i="48"/>
  <c r="P170" i="48"/>
  <c r="W22" i="48"/>
  <c r="AR46" i="48"/>
  <c r="W11" i="48"/>
  <c r="P11" i="48"/>
  <c r="P12" i="48"/>
  <c r="W12" i="48"/>
  <c r="W9" i="48"/>
  <c r="P9" i="48"/>
  <c r="P10" i="48"/>
  <c r="P25" i="48"/>
  <c r="W25" i="48"/>
  <c r="AD25" i="48"/>
  <c r="W124" i="48"/>
  <c r="AD131" i="48"/>
  <c r="W132" i="48"/>
  <c r="W131" i="48"/>
  <c r="P131" i="48"/>
  <c r="P132" i="48"/>
  <c r="W125" i="48"/>
  <c r="AK125" i="48"/>
  <c r="AD125" i="48"/>
  <c r="P125" i="48"/>
  <c r="AD137" i="48"/>
  <c r="W119" i="48"/>
  <c r="P151" i="48"/>
  <c r="W87" i="48"/>
  <c r="AD87" i="48"/>
  <c r="P87" i="48"/>
  <c r="AD121" i="48"/>
  <c r="W121" i="48"/>
  <c r="P121" i="48"/>
  <c r="P66" i="48"/>
  <c r="AD66" i="48"/>
  <c r="W66" i="48"/>
  <c r="AD74" i="48"/>
  <c r="P98" i="48"/>
  <c r="W98" i="48"/>
  <c r="AD98" i="48"/>
  <c r="W99" i="48"/>
  <c r="P99" i="48"/>
  <c r="AD44" i="48"/>
  <c r="W133" i="48"/>
  <c r="AD133" i="48"/>
  <c r="P133" i="48"/>
  <c r="P172" i="48"/>
  <c r="AD151" i="48"/>
  <c r="AD182" i="48"/>
  <c r="W182" i="48"/>
  <c r="P182" i="48"/>
  <c r="AR102" i="48"/>
  <c r="AR71" i="48"/>
  <c r="AK154" i="48"/>
  <c r="AR23" i="48"/>
  <c r="P91" i="48"/>
  <c r="P92" i="48"/>
  <c r="AD91" i="48"/>
  <c r="W91" i="48"/>
  <c r="W92" i="48"/>
  <c r="AR103" i="48"/>
  <c r="AD103" i="48"/>
  <c r="W103" i="48"/>
  <c r="P103" i="48"/>
  <c r="P47" i="48"/>
  <c r="AD80" i="48"/>
  <c r="P80" i="48"/>
  <c r="W80" i="48"/>
  <c r="AD92" i="48"/>
  <c r="W26" i="48"/>
  <c r="W151" i="48"/>
  <c r="P58" i="48"/>
  <c r="W58" i="48"/>
  <c r="AD58" i="48"/>
  <c r="W147" i="48"/>
  <c r="P147" i="48"/>
  <c r="P148" i="48"/>
  <c r="AD147" i="48"/>
  <c r="W7" i="48"/>
  <c r="P7" i="48"/>
  <c r="P79" i="48"/>
  <c r="AD79" i="48"/>
  <c r="W79" i="48"/>
  <c r="P15" i="48"/>
  <c r="W15" i="48"/>
  <c r="W93" i="48"/>
  <c r="AD93" i="48"/>
  <c r="P93" i="48"/>
  <c r="W139" i="48"/>
  <c r="P139" i="48"/>
  <c r="W140" i="48"/>
  <c r="P140" i="48"/>
  <c r="AD139" i="48"/>
  <c r="AD82" i="48"/>
  <c r="W82" i="48"/>
  <c r="P82" i="48"/>
  <c r="W46" i="48"/>
  <c r="P46" i="48"/>
  <c r="AD46" i="48"/>
  <c r="AK124" i="48"/>
  <c r="P33" i="48"/>
  <c r="AD33" i="48"/>
  <c r="W33" i="48"/>
  <c r="P35" i="48"/>
  <c r="P36" i="48"/>
  <c r="AD35" i="48"/>
  <c r="W35" i="48"/>
  <c r="P94" i="48"/>
  <c r="W120" i="48"/>
  <c r="P120" i="48"/>
  <c r="AD132" i="48"/>
  <c r="AD120" i="48"/>
  <c r="P88" i="48"/>
  <c r="AD100" i="48"/>
  <c r="AD88" i="48"/>
  <c r="W88" i="48"/>
  <c r="AR94" i="48"/>
  <c r="P51" i="48"/>
  <c r="P52" i="48"/>
  <c r="W51" i="48"/>
  <c r="AD51" i="48"/>
  <c r="W94" i="48"/>
  <c r="P57" i="48"/>
  <c r="AD56" i="48"/>
  <c r="W56" i="48"/>
  <c r="AD68" i="48"/>
  <c r="P56" i="48"/>
  <c r="P183" i="48"/>
  <c r="AK51" i="48"/>
  <c r="AD94" i="48"/>
  <c r="P115" i="48"/>
  <c r="AD115" i="48"/>
  <c r="W115" i="48"/>
  <c r="AK68" i="48"/>
  <c r="W48" i="48"/>
  <c r="P48" i="48"/>
  <c r="AD48" i="48"/>
  <c r="P178" i="48"/>
  <c r="W179" i="48"/>
  <c r="P179" i="48"/>
  <c r="AD178" i="48"/>
  <c r="W178" i="48"/>
  <c r="AD106" i="48"/>
  <c r="W106" i="48"/>
  <c r="P106" i="48"/>
  <c r="AR135" i="48"/>
  <c r="AD138" i="48"/>
  <c r="AD126" i="48"/>
  <c r="P126" i="48"/>
  <c r="W126" i="48"/>
  <c r="AD40" i="48"/>
  <c r="W40" i="48"/>
  <c r="P40" i="48"/>
  <c r="AD52" i="48"/>
  <c r="W41" i="48"/>
  <c r="AR40" i="48"/>
  <c r="AD158" i="48"/>
  <c r="W158" i="48"/>
  <c r="P158" i="48"/>
  <c r="AK52" i="48"/>
  <c r="AK59" i="48"/>
  <c r="W152" i="48"/>
  <c r="P152" i="48"/>
  <c r="AD164" i="48"/>
  <c r="AD152" i="48"/>
  <c r="P27" i="48"/>
  <c r="W28" i="48"/>
  <c r="P28" i="48"/>
  <c r="W27" i="48"/>
  <c r="AD27" i="48"/>
  <c r="W57" i="48"/>
  <c r="AD47" i="48"/>
  <c r="W128" i="48"/>
  <c r="P128" i="48"/>
  <c r="AD128" i="48"/>
  <c r="W129" i="48"/>
  <c r="P129" i="48"/>
  <c r="AD114" i="48"/>
  <c r="W114" i="48"/>
  <c r="P114" i="48"/>
  <c r="AR153" i="48"/>
  <c r="AK142" i="48"/>
  <c r="AJ142" i="48"/>
  <c r="AO141" i="48"/>
  <c r="AI142" i="48"/>
  <c r="M141" i="48"/>
  <c r="AH141" i="48"/>
  <c r="AA141" i="48"/>
  <c r="AQ153" i="48"/>
  <c r="AP153" i="48"/>
  <c r="T141" i="48"/>
  <c r="AA69" i="48"/>
  <c r="AR81" i="48"/>
  <c r="AO69" i="48"/>
  <c r="M69" i="48"/>
  <c r="T69" i="48"/>
  <c r="AK70" i="48"/>
  <c r="AJ70" i="48"/>
  <c r="AI70" i="48"/>
  <c r="AH69" i="48"/>
  <c r="AP81" i="48"/>
  <c r="AQ81" i="48"/>
  <c r="AA128" i="48"/>
  <c r="AJ129" i="48"/>
  <c r="AQ140" i="48"/>
  <c r="M128" i="48"/>
  <c r="AO128" i="48"/>
  <c r="AH128" i="48"/>
  <c r="AK129" i="48"/>
  <c r="AI129" i="48"/>
  <c r="AH129" i="48"/>
  <c r="T128" i="48"/>
  <c r="AR140" i="48"/>
  <c r="AG129" i="48"/>
  <c r="AP140" i="48"/>
  <c r="AF129" i="48"/>
  <c r="AE129" i="48"/>
  <c r="AQ182" i="48"/>
  <c r="AJ171" i="48"/>
  <c r="AI171" i="48"/>
  <c r="AO170" i="48"/>
  <c r="M170" i="48"/>
  <c r="AH170" i="48"/>
  <c r="T170" i="48"/>
  <c r="AN182" i="48"/>
  <c r="AM182" i="48"/>
  <c r="T171" i="48"/>
  <c r="M171" i="48"/>
  <c r="AK171" i="48"/>
  <c r="AR182" i="48"/>
  <c r="AG171" i="48"/>
  <c r="AF171" i="48"/>
  <c r="AE171" i="48"/>
  <c r="AP182" i="48"/>
  <c r="AA170" i="48"/>
  <c r="AN177" i="48"/>
  <c r="AE33" i="48"/>
  <c r="AG70" i="48"/>
  <c r="AM49" i="48"/>
  <c r="M112" i="48"/>
  <c r="AJ113" i="48"/>
  <c r="AQ124" i="48"/>
  <c r="AP124" i="48"/>
  <c r="AA112" i="48"/>
  <c r="AO112" i="48"/>
  <c r="AR124" i="48"/>
  <c r="AI113" i="48"/>
  <c r="AK113" i="48"/>
  <c r="AH112" i="48"/>
  <c r="T112" i="48"/>
  <c r="AI110" i="48"/>
  <c r="AQ121" i="48"/>
  <c r="AA109" i="48"/>
  <c r="AH109" i="48"/>
  <c r="T109" i="48"/>
  <c r="M109" i="48"/>
  <c r="AO109" i="48"/>
  <c r="AR121" i="48"/>
  <c r="AJ110" i="48"/>
  <c r="AP121" i="48"/>
  <c r="AK110" i="48"/>
  <c r="AA45" i="48"/>
  <c r="T45" i="48"/>
  <c r="AI46" i="48"/>
  <c r="M45" i="48"/>
  <c r="AK46" i="48"/>
  <c r="AO45" i="48"/>
  <c r="AJ46" i="48"/>
  <c r="AP57" i="48"/>
  <c r="AR57" i="48"/>
  <c r="AQ57" i="48"/>
  <c r="AH45" i="48"/>
  <c r="M115" i="48"/>
  <c r="AI116" i="48"/>
  <c r="AR127" i="48"/>
  <c r="AP127" i="48"/>
  <c r="AJ116" i="48"/>
  <c r="AO115" i="48"/>
  <c r="T115" i="48"/>
  <c r="AQ127" i="48"/>
  <c r="AK116" i="48"/>
  <c r="AE116" i="48"/>
  <c r="AH115" i="48"/>
  <c r="AA115" i="48"/>
  <c r="M116" i="48"/>
  <c r="AL153" i="48"/>
  <c r="AO90" i="48"/>
  <c r="AQ123" i="48"/>
  <c r="AR123" i="48"/>
  <c r="T111" i="48"/>
  <c r="AP123" i="48"/>
  <c r="AJ112" i="48"/>
  <c r="AK112" i="48"/>
  <c r="M111" i="48"/>
  <c r="AH111" i="48"/>
  <c r="AI112" i="48"/>
  <c r="AA111" i="48"/>
  <c r="AO111" i="48"/>
  <c r="AA123" i="48"/>
  <c r="AE169" i="48"/>
  <c r="AA147" i="48"/>
  <c r="AE36" i="48"/>
  <c r="AH171" i="48"/>
  <c r="AE26" i="48"/>
  <c r="AG38" i="48"/>
  <c r="AG122" i="48"/>
  <c r="AG136" i="48"/>
  <c r="AN108" i="48"/>
  <c r="AN44" i="48"/>
  <c r="AM180" i="48"/>
  <c r="AF32" i="48"/>
  <c r="AK47" i="48"/>
  <c r="AP58" i="48"/>
  <c r="AJ47" i="48"/>
  <c r="AO46" i="48"/>
  <c r="AI47" i="48"/>
  <c r="AH46" i="48"/>
  <c r="AR58" i="48"/>
  <c r="AQ58" i="48"/>
  <c r="AA46" i="48"/>
  <c r="AM58" i="48"/>
  <c r="T46" i="48"/>
  <c r="M46" i="48"/>
  <c r="AH56" i="48"/>
  <c r="T56" i="48"/>
  <c r="AQ68" i="48"/>
  <c r="AP68" i="48"/>
  <c r="M56" i="48"/>
  <c r="AA56" i="48"/>
  <c r="AR68" i="48"/>
  <c r="AK57" i="48"/>
  <c r="AJ57" i="48"/>
  <c r="AI57" i="48"/>
  <c r="AO56" i="48"/>
  <c r="AG57" i="48"/>
  <c r="AA68" i="48"/>
  <c r="AF57" i="48"/>
  <c r="AF70" i="48"/>
  <c r="AL50" i="48"/>
  <c r="AL90" i="48"/>
  <c r="AL26" i="48"/>
  <c r="AE38" i="48"/>
  <c r="AO43" i="48"/>
  <c r="AG113" i="48"/>
  <c r="AE113" i="48"/>
  <c r="AF112" i="48"/>
  <c r="AM44" i="48"/>
  <c r="AL182" i="48"/>
  <c r="AJ127" i="48"/>
  <c r="AI127" i="48"/>
  <c r="T126" i="48"/>
  <c r="AR138" i="48"/>
  <c r="AP138" i="48"/>
  <c r="AM138" i="48"/>
  <c r="M126" i="48"/>
  <c r="AA126" i="48"/>
  <c r="AO126" i="48"/>
  <c r="AQ138" i="48"/>
  <c r="AN138" i="48"/>
  <c r="AH126" i="48"/>
  <c r="AL138" i="48"/>
  <c r="AK127" i="48"/>
  <c r="AM29" i="48"/>
  <c r="AM47" i="48"/>
  <c r="AL123" i="48"/>
  <c r="AA58" i="48"/>
  <c r="AE128" i="48"/>
  <c r="AH88" i="48"/>
  <c r="AR100" i="48"/>
  <c r="AO88" i="48"/>
  <c r="AI89" i="48"/>
  <c r="AK89" i="48"/>
  <c r="AJ89" i="48"/>
  <c r="M88" i="48"/>
  <c r="T88" i="48"/>
  <c r="AP100" i="48"/>
  <c r="AA88" i="48"/>
  <c r="AQ100" i="48"/>
  <c r="AN127" i="48"/>
  <c r="AM147" i="48"/>
  <c r="M47" i="48"/>
  <c r="AH47" i="48"/>
  <c r="AK48" i="48"/>
  <c r="AI48" i="48"/>
  <c r="AJ48" i="48"/>
  <c r="AR59" i="48"/>
  <c r="AQ59" i="48"/>
  <c r="AO47" i="48"/>
  <c r="AA47" i="48"/>
  <c r="AP59" i="48"/>
  <c r="T47" i="48"/>
  <c r="AM50" i="48"/>
  <c r="AN147" i="48"/>
  <c r="AN121" i="48"/>
  <c r="T97" i="48"/>
  <c r="AJ98" i="48"/>
  <c r="AI98" i="48"/>
  <c r="AO97" i="48"/>
  <c r="M97" i="48"/>
  <c r="AF98" i="48"/>
  <c r="AK98" i="48"/>
  <c r="AH97" i="48"/>
  <c r="AA97" i="48"/>
  <c r="AR109" i="48"/>
  <c r="AQ109" i="48"/>
  <c r="AP109" i="48"/>
  <c r="AN81" i="48"/>
  <c r="AR53" i="48"/>
  <c r="AQ53" i="48"/>
  <c r="AJ42" i="48"/>
  <c r="AH41" i="48"/>
  <c r="AA41" i="48"/>
  <c r="AI42" i="48"/>
  <c r="AO41" i="48"/>
  <c r="AP53" i="48"/>
  <c r="T41" i="48"/>
  <c r="M41" i="48"/>
  <c r="AF42" i="48"/>
  <c r="AK42" i="48"/>
  <c r="M42" i="48"/>
  <c r="AM53" i="48"/>
  <c r="AH50" i="48"/>
  <c r="AF161" i="48"/>
  <c r="AP98" i="48"/>
  <c r="AO86" i="48"/>
  <c r="AR98" i="48"/>
  <c r="AK87" i="48"/>
  <c r="AJ87" i="48"/>
  <c r="AI87" i="48"/>
  <c r="M86" i="48"/>
  <c r="AQ98" i="48"/>
  <c r="AM98" i="48"/>
  <c r="T86" i="48"/>
  <c r="AH86" i="48"/>
  <c r="AA86" i="48"/>
  <c r="AN98" i="48"/>
  <c r="AE46" i="48"/>
  <c r="AF47" i="48"/>
  <c r="T143" i="48"/>
  <c r="M143" i="48"/>
  <c r="AK144" i="48"/>
  <c r="AJ144" i="48"/>
  <c r="AR155" i="48"/>
  <c r="AI144" i="48"/>
  <c r="AQ155" i="48"/>
  <c r="AP155" i="48"/>
  <c r="AA143" i="48"/>
  <c r="AO155" i="48"/>
  <c r="AH143" i="48"/>
  <c r="AA155" i="48"/>
  <c r="AO143" i="48"/>
  <c r="AP75" i="48"/>
  <c r="AK64" i="48"/>
  <c r="AA63" i="48"/>
  <c r="T63" i="48"/>
  <c r="AR75" i="48"/>
  <c r="AQ75" i="48"/>
  <c r="M63" i="48"/>
  <c r="AH63" i="48"/>
  <c r="AJ64" i="48"/>
  <c r="AI64" i="48"/>
  <c r="AO63" i="48"/>
  <c r="AJ8" i="48"/>
  <c r="AP19" i="48"/>
  <c r="AH7" i="48"/>
  <c r="T7" i="48"/>
  <c r="AR19" i="48"/>
  <c r="AK8" i="48"/>
  <c r="AI8" i="48"/>
  <c r="M7" i="48"/>
  <c r="AQ19" i="48"/>
  <c r="T161" i="48"/>
  <c r="AL100" i="48"/>
  <c r="AE47" i="48"/>
  <c r="AG62" i="48"/>
  <c r="AL155" i="48"/>
  <c r="AE161" i="48"/>
  <c r="AN100" i="48"/>
  <c r="AF142" i="48"/>
  <c r="T116" i="48"/>
  <c r="AA19" i="48"/>
  <c r="AO58" i="48"/>
  <c r="AL109" i="48"/>
  <c r="AL45" i="48"/>
  <c r="AF87" i="48"/>
  <c r="AO123" i="48"/>
  <c r="AF122" i="48"/>
  <c r="AR133" i="48"/>
  <c r="AO121" i="48"/>
  <c r="AP133" i="48"/>
  <c r="AA121" i="48"/>
  <c r="AQ133" i="48"/>
  <c r="AH121" i="48"/>
  <c r="M121" i="48"/>
  <c r="AK122" i="48"/>
  <c r="AJ122" i="48"/>
  <c r="AI122" i="48"/>
  <c r="T121" i="48"/>
  <c r="AG161" i="48"/>
  <c r="AH105" i="48"/>
  <c r="AI106" i="48"/>
  <c r="M105" i="48"/>
  <c r="AR117" i="48"/>
  <c r="AK106" i="48"/>
  <c r="AO105" i="48"/>
  <c r="AP117" i="48"/>
  <c r="AQ117" i="48"/>
  <c r="AJ106" i="48"/>
  <c r="AA105" i="48"/>
  <c r="AH106" i="48"/>
  <c r="AF106" i="48"/>
  <c r="T105" i="48"/>
  <c r="AO118" i="48"/>
  <c r="AH118" i="48"/>
  <c r="T118" i="48"/>
  <c r="AM130" i="48"/>
  <c r="M118" i="48"/>
  <c r="AA118" i="48"/>
  <c r="AR130" i="48"/>
  <c r="AQ130" i="48"/>
  <c r="AI119" i="48"/>
  <c r="AO130" i="48"/>
  <c r="AK119" i="48"/>
  <c r="AJ119" i="48"/>
  <c r="AP130" i="48"/>
  <c r="AO108" i="48"/>
  <c r="AR115" i="48"/>
  <c r="AA103" i="48"/>
  <c r="AP115" i="48"/>
  <c r="M103" i="48"/>
  <c r="AK104" i="48"/>
  <c r="AH103" i="48"/>
  <c r="AJ104" i="48"/>
  <c r="AI104" i="48"/>
  <c r="AQ115" i="48"/>
  <c r="AO103" i="48"/>
  <c r="T103" i="48"/>
  <c r="M161" i="48"/>
  <c r="AL133" i="48"/>
  <c r="AL37" i="48"/>
  <c r="AH40" i="48"/>
  <c r="AR52" i="48"/>
  <c r="T40" i="48"/>
  <c r="AP52" i="48"/>
  <c r="AI41" i="48"/>
  <c r="M40" i="48"/>
  <c r="AA40" i="48"/>
  <c r="AQ52" i="48"/>
  <c r="AO40" i="48"/>
  <c r="AK41" i="48"/>
  <c r="AJ41" i="48"/>
  <c r="AA52" i="48"/>
  <c r="AI32" i="48"/>
  <c r="M31" i="48"/>
  <c r="AR43" i="48"/>
  <c r="AP43" i="48"/>
  <c r="AQ43" i="48"/>
  <c r="AA31" i="48"/>
  <c r="AK32" i="48"/>
  <c r="AJ32" i="48"/>
  <c r="AH31" i="48"/>
  <c r="T31" i="48"/>
  <c r="AO31" i="48"/>
  <c r="AK146" i="48"/>
  <c r="AF146" i="48"/>
  <c r="T145" i="48"/>
  <c r="AA145" i="48"/>
  <c r="AH145" i="48"/>
  <c r="AP157" i="48"/>
  <c r="AO145" i="48"/>
  <c r="AI146" i="48"/>
  <c r="AJ146" i="48"/>
  <c r="AR157" i="48"/>
  <c r="AQ157" i="48"/>
  <c r="M145" i="48"/>
  <c r="AE97" i="48"/>
  <c r="AQ61" i="48"/>
  <c r="AI50" i="48"/>
  <c r="AP61" i="48"/>
  <c r="AO49" i="48"/>
  <c r="AK50" i="48"/>
  <c r="AJ50" i="48"/>
  <c r="AH49" i="48"/>
  <c r="AF50" i="48"/>
  <c r="T49" i="48"/>
  <c r="AA49" i="48"/>
  <c r="M49" i="48"/>
  <c r="AR61" i="48"/>
  <c r="AR29" i="48"/>
  <c r="AQ29" i="48"/>
  <c r="AJ18" i="48"/>
  <c r="AA17" i="48"/>
  <c r="T17" i="48"/>
  <c r="M17" i="48"/>
  <c r="AH17" i="48"/>
  <c r="AP29" i="48"/>
  <c r="AO17" i="48"/>
  <c r="AK18" i="48"/>
  <c r="AI18" i="48"/>
  <c r="AF18" i="48"/>
  <c r="AF25" i="48"/>
  <c r="AN157" i="48"/>
  <c r="AF39" i="48"/>
  <c r="AL180" i="48"/>
  <c r="AL44" i="48"/>
  <c r="AI128" i="48"/>
  <c r="T127" i="48"/>
  <c r="M127" i="48"/>
  <c r="AO127" i="48"/>
  <c r="AH127" i="48"/>
  <c r="AP139" i="48"/>
  <c r="AJ128" i="48"/>
  <c r="AK128" i="48"/>
  <c r="AA127" i="48"/>
  <c r="AR139" i="48"/>
  <c r="AQ139" i="48"/>
  <c r="M101" i="48"/>
  <c r="AK102" i="48"/>
  <c r="AJ102" i="48"/>
  <c r="AI102" i="48"/>
  <c r="AO101" i="48"/>
  <c r="AP113" i="48"/>
  <c r="AQ113" i="48"/>
  <c r="AR113" i="48"/>
  <c r="AA101" i="48"/>
  <c r="T101" i="48"/>
  <c r="AH101" i="48"/>
  <c r="T102" i="48"/>
  <c r="AM127" i="48"/>
  <c r="AL130" i="48"/>
  <c r="AG97" i="48"/>
  <c r="AM124" i="48"/>
  <c r="AO68" i="48"/>
  <c r="AG112" i="48"/>
  <c r="AE166" i="48"/>
  <c r="AA110" i="48"/>
  <c r="AI111" i="48"/>
  <c r="T110" i="48"/>
  <c r="AP122" i="48"/>
  <c r="AN122" i="48"/>
  <c r="M110" i="48"/>
  <c r="AM122" i="48"/>
  <c r="AO110" i="48"/>
  <c r="AH110" i="48"/>
  <c r="AR122" i="48"/>
  <c r="AQ122" i="48"/>
  <c r="AK111" i="48"/>
  <c r="AJ111" i="48"/>
  <c r="AK71" i="48"/>
  <c r="AO70" i="48"/>
  <c r="AH70" i="48"/>
  <c r="AJ71" i="48"/>
  <c r="AI71" i="48"/>
  <c r="T70" i="48"/>
  <c r="M70" i="48"/>
  <c r="AN82" i="48"/>
  <c r="AA70" i="48"/>
  <c r="AM82" i="48"/>
  <c r="AR82" i="48"/>
  <c r="AQ82" i="48"/>
  <c r="AP82" i="48"/>
  <c r="AO82" i="48"/>
  <c r="AO153" i="48"/>
  <c r="AF102" i="48"/>
  <c r="AE168" i="48"/>
  <c r="AL108" i="48"/>
  <c r="AI56" i="48"/>
  <c r="M55" i="48"/>
  <c r="AQ67" i="48"/>
  <c r="AK56" i="48"/>
  <c r="AR67" i="48"/>
  <c r="AP67" i="48"/>
  <c r="AO55" i="48"/>
  <c r="T55" i="48"/>
  <c r="AJ56" i="48"/>
  <c r="AA55" i="48"/>
  <c r="AH55" i="48"/>
  <c r="AH161" i="48"/>
  <c r="T133" i="48"/>
  <c r="AP145" i="48"/>
  <c r="AK134" i="48"/>
  <c r="AJ134" i="48"/>
  <c r="AI134" i="48"/>
  <c r="AO133" i="48"/>
  <c r="M133" i="48"/>
  <c r="AH133" i="48"/>
  <c r="AA133" i="48"/>
  <c r="AR145" i="48"/>
  <c r="AQ145" i="48"/>
  <c r="AF134" i="48"/>
  <c r="AF38" i="48"/>
  <c r="AE122" i="48"/>
  <c r="AO62" i="48"/>
  <c r="AR74" i="48"/>
  <c r="AH62" i="48"/>
  <c r="T62" i="48"/>
  <c r="AQ74" i="48"/>
  <c r="AJ63" i="48"/>
  <c r="AN74" i="48"/>
  <c r="AI63" i="48"/>
  <c r="AM74" i="48"/>
  <c r="AK63" i="48"/>
  <c r="AA62" i="48"/>
  <c r="AP74" i="48"/>
  <c r="M62" i="48"/>
  <c r="T36" i="48"/>
  <c r="AA108" i="48"/>
  <c r="AA139" i="48"/>
  <c r="AL49" i="48"/>
  <c r="AF89" i="48"/>
  <c r="AJ159" i="48"/>
  <c r="AP170" i="48"/>
  <c r="AN170" i="48"/>
  <c r="T158" i="48"/>
  <c r="AI159" i="48"/>
  <c r="AH158" i="48"/>
  <c r="AA158" i="48"/>
  <c r="AR170" i="48"/>
  <c r="AK159" i="48"/>
  <c r="AQ170" i="48"/>
  <c r="AM170" i="48"/>
  <c r="AO158" i="48"/>
  <c r="M158" i="48"/>
  <c r="AE110" i="48"/>
  <c r="AN53" i="48"/>
  <c r="AF166" i="48"/>
  <c r="AF15" i="48"/>
  <c r="AH125" i="48"/>
  <c r="AK126" i="48"/>
  <c r="AJ126" i="48"/>
  <c r="M125" i="48"/>
  <c r="AO125" i="48"/>
  <c r="AA125" i="48"/>
  <c r="AP137" i="48"/>
  <c r="AI126" i="48"/>
  <c r="AF126" i="48"/>
  <c r="AR137" i="48"/>
  <c r="AQ137" i="48"/>
  <c r="T125" i="48"/>
  <c r="AH93" i="48"/>
  <c r="AR105" i="48"/>
  <c r="AA93" i="48"/>
  <c r="AK94" i="48"/>
  <c r="AJ94" i="48"/>
  <c r="M93" i="48"/>
  <c r="AP105" i="48"/>
  <c r="AO93" i="48"/>
  <c r="AQ105" i="48"/>
  <c r="T93" i="48"/>
  <c r="AI94" i="48"/>
  <c r="AA61" i="48"/>
  <c r="AO61" i="48"/>
  <c r="M61" i="48"/>
  <c r="AR73" i="48"/>
  <c r="AQ73" i="48"/>
  <c r="AH61" i="48"/>
  <c r="AI62" i="48"/>
  <c r="T61" i="48"/>
  <c r="AP73" i="48"/>
  <c r="AK62" i="48"/>
  <c r="AJ62" i="48"/>
  <c r="T29" i="48"/>
  <c r="AH29" i="48"/>
  <c r="AK30" i="48"/>
  <c r="AO29" i="48"/>
  <c r="AQ41" i="48"/>
  <c r="AI30" i="48"/>
  <c r="AJ30" i="48"/>
  <c r="AR41" i="48"/>
  <c r="AA29" i="48"/>
  <c r="M29" i="48"/>
  <c r="AP41" i="48"/>
  <c r="AM41" i="48"/>
  <c r="AN41" i="48"/>
  <c r="AI81" i="48"/>
  <c r="T80" i="48"/>
  <c r="AQ92" i="48"/>
  <c r="AK81" i="48"/>
  <c r="AO80" i="48"/>
  <c r="M80" i="48"/>
  <c r="AJ81" i="48"/>
  <c r="AH80" i="48"/>
  <c r="AP92" i="48"/>
  <c r="AA80" i="48"/>
  <c r="AR92" i="48"/>
  <c r="AN155" i="48"/>
  <c r="AM67" i="48"/>
  <c r="AA95" i="48"/>
  <c r="AO95" i="48"/>
  <c r="AQ107" i="48"/>
  <c r="AP107" i="48"/>
  <c r="AI96" i="48"/>
  <c r="AH95" i="48"/>
  <c r="AK96" i="48"/>
  <c r="AJ96" i="48"/>
  <c r="AR107" i="48"/>
  <c r="T95" i="48"/>
  <c r="M95" i="48"/>
  <c r="M136" i="48"/>
  <c r="AJ161" i="48"/>
  <c r="T160" i="48"/>
  <c r="M160" i="48"/>
  <c r="AH160" i="48"/>
  <c r="AK161" i="48"/>
  <c r="AI161" i="48"/>
  <c r="AA160" i="48"/>
  <c r="AR172" i="48"/>
  <c r="AO160" i="48"/>
  <c r="AQ172" i="48"/>
  <c r="AP172" i="48"/>
  <c r="AO172" i="48"/>
  <c r="AM172" i="48"/>
  <c r="AA172" i="48"/>
  <c r="AF97" i="48"/>
  <c r="AL57" i="48"/>
  <c r="AG142" i="48"/>
  <c r="T167" i="48"/>
  <c r="M167" i="48"/>
  <c r="AQ179" i="48"/>
  <c r="AH167" i="48"/>
  <c r="AR179" i="48"/>
  <c r="AA167" i="48"/>
  <c r="AP179" i="48"/>
  <c r="AK168" i="48"/>
  <c r="AJ168" i="48"/>
  <c r="AI168" i="48"/>
  <c r="AO167" i="48"/>
  <c r="AA44" i="48"/>
  <c r="AM109" i="48"/>
  <c r="T26" i="48"/>
  <c r="AA67" i="48"/>
  <c r="AI82" i="48"/>
  <c r="AO81" i="48"/>
  <c r="M81" i="48"/>
  <c r="AK82" i="48"/>
  <c r="AR93" i="48"/>
  <c r="AJ82" i="48"/>
  <c r="AQ93" i="48"/>
  <c r="T81" i="48"/>
  <c r="AA81" i="48"/>
  <c r="AP93" i="48"/>
  <c r="AH81" i="48"/>
  <c r="AF82" i="48"/>
  <c r="AA138" i="48"/>
  <c r="AM52" i="48"/>
  <c r="AO100" i="48"/>
  <c r="AE70" i="48"/>
  <c r="AN75" i="48"/>
  <c r="AH159" i="48"/>
  <c r="AK160" i="48"/>
  <c r="T159" i="48"/>
  <c r="AR171" i="48"/>
  <c r="AO159" i="48"/>
  <c r="AJ160" i="48"/>
  <c r="M159" i="48"/>
  <c r="AI160" i="48"/>
  <c r="AA159" i="48"/>
  <c r="AQ171" i="48"/>
  <c r="AP171" i="48"/>
  <c r="AO87" i="48"/>
  <c r="M87" i="48"/>
  <c r="AK88" i="48"/>
  <c r="AP99" i="48"/>
  <c r="AA87" i="48"/>
  <c r="AJ88" i="48"/>
  <c r="AI88" i="48"/>
  <c r="T87" i="48"/>
  <c r="AR99" i="48"/>
  <c r="AQ99" i="48"/>
  <c r="AH87" i="48"/>
  <c r="AH114" i="48"/>
  <c r="AA75" i="48"/>
  <c r="AO152" i="48"/>
  <c r="AH152" i="48"/>
  <c r="AR164" i="48"/>
  <c r="AQ164" i="48"/>
  <c r="T152" i="48"/>
  <c r="M152" i="48"/>
  <c r="AK153" i="48"/>
  <c r="AJ153" i="48"/>
  <c r="AI153" i="48"/>
  <c r="AA152" i="48"/>
  <c r="AP164" i="48"/>
  <c r="AL132" i="48"/>
  <c r="AN47" i="48"/>
  <c r="AF159" i="48"/>
  <c r="AM123" i="48"/>
  <c r="AI136" i="48"/>
  <c r="T135" i="48"/>
  <c r="AK136" i="48"/>
  <c r="AP147" i="48"/>
  <c r="AR147" i="48"/>
  <c r="M135" i="48"/>
  <c r="AQ147" i="48"/>
  <c r="AA135" i="48"/>
  <c r="AH135" i="48"/>
  <c r="AO135" i="48"/>
  <c r="AJ136" i="48"/>
  <c r="AM140" i="48"/>
  <c r="AQ149" i="48"/>
  <c r="AF138" i="48"/>
  <c r="AK138" i="48"/>
  <c r="AO137" i="48"/>
  <c r="AJ138" i="48"/>
  <c r="AH137" i="48"/>
  <c r="AI138" i="48"/>
  <c r="AA137" i="48"/>
  <c r="T137" i="48"/>
  <c r="M137" i="48"/>
  <c r="AR149" i="48"/>
  <c r="M138" i="48"/>
  <c r="AP149" i="48"/>
  <c r="AN149" i="48"/>
  <c r="AM149" i="48"/>
  <c r="AJ21" i="48"/>
  <c r="AI21" i="48"/>
  <c r="M20" i="48"/>
  <c r="AR32" i="48"/>
  <c r="AH20" i="48"/>
  <c r="AQ32" i="48"/>
  <c r="AP32" i="48"/>
  <c r="T20" i="48"/>
  <c r="AA20" i="48"/>
  <c r="AK21" i="48"/>
  <c r="AO20" i="48"/>
  <c r="AI108" i="48"/>
  <c r="AQ119" i="48"/>
  <c r="AP119" i="48"/>
  <c r="M107" i="48"/>
  <c r="AA107" i="48"/>
  <c r="T107" i="48"/>
  <c r="AK108" i="48"/>
  <c r="AH107" i="48"/>
  <c r="AJ108" i="48"/>
  <c r="AH108" i="48"/>
  <c r="AR119" i="48"/>
  <c r="AE108" i="48"/>
  <c r="AO107" i="48"/>
  <c r="M36" i="48"/>
  <c r="AN180" i="48"/>
  <c r="AA130" i="48"/>
  <c r="AL137" i="48"/>
  <c r="AM57" i="48"/>
  <c r="AF79" i="48"/>
  <c r="AE159" i="48"/>
  <c r="AP51" i="48"/>
  <c r="T39" i="48"/>
  <c r="AJ40" i="48"/>
  <c r="AO39" i="48"/>
  <c r="AI40" i="48"/>
  <c r="AH39" i="48"/>
  <c r="M39" i="48"/>
  <c r="AR51" i="48"/>
  <c r="AQ51" i="48"/>
  <c r="AA39" i="48"/>
  <c r="AK40" i="48"/>
  <c r="AA21" i="48"/>
  <c r="AO21" i="48"/>
  <c r="M21" i="48"/>
  <c r="AQ33" i="48"/>
  <c r="AR33" i="48"/>
  <c r="T21" i="48"/>
  <c r="AP33" i="48"/>
  <c r="AJ22" i="48"/>
  <c r="AI22" i="48"/>
  <c r="AK22" i="48"/>
  <c r="AH21" i="48"/>
  <c r="AL172" i="48"/>
  <c r="AH146" i="48"/>
  <c r="M18" i="48"/>
  <c r="AH157" i="48"/>
  <c r="AR169" i="48"/>
  <c r="AA157" i="48"/>
  <c r="AJ158" i="48"/>
  <c r="T157" i="48"/>
  <c r="AI158" i="48"/>
  <c r="AO157" i="48"/>
  <c r="AK158" i="48"/>
  <c r="AQ169" i="48"/>
  <c r="AP169" i="48"/>
  <c r="M157" i="48"/>
  <c r="AL125" i="48"/>
  <c r="AL29" i="48"/>
  <c r="AN115" i="48"/>
  <c r="AF111" i="48"/>
  <c r="AQ27" i="48"/>
  <c r="AP27" i="48"/>
  <c r="M15" i="48"/>
  <c r="AR27" i="48"/>
  <c r="T15" i="48"/>
  <c r="AH15" i="48"/>
  <c r="AK16" i="48"/>
  <c r="AJ16" i="48"/>
  <c r="AI16" i="48"/>
  <c r="T136" i="48"/>
  <c r="T138" i="48"/>
  <c r="AL157" i="48"/>
  <c r="AM139" i="48"/>
  <c r="AL58" i="48"/>
  <c r="AI170" i="48"/>
  <c r="T169" i="48"/>
  <c r="AJ170" i="48"/>
  <c r="AO169" i="48"/>
  <c r="M169" i="48"/>
  <c r="AA169" i="48"/>
  <c r="AR181" i="48"/>
  <c r="AQ181" i="48"/>
  <c r="AP181" i="48"/>
  <c r="AK170" i="48"/>
  <c r="AH169" i="48"/>
  <c r="AF170" i="48"/>
  <c r="AE170" i="48"/>
  <c r="AG41" i="48"/>
  <c r="AE81" i="48"/>
  <c r="AF64" i="48"/>
  <c r="AG110" i="48"/>
  <c r="AL81" i="48"/>
  <c r="AN52" i="48"/>
  <c r="AG104" i="48"/>
  <c r="AF144" i="48"/>
  <c r="AM132" i="48"/>
  <c r="AA100" i="48"/>
  <c r="AE102" i="48"/>
  <c r="AO119" i="48"/>
  <c r="AP131" i="48"/>
  <c r="M119" i="48"/>
  <c r="AH119" i="48"/>
  <c r="AK120" i="48"/>
  <c r="AQ131" i="48"/>
  <c r="T119" i="48"/>
  <c r="AA119" i="48"/>
  <c r="AR131" i="48"/>
  <c r="AO131" i="48"/>
  <c r="AJ120" i="48"/>
  <c r="AI120" i="48"/>
  <c r="T30" i="48"/>
  <c r="AO75" i="48"/>
  <c r="AL93" i="48"/>
  <c r="T53" i="48"/>
  <c r="AQ65" i="48"/>
  <c r="AI54" i="48"/>
  <c r="M53" i="48"/>
  <c r="AA53" i="48"/>
  <c r="AR65" i="48"/>
  <c r="AP65" i="48"/>
  <c r="AO53" i="48"/>
  <c r="AH53" i="48"/>
  <c r="AJ54" i="48"/>
  <c r="AK54" i="48"/>
  <c r="M129" i="48"/>
  <c r="AM26" i="48"/>
  <c r="AG48" i="48"/>
  <c r="AG46" i="48"/>
  <c r="AK73" i="48"/>
  <c r="AO72" i="48"/>
  <c r="T72" i="48"/>
  <c r="AQ84" i="48"/>
  <c r="AJ73" i="48"/>
  <c r="AI73" i="48"/>
  <c r="AR84" i="48"/>
  <c r="AP84" i="48"/>
  <c r="M72" i="48"/>
  <c r="AA72" i="48"/>
  <c r="AH72" i="48"/>
  <c r="AL127" i="48"/>
  <c r="AF116" i="48"/>
  <c r="AO140" i="48"/>
  <c r="AO139" i="48"/>
  <c r="AR178" i="48"/>
  <c r="AP178" i="48"/>
  <c r="AK167" i="48"/>
  <c r="AH166" i="48"/>
  <c r="AA166" i="48"/>
  <c r="AJ167" i="48"/>
  <c r="AO166" i="48"/>
  <c r="T166" i="48"/>
  <c r="AI167" i="48"/>
  <c r="AQ178" i="48"/>
  <c r="AN178" i="48"/>
  <c r="AM178" i="48"/>
  <c r="M166" i="48"/>
  <c r="AL41" i="48"/>
  <c r="AF176" i="48"/>
  <c r="AQ154" i="48"/>
  <c r="AK143" i="48"/>
  <c r="AO142" i="48"/>
  <c r="M142" i="48"/>
  <c r="AH142" i="48"/>
  <c r="AJ143" i="48"/>
  <c r="AI143" i="48"/>
  <c r="AR154" i="48"/>
  <c r="AP154" i="48"/>
  <c r="T142" i="48"/>
  <c r="AN154" i="48"/>
  <c r="AM154" i="48"/>
  <c r="AA142" i="48"/>
  <c r="AE62" i="48"/>
  <c r="AM137" i="48"/>
  <c r="AM93" i="48"/>
  <c r="AM81" i="48"/>
  <c r="M102" i="48"/>
  <c r="AM155" i="48"/>
  <c r="AF63" i="48"/>
  <c r="AL119" i="48"/>
  <c r="AE39" i="48"/>
  <c r="AH13" i="48"/>
  <c r="AR25" i="48"/>
  <c r="AQ25" i="48"/>
  <c r="AI14" i="48"/>
  <c r="AP25" i="48"/>
  <c r="T13" i="48"/>
  <c r="M13" i="48"/>
  <c r="AK14" i="48"/>
  <c r="AJ14" i="48"/>
  <c r="T146" i="48"/>
  <c r="AH18" i="48"/>
  <c r="M117" i="48"/>
  <c r="AQ129" i="48"/>
  <c r="AA117" i="48"/>
  <c r="AR129" i="48"/>
  <c r="T117" i="48"/>
  <c r="AH117" i="48"/>
  <c r="AP129" i="48"/>
  <c r="AO117" i="48"/>
  <c r="AK118" i="48"/>
  <c r="AJ118" i="48"/>
  <c r="AI118" i="48"/>
  <c r="AG118" i="48"/>
  <c r="AF118" i="48"/>
  <c r="AH64" i="48"/>
  <c r="AO64" i="48"/>
  <c r="AK65" i="48"/>
  <c r="AI65" i="48"/>
  <c r="AJ65" i="48"/>
  <c r="T64" i="48"/>
  <c r="M64" i="48"/>
  <c r="AR76" i="48"/>
  <c r="AQ76" i="48"/>
  <c r="AP76" i="48"/>
  <c r="AA64" i="48"/>
  <c r="AE8" i="48"/>
  <c r="AG135" i="48"/>
  <c r="M71" i="48"/>
  <c r="AP83" i="48"/>
  <c r="AA71" i="48"/>
  <c r="AO71" i="48"/>
  <c r="AK72" i="48"/>
  <c r="AJ72" i="48"/>
  <c r="AR83" i="48"/>
  <c r="AI72" i="48"/>
  <c r="AH71" i="48"/>
  <c r="AQ83" i="48"/>
  <c r="T71" i="48"/>
  <c r="AQ37" i="48"/>
  <c r="AI26" i="48"/>
  <c r="AK26" i="48"/>
  <c r="AO25" i="48"/>
  <c r="AJ26" i="48"/>
  <c r="AH25" i="48"/>
  <c r="AF26" i="48"/>
  <c r="AR37" i="48"/>
  <c r="AP37" i="48"/>
  <c r="AA25" i="48"/>
  <c r="M25" i="48"/>
  <c r="M26" i="48"/>
  <c r="T25" i="48"/>
  <c r="AF36" i="48"/>
  <c r="AG36" i="48"/>
  <c r="AM36" i="48"/>
  <c r="AA153" i="48"/>
  <c r="AM115" i="48"/>
  <c r="AG98" i="48"/>
  <c r="AE18" i="48"/>
  <c r="AO44" i="48"/>
  <c r="T129" i="48"/>
  <c r="AO36" i="48"/>
  <c r="M150" i="48"/>
  <c r="AR162" i="48"/>
  <c r="AK151" i="48"/>
  <c r="T150" i="48"/>
  <c r="AP162" i="48"/>
  <c r="AI151" i="48"/>
  <c r="AO150" i="48"/>
  <c r="AA150" i="48"/>
  <c r="AQ162" i="48"/>
  <c r="AN162" i="48"/>
  <c r="AM162" i="48"/>
  <c r="AH150" i="48"/>
  <c r="AJ151" i="48"/>
  <c r="AL162" i="48"/>
  <c r="AA140" i="48"/>
  <c r="AA59" i="48"/>
  <c r="AQ85" i="48"/>
  <c r="AJ74" i="48"/>
  <c r="AO73" i="48"/>
  <c r="AK74" i="48"/>
  <c r="AI74" i="48"/>
  <c r="AF74" i="48"/>
  <c r="AA73" i="48"/>
  <c r="AP85" i="48"/>
  <c r="M73" i="48"/>
  <c r="AR85" i="48"/>
  <c r="T73" i="48"/>
  <c r="AH73" i="48"/>
  <c r="AE41" i="48"/>
  <c r="AM100" i="48"/>
  <c r="AF41" i="48"/>
  <c r="AM105" i="48"/>
  <c r="AG39" i="48"/>
  <c r="AF143" i="48"/>
  <c r="AL131" i="48"/>
  <c r="AE87" i="48"/>
  <c r="M146" i="48"/>
  <c r="T18" i="48"/>
  <c r="AL117" i="48"/>
  <c r="AA85" i="48"/>
  <c r="AR97" i="48"/>
  <c r="AQ97" i="48"/>
  <c r="T85" i="48"/>
  <c r="AI86" i="48"/>
  <c r="M85" i="48"/>
  <c r="AK86" i="48"/>
  <c r="AO85" i="48"/>
  <c r="AH85" i="48"/>
  <c r="AJ86" i="48"/>
  <c r="AP97" i="48"/>
  <c r="AL53" i="48"/>
  <c r="T104" i="48"/>
  <c r="AK105" i="48"/>
  <c r="AO104" i="48"/>
  <c r="AP116" i="48"/>
  <c r="M104" i="48"/>
  <c r="AR116" i="48"/>
  <c r="AI105" i="48"/>
  <c r="AH104" i="48"/>
  <c r="AJ105" i="48"/>
  <c r="AA104" i="48"/>
  <c r="AQ116" i="48"/>
  <c r="AE64" i="48"/>
  <c r="AK9" i="48"/>
  <c r="AH8" i="48"/>
  <c r="AJ9" i="48"/>
  <c r="AI9" i="48"/>
  <c r="AR20" i="48"/>
  <c r="AQ20" i="48"/>
  <c r="T8" i="48"/>
  <c r="M8" i="48"/>
  <c r="AP20" i="48"/>
  <c r="AG87" i="48"/>
  <c r="AN43" i="48"/>
  <c r="AE15" i="48"/>
  <c r="AE136" i="48"/>
  <c r="T74" i="48"/>
  <c r="AP86" i="48"/>
  <c r="AH74" i="48"/>
  <c r="AR86" i="48"/>
  <c r="AQ86" i="48"/>
  <c r="AA74" i="48"/>
  <c r="M74" i="48"/>
  <c r="AM86" i="48"/>
  <c r="AO74" i="48"/>
  <c r="AI75" i="48"/>
  <c r="AF75" i="48"/>
  <c r="AK75" i="48"/>
  <c r="AJ75" i="48"/>
  <c r="AN58" i="48"/>
  <c r="AO132" i="48"/>
  <c r="M113" i="48"/>
  <c r="AA113" i="48"/>
  <c r="T113" i="48"/>
  <c r="AR125" i="48"/>
  <c r="AH113" i="48"/>
  <c r="AQ125" i="48"/>
  <c r="AO113" i="48"/>
  <c r="AP125" i="48"/>
  <c r="AK114" i="48"/>
  <c r="AJ114" i="48"/>
  <c r="AI114" i="48"/>
  <c r="AF114" i="48"/>
  <c r="AN153" i="48"/>
  <c r="AN117" i="48"/>
  <c r="AG144" i="48"/>
  <c r="AG8" i="48"/>
  <c r="AF113" i="48"/>
  <c r="AE142" i="48"/>
  <c r="AG102" i="48"/>
  <c r="AM37" i="48"/>
  <c r="AG119" i="48"/>
  <c r="AL181" i="48"/>
  <c r="AK150" i="48"/>
  <c r="AA149" i="48"/>
  <c r="AP161" i="48"/>
  <c r="T149" i="48"/>
  <c r="M149" i="48"/>
  <c r="AR161" i="48"/>
  <c r="AQ161" i="48"/>
  <c r="AO149" i="48"/>
  <c r="AI150" i="48"/>
  <c r="AH149" i="48"/>
  <c r="AJ150" i="48"/>
  <c r="AO154" i="48"/>
  <c r="AE71" i="48"/>
  <c r="AH136" i="48"/>
  <c r="AG26" i="48"/>
  <c r="AA24" i="48"/>
  <c r="AH24" i="48"/>
  <c r="AK25" i="48"/>
  <c r="T24" i="48"/>
  <c r="AI25" i="48"/>
  <c r="AR36" i="48"/>
  <c r="AQ36" i="48"/>
  <c r="AO24" i="48"/>
  <c r="AP36" i="48"/>
  <c r="M24" i="48"/>
  <c r="AJ25" i="48"/>
  <c r="AL61" i="48"/>
  <c r="AL52" i="48"/>
  <c r="AG47" i="48"/>
  <c r="AA175" i="48"/>
  <c r="AO175" i="48"/>
  <c r="AK176" i="48"/>
  <c r="AJ176" i="48"/>
  <c r="AI176" i="48"/>
  <c r="M175" i="48"/>
  <c r="AH175" i="48"/>
  <c r="T175" i="48"/>
  <c r="AK58" i="48"/>
  <c r="AJ58" i="48"/>
  <c r="M57" i="48"/>
  <c r="T57" i="48"/>
  <c r="AI58" i="48"/>
  <c r="AR69" i="48"/>
  <c r="AQ69" i="48"/>
  <c r="AP69" i="48"/>
  <c r="AO57" i="48"/>
  <c r="AA57" i="48"/>
  <c r="AH57" i="48"/>
  <c r="AG58" i="48"/>
  <c r="AF58" i="48"/>
  <c r="AE58" i="48"/>
  <c r="AF46" i="48"/>
  <c r="AF108" i="48"/>
  <c r="AA162" i="48"/>
  <c r="T162" i="48"/>
  <c r="AQ174" i="48"/>
  <c r="AH162" i="48"/>
  <c r="AR174" i="48"/>
  <c r="AP174" i="48"/>
  <c r="AM174" i="48"/>
  <c r="M162" i="48"/>
  <c r="AO162" i="48"/>
  <c r="AK163" i="48"/>
  <c r="AJ163" i="48"/>
  <c r="AI163" i="48"/>
  <c r="AE163" i="48"/>
  <c r="AE106" i="48"/>
  <c r="AN140" i="48"/>
  <c r="T108" i="48"/>
  <c r="AH42" i="48"/>
  <c r="AQ146" i="48"/>
  <c r="AK135" i="48"/>
  <c r="AN146" i="48"/>
  <c r="AJ135" i="48"/>
  <c r="AH134" i="48"/>
  <c r="M134" i="48"/>
  <c r="AR146" i="48"/>
  <c r="AP146" i="48"/>
  <c r="T134" i="48"/>
  <c r="AO134" i="48"/>
  <c r="AI135" i="48"/>
  <c r="AA134" i="48"/>
  <c r="AJ95" i="48"/>
  <c r="AI95" i="48"/>
  <c r="AH94" i="48"/>
  <c r="AN106" i="48"/>
  <c r="AM106" i="48"/>
  <c r="M94" i="48"/>
  <c r="AP106" i="48"/>
  <c r="T94" i="48"/>
  <c r="AR106" i="48"/>
  <c r="AQ106" i="48"/>
  <c r="AO94" i="48"/>
  <c r="AA94" i="48"/>
  <c r="AA106" i="48"/>
  <c r="AK95" i="48"/>
  <c r="AN37" i="48"/>
  <c r="AM157" i="48"/>
  <c r="AA48" i="48"/>
  <c r="AK49" i="48"/>
  <c r="AQ60" i="48"/>
  <c r="AR60" i="48"/>
  <c r="AH48" i="48"/>
  <c r="AP60" i="48"/>
  <c r="AJ49" i="48"/>
  <c r="AI49" i="48"/>
  <c r="AO48" i="48"/>
  <c r="M48" i="48"/>
  <c r="T48" i="48"/>
  <c r="AH16" i="48"/>
  <c r="T16" i="48"/>
  <c r="AR28" i="48"/>
  <c r="AQ28" i="48"/>
  <c r="AP28" i="48"/>
  <c r="AJ17" i="48"/>
  <c r="AI17" i="48"/>
  <c r="M16" i="48"/>
  <c r="AK17" i="48"/>
  <c r="AM28" i="48"/>
  <c r="AE119" i="48"/>
  <c r="M79" i="48"/>
  <c r="AA79" i="48"/>
  <c r="AR91" i="48"/>
  <c r="T79" i="48"/>
  <c r="AI80" i="48"/>
  <c r="AK80" i="48"/>
  <c r="AJ80" i="48"/>
  <c r="AP91" i="48"/>
  <c r="AO91" i="48"/>
  <c r="AO79" i="48"/>
  <c r="AH79" i="48"/>
  <c r="AQ91" i="48"/>
  <c r="T58" i="48"/>
  <c r="AE21" i="48"/>
  <c r="AO144" i="48"/>
  <c r="AQ156" i="48"/>
  <c r="AH144" i="48"/>
  <c r="AJ145" i="48"/>
  <c r="AI145" i="48"/>
  <c r="AK145" i="48"/>
  <c r="AA144" i="48"/>
  <c r="T144" i="48"/>
  <c r="AR156" i="48"/>
  <c r="AP156" i="48"/>
  <c r="AO156" i="48"/>
  <c r="M144" i="48"/>
  <c r="AM156" i="48"/>
  <c r="AA156" i="48"/>
  <c r="AL20" i="48"/>
  <c r="AH32" i="48"/>
  <c r="M32" i="48"/>
  <c r="AR44" i="48"/>
  <c r="AK33" i="48"/>
  <c r="AO32" i="48"/>
  <c r="AJ33" i="48"/>
  <c r="AI33" i="48"/>
  <c r="AP44" i="48"/>
  <c r="AA32" i="48"/>
  <c r="AQ44" i="48"/>
  <c r="T32" i="48"/>
  <c r="AA37" i="48"/>
  <c r="AK38" i="48"/>
  <c r="T37" i="48"/>
  <c r="AQ49" i="48"/>
  <c r="AI38" i="48"/>
  <c r="AO37" i="48"/>
  <c r="M37" i="48"/>
  <c r="AH37" i="48"/>
  <c r="AJ38" i="48"/>
  <c r="AR49" i="48"/>
  <c r="AP49" i="48"/>
  <c r="AI166" i="48"/>
  <c r="AO165" i="48"/>
  <c r="AA165" i="48"/>
  <c r="T165" i="48"/>
  <c r="AP177" i="48"/>
  <c r="M165" i="48"/>
  <c r="AR177" i="48"/>
  <c r="AQ177" i="48"/>
  <c r="AH165" i="48"/>
  <c r="AK166" i="48"/>
  <c r="AJ166" i="48"/>
  <c r="AL140" i="48"/>
  <c r="AO38" i="48"/>
  <c r="AR50" i="48"/>
  <c r="M38" i="48"/>
  <c r="T38" i="48"/>
  <c r="AA38" i="48"/>
  <c r="AH38" i="48"/>
  <c r="AK39" i="48"/>
  <c r="AJ39" i="48"/>
  <c r="AI39" i="48"/>
  <c r="AQ50" i="48"/>
  <c r="AP50" i="48"/>
  <c r="AO50" i="48"/>
  <c r="AR180" i="48"/>
  <c r="AI169" i="48"/>
  <c r="M168" i="48"/>
  <c r="AA168" i="48"/>
  <c r="AH168" i="48"/>
  <c r="T168" i="48"/>
  <c r="AQ180" i="48"/>
  <c r="AP180" i="48"/>
  <c r="AO168" i="48"/>
  <c r="AK169" i="48"/>
  <c r="AJ169" i="48"/>
  <c r="AJ97" i="48"/>
  <c r="AA96" i="48"/>
  <c r="AR108" i="48"/>
  <c r="AQ108" i="48"/>
  <c r="AP108" i="48"/>
  <c r="AH96" i="48"/>
  <c r="AK97" i="48"/>
  <c r="AO96" i="48"/>
  <c r="T96" i="48"/>
  <c r="AI97" i="48"/>
  <c r="M96" i="48"/>
  <c r="AL177" i="48"/>
  <c r="AO35" i="48"/>
  <c r="M35" i="48"/>
  <c r="AR47" i="48"/>
  <c r="AP47" i="48"/>
  <c r="AH35" i="48"/>
  <c r="T35" i="48"/>
  <c r="AK36" i="48"/>
  <c r="AJ36" i="48"/>
  <c r="AI36" i="48"/>
  <c r="AQ47" i="48"/>
  <c r="AA35" i="48"/>
  <c r="AA124" i="48"/>
  <c r="AK79" i="48"/>
  <c r="M78" i="48"/>
  <c r="AQ90" i="48"/>
  <c r="AA78" i="48"/>
  <c r="AR90" i="48"/>
  <c r="AP90" i="48"/>
  <c r="T78" i="48"/>
  <c r="AN90" i="48"/>
  <c r="AO78" i="48"/>
  <c r="AH78" i="48"/>
  <c r="AJ79" i="48"/>
  <c r="AI79" i="48"/>
  <c r="AA90" i="48"/>
  <c r="AM90" i="48"/>
  <c r="AM153" i="48"/>
  <c r="T14" i="48"/>
  <c r="AR26" i="48"/>
  <c r="AP26" i="48"/>
  <c r="AH14" i="48"/>
  <c r="M14" i="48"/>
  <c r="AK15" i="48"/>
  <c r="AJ15" i="48"/>
  <c r="AI15" i="48"/>
  <c r="AQ26" i="48"/>
  <c r="AM133" i="48"/>
  <c r="AN124" i="48"/>
  <c r="AA122" i="48"/>
  <c r="AJ123" i="48"/>
  <c r="T122" i="48"/>
  <c r="AI123" i="48"/>
  <c r="AQ134" i="48"/>
  <c r="AK123" i="48"/>
  <c r="AH122" i="48"/>
  <c r="AO122" i="48"/>
  <c r="AR134" i="48"/>
  <c r="AG123" i="48"/>
  <c r="AF123" i="48"/>
  <c r="M122" i="48"/>
  <c r="T123" i="48"/>
  <c r="AP134" i="48"/>
  <c r="AN134" i="48"/>
  <c r="AM134" i="48"/>
  <c r="AL134" i="48"/>
  <c r="AK121" i="48"/>
  <c r="AJ121" i="48"/>
  <c r="AI121" i="48"/>
  <c r="T120" i="48"/>
  <c r="AR132" i="48"/>
  <c r="M120" i="48"/>
  <c r="AA120" i="48"/>
  <c r="AQ132" i="48"/>
  <c r="AP132" i="48"/>
  <c r="AH120" i="48"/>
  <c r="AO120" i="48"/>
  <c r="AA163" i="48"/>
  <c r="AR175" i="48"/>
  <c r="T163" i="48"/>
  <c r="AQ175" i="48"/>
  <c r="AP175" i="48"/>
  <c r="M163" i="48"/>
  <c r="AO163" i="48"/>
  <c r="AK164" i="48"/>
  <c r="AJ164" i="48"/>
  <c r="AI164" i="48"/>
  <c r="AH163" i="48"/>
  <c r="AF164" i="48"/>
  <c r="AE164" i="48"/>
  <c r="AH164" i="48"/>
  <c r="AN130" i="48"/>
  <c r="AM107" i="48"/>
  <c r="T106" i="48"/>
  <c r="AL170" i="48"/>
  <c r="AL121" i="48"/>
  <c r="AK34" i="48"/>
  <c r="AJ34" i="48"/>
  <c r="AH33" i="48"/>
  <c r="AI34" i="48"/>
  <c r="AP45" i="48"/>
  <c r="AO33" i="48"/>
  <c r="AR45" i="48"/>
  <c r="AQ45" i="48"/>
  <c r="AA33" i="48"/>
  <c r="M33" i="48"/>
  <c r="T33" i="48"/>
  <c r="AF34" i="48"/>
  <c r="AM68" i="48"/>
  <c r="AF33" i="48"/>
  <c r="AN181" i="48"/>
  <c r="AM85" i="48"/>
  <c r="AL124" i="48"/>
  <c r="AE48" i="48"/>
  <c r="AL28" i="48"/>
  <c r="AF119" i="48"/>
  <c r="AK152" i="48"/>
  <c r="T151" i="48"/>
  <c r="AQ163" i="48"/>
  <c r="AI152" i="48"/>
  <c r="AO151" i="48"/>
  <c r="M151" i="48"/>
  <c r="AJ152" i="48"/>
  <c r="AR163" i="48"/>
  <c r="AA151" i="48"/>
  <c r="AP163" i="48"/>
  <c r="AH151" i="48"/>
  <c r="M23" i="48"/>
  <c r="AK24" i="48"/>
  <c r="AR35" i="48"/>
  <c r="AQ35" i="48"/>
  <c r="AO23" i="48"/>
  <c r="AP35" i="48"/>
  <c r="AJ24" i="48"/>
  <c r="AI24" i="48"/>
  <c r="AA23" i="48"/>
  <c r="T23" i="48"/>
  <c r="AH23" i="48"/>
  <c r="AO92" i="48"/>
  <c r="AL107" i="48"/>
  <c r="AH77" i="48"/>
  <c r="AR89" i="48"/>
  <c r="AK78" i="48"/>
  <c r="AP89" i="48"/>
  <c r="AI78" i="48"/>
  <c r="AA77" i="48"/>
  <c r="AQ89" i="48"/>
  <c r="T77" i="48"/>
  <c r="AO77" i="48"/>
  <c r="AJ78" i="48"/>
  <c r="M77" i="48"/>
  <c r="AF95" i="48"/>
  <c r="AE151" i="48"/>
  <c r="K215" i="48"/>
  <c r="Q211" i="48"/>
  <c r="Q213" i="48"/>
  <c r="S193" i="48"/>
  <c r="Q227" i="48"/>
  <c r="K203" i="48"/>
  <c r="K227" i="48"/>
  <c r="V217" i="48"/>
  <c r="Z228" i="48"/>
  <c r="AB209" i="48"/>
  <c r="O211" i="48"/>
  <c r="Q192" i="48"/>
  <c r="V196" i="48"/>
  <c r="U201" i="48"/>
  <c r="K194" i="48"/>
  <c r="J218" i="48"/>
  <c r="K218" i="48"/>
  <c r="V213" i="48"/>
  <c r="J227" i="48"/>
  <c r="U218" i="48"/>
  <c r="J228" i="48"/>
  <c r="Q205" i="48"/>
  <c r="V209" i="48"/>
  <c r="K228" i="48"/>
  <c r="AC190" i="48"/>
  <c r="Y186" i="48"/>
  <c r="K210" i="48"/>
  <c r="AB228" i="48"/>
  <c r="AC205" i="48"/>
  <c r="Y201" i="48"/>
  <c r="K220" i="48"/>
  <c r="AB224" i="48"/>
  <c r="AC191" i="48"/>
  <c r="S201" i="48"/>
  <c r="K207" i="48"/>
  <c r="AC193" i="48"/>
  <c r="Q220" i="48"/>
  <c r="U220" i="48"/>
  <c r="AC201" i="48"/>
  <c r="X202" i="48"/>
  <c r="O193" i="48"/>
  <c r="Z202" i="48"/>
  <c r="N205" i="48"/>
  <c r="AB213" i="48"/>
  <c r="F187" i="48"/>
  <c r="AM199" i="48" s="1"/>
  <c r="Q201" i="48"/>
  <c r="O219" i="48"/>
  <c r="K188" i="48"/>
  <c r="V201" i="48"/>
  <c r="U210" i="48"/>
  <c r="Q224" i="48"/>
  <c r="Z188" i="48"/>
  <c r="Y193" i="48"/>
  <c r="K202" i="48"/>
  <c r="Q225" i="48"/>
  <c r="X194" i="48"/>
  <c r="N220" i="48"/>
  <c r="R225" i="48"/>
  <c r="J198" i="48"/>
  <c r="U202" i="48"/>
  <c r="AB216" i="48"/>
  <c r="Z225" i="48"/>
  <c r="AB193" i="48"/>
  <c r="J199" i="48"/>
  <c r="AC202" i="48"/>
  <c r="K212" i="48"/>
  <c r="U225" i="48"/>
  <c r="Y185" i="48"/>
  <c r="AB194" i="48"/>
  <c r="K199" i="48"/>
  <c r="Q203" i="48"/>
  <c r="Q217" i="48"/>
  <c r="Q221" i="48"/>
  <c r="AC194" i="48"/>
  <c r="R217" i="48"/>
  <c r="V220" i="48"/>
  <c r="F176" i="48"/>
  <c r="AB185" i="48"/>
  <c r="U200" i="48"/>
  <c r="Q208" i="48"/>
  <c r="S217" i="48"/>
  <c r="AB201" i="48"/>
  <c r="F181" i="48"/>
  <c r="V200" i="48"/>
  <c r="N217" i="48"/>
  <c r="AB221" i="48"/>
  <c r="O220" i="48"/>
  <c r="AN187" i="48"/>
  <c r="Q185" i="48"/>
  <c r="AC213" i="48"/>
  <c r="N195" i="48"/>
  <c r="V185" i="48"/>
  <c r="Q196" i="48"/>
  <c r="O228" i="48"/>
  <c r="Q200" i="48"/>
  <c r="K211" i="48"/>
  <c r="AC221" i="48"/>
  <c r="V228" i="48"/>
  <c r="U213" i="48"/>
  <c r="J188" i="48"/>
  <c r="AB192" i="48"/>
  <c r="Q193" i="48"/>
  <c r="AC185" i="48"/>
  <c r="L196" i="48"/>
  <c r="O203" i="48"/>
  <c r="U221" i="48"/>
  <c r="AP193" i="48"/>
  <c r="X186" i="48"/>
  <c r="AC189" i="48"/>
  <c r="R193" i="48"/>
  <c r="N196" i="48"/>
  <c r="J203" i="48"/>
  <c r="N211" i="48"/>
  <c r="S225" i="48"/>
  <c r="AC228" i="48"/>
  <c r="U193" i="48"/>
  <c r="U196" i="48"/>
  <c r="AC200" i="48"/>
  <c r="N203" i="48"/>
  <c r="K219" i="48"/>
  <c r="R229" i="48"/>
  <c r="F173" i="48"/>
  <c r="Y194" i="48"/>
  <c r="N187" i="48"/>
  <c r="V193" i="48"/>
  <c r="Z208" i="48"/>
  <c r="L220" i="48"/>
  <c r="AB225" i="48"/>
  <c r="S229" i="48"/>
  <c r="O187" i="48"/>
  <c r="AB196" i="48"/>
  <c r="R201" i="48"/>
  <c r="Q204" i="48"/>
  <c r="U209" i="48"/>
  <c r="Q216" i="48"/>
  <c r="AB219" i="48"/>
  <c r="J226" i="48"/>
  <c r="N229" i="48"/>
  <c r="V186" i="48"/>
  <c r="Z193" i="48"/>
  <c r="Q197" i="48"/>
  <c r="K204" i="48"/>
  <c r="AC220" i="48"/>
  <c r="K226" i="48"/>
  <c r="AC229" i="48"/>
  <c r="J208" i="48"/>
  <c r="AB212" i="48"/>
  <c r="J230" i="48"/>
  <c r="K187" i="48"/>
  <c r="O201" i="48"/>
  <c r="AB204" i="48"/>
  <c r="O213" i="48"/>
  <c r="U226" i="48"/>
  <c r="AC204" i="48"/>
  <c r="Q209" i="48"/>
  <c r="F174" i="48"/>
  <c r="F183" i="48"/>
  <c r="S192" i="48"/>
  <c r="AC197" i="48"/>
  <c r="AC209" i="48"/>
  <c r="AC192" i="48"/>
  <c r="J207" i="48"/>
  <c r="U228" i="48"/>
  <c r="O196" i="48"/>
  <c r="X219" i="48"/>
  <c r="Q229" i="48"/>
  <c r="F179" i="48"/>
  <c r="AB187" i="48"/>
  <c r="Z194" i="48"/>
  <c r="AC216" i="48"/>
  <c r="AC225" i="48"/>
  <c r="V225" i="48"/>
  <c r="O225" i="48"/>
  <c r="U189" i="48"/>
  <c r="N228" i="48"/>
  <c r="AB227" i="48"/>
  <c r="N227" i="48"/>
  <c r="X195" i="48"/>
  <c r="Q195" i="48"/>
  <c r="J195" i="48"/>
  <c r="AC227" i="48"/>
  <c r="O227" i="48"/>
  <c r="N188" i="48"/>
  <c r="Q212" i="48"/>
  <c r="J212" i="48"/>
  <c r="N197" i="48"/>
  <c r="AB197" i="48"/>
  <c r="U197" i="48"/>
  <c r="R209" i="48"/>
  <c r="V226" i="48"/>
  <c r="S209" i="48"/>
  <c r="AB200" i="48"/>
  <c r="J186" i="48"/>
  <c r="Z212" i="48"/>
  <c r="V218" i="48"/>
  <c r="O205" i="48"/>
  <c r="J215" i="48"/>
  <c r="S220" i="48"/>
  <c r="Z200" i="48"/>
  <c r="K186" i="48"/>
  <c r="U205" i="48"/>
  <c r="U208" i="48"/>
  <c r="K195" i="48"/>
  <c r="V205" i="48"/>
  <c r="AB208" i="48"/>
  <c r="J210" i="48"/>
  <c r="N212" i="48"/>
  <c r="O217" i="48"/>
  <c r="AM193" i="48"/>
  <c r="O197" i="48"/>
  <c r="Z204" i="48"/>
  <c r="AB205" i="48"/>
  <c r="AC208" i="48"/>
  <c r="O212" i="48"/>
  <c r="O229" i="48"/>
  <c r="J200" i="48"/>
  <c r="AC188" i="48"/>
  <c r="N189" i="48"/>
  <c r="V210" i="48"/>
  <c r="J219" i="48"/>
  <c r="Z224" i="48"/>
  <c r="F177" i="48"/>
  <c r="V197" i="48"/>
  <c r="AC210" i="48"/>
  <c r="S212" i="48"/>
  <c r="N185" i="48"/>
  <c r="L188" i="48"/>
  <c r="J202" i="48"/>
  <c r="J204" i="48"/>
  <c r="N209" i="48"/>
  <c r="X211" i="48"/>
  <c r="U212" i="48"/>
  <c r="U217" i="48"/>
  <c r="N219" i="48"/>
  <c r="N221" i="48"/>
  <c r="V212" i="48"/>
  <c r="N204" i="48"/>
  <c r="L212" i="48"/>
  <c r="Q219" i="48"/>
  <c r="J224" i="48"/>
  <c r="V229" i="48"/>
  <c r="O185" i="48"/>
  <c r="O188" i="48"/>
  <c r="V202" i="48"/>
  <c r="O204" i="48"/>
  <c r="O209" i="48"/>
  <c r="AC212" i="48"/>
  <c r="AB217" i="48"/>
  <c r="O221" i="48"/>
  <c r="P226" i="48"/>
  <c r="AB229" i="48"/>
  <c r="V189" i="48"/>
  <c r="AB189" i="48"/>
  <c r="J194" i="48"/>
  <c r="P196" i="48"/>
  <c r="N201" i="48"/>
  <c r="AC217" i="48"/>
  <c r="U224" i="48"/>
  <c r="W222" i="48"/>
  <c r="R185" i="48"/>
  <c r="N193" i="48"/>
  <c r="J196" i="48"/>
  <c r="S204" i="48"/>
  <c r="Z216" i="48"/>
  <c r="L228" i="48"/>
  <c r="U229" i="48"/>
  <c r="U194" i="48"/>
  <c r="U204" i="48"/>
  <c r="J211" i="48"/>
  <c r="Z220" i="48"/>
  <c r="V221" i="48"/>
  <c r="AC224" i="48"/>
  <c r="AB220" i="48"/>
  <c r="F178" i="48"/>
  <c r="F182" i="48"/>
  <c r="V204" i="48"/>
  <c r="N213" i="48"/>
  <c r="Z196" i="48"/>
  <c r="L204" i="48"/>
  <c r="J216" i="48"/>
  <c r="J223" i="48"/>
  <c r="S228" i="48"/>
  <c r="V190" i="48"/>
  <c r="S196" i="48"/>
  <c r="J220" i="48"/>
  <c r="N225" i="48"/>
  <c r="L189" i="48"/>
  <c r="S189" i="48"/>
  <c r="Z189" i="48"/>
  <c r="Z201" i="48"/>
  <c r="V207" i="48"/>
  <c r="AC207" i="48"/>
  <c r="O208" i="48"/>
  <c r="O207" i="48"/>
  <c r="AC219" i="48"/>
  <c r="V208" i="48"/>
  <c r="Z199" i="48"/>
  <c r="S199" i="48"/>
  <c r="L199" i="48"/>
  <c r="S200" i="48"/>
  <c r="L200" i="48"/>
  <c r="F199" i="48"/>
  <c r="AI200" i="48" s="1"/>
  <c r="S186" i="48"/>
  <c r="L186" i="48"/>
  <c r="Z186" i="48"/>
  <c r="N190" i="48"/>
  <c r="U190" i="48"/>
  <c r="K205" i="48"/>
  <c r="R205" i="48"/>
  <c r="Y205" i="48"/>
  <c r="Z215" i="48"/>
  <c r="S215" i="48"/>
  <c r="L215" i="48"/>
  <c r="S216" i="48"/>
  <c r="L216" i="48"/>
  <c r="Y217" i="48"/>
  <c r="V223" i="48"/>
  <c r="AC223" i="48"/>
  <c r="O224" i="48"/>
  <c r="O223" i="48"/>
  <c r="L205" i="48"/>
  <c r="Z205" i="48"/>
  <c r="S205" i="48"/>
  <c r="F215" i="48"/>
  <c r="AJ216" i="48" s="1"/>
  <c r="Z217" i="48"/>
  <c r="K197" i="48"/>
  <c r="R197" i="48"/>
  <c r="Y197" i="48"/>
  <c r="AB202" i="48"/>
  <c r="Y207" i="48"/>
  <c r="R207" i="48"/>
  <c r="K208" i="48"/>
  <c r="U215" i="48"/>
  <c r="AB215" i="48"/>
  <c r="N216" i="48"/>
  <c r="N215" i="48"/>
  <c r="AB190" i="48"/>
  <c r="L197" i="48"/>
  <c r="Z197" i="48"/>
  <c r="S197" i="48"/>
  <c r="Z207" i="48"/>
  <c r="S207" i="48"/>
  <c r="L207" i="48"/>
  <c r="S208" i="48"/>
  <c r="L208" i="48"/>
  <c r="Y209" i="48"/>
  <c r="V215" i="48"/>
  <c r="AC215" i="48"/>
  <c r="O216" i="48"/>
  <c r="O215" i="48"/>
  <c r="K223" i="48"/>
  <c r="Q186" i="48"/>
  <c r="F186" i="48"/>
  <c r="AE187" i="48" s="1"/>
  <c r="Q187" i="48"/>
  <c r="J189" i="48"/>
  <c r="F189" i="48"/>
  <c r="AN201" i="48" s="1"/>
  <c r="X189" i="48"/>
  <c r="Q189" i="48"/>
  <c r="F207" i="48"/>
  <c r="AM219" i="48" s="1"/>
  <c r="Z209" i="48"/>
  <c r="F180" i="48"/>
  <c r="R186" i="48"/>
  <c r="K189" i="48"/>
  <c r="Y189" i="48"/>
  <c r="R189" i="48"/>
  <c r="Y199" i="48"/>
  <c r="R199" i="48"/>
  <c r="K200" i="48"/>
  <c r="U207" i="48"/>
  <c r="AB207" i="48"/>
  <c r="N208" i="48"/>
  <c r="N207" i="48"/>
  <c r="N186" i="48"/>
  <c r="AB186" i="48"/>
  <c r="AB188" i="48"/>
  <c r="X191" i="48"/>
  <c r="Q191" i="48"/>
  <c r="J192" i="48"/>
  <c r="J191" i="48"/>
  <c r="U199" i="48"/>
  <c r="AB199" i="48"/>
  <c r="N200" i="48"/>
  <c r="N199" i="48"/>
  <c r="Y191" i="48"/>
  <c r="R191" i="48"/>
  <c r="K192" i="48"/>
  <c r="K191" i="48"/>
  <c r="V199" i="48"/>
  <c r="AC199" i="48"/>
  <c r="O200" i="48"/>
  <c r="O199" i="48"/>
  <c r="Z191" i="48"/>
  <c r="S191" i="48"/>
  <c r="L191" i="48"/>
  <c r="L192" i="48"/>
  <c r="U186" i="48"/>
  <c r="F191" i="48"/>
  <c r="AP203" i="48" s="1"/>
  <c r="AG192" i="48"/>
  <c r="S222" i="48"/>
  <c r="L222" i="48"/>
  <c r="Z222" i="48"/>
  <c r="U191" i="48"/>
  <c r="AB191" i="48"/>
  <c r="N192" i="48"/>
  <c r="N191" i="48"/>
  <c r="U192" i="48"/>
  <c r="Q214" i="48"/>
  <c r="F214" i="48"/>
  <c r="AJ215" i="48" s="1"/>
  <c r="Q215" i="48"/>
  <c r="X214" i="48"/>
  <c r="N222" i="48"/>
  <c r="AB222" i="48"/>
  <c r="U222" i="48"/>
  <c r="L185" i="48"/>
  <c r="Z185" i="48"/>
  <c r="V191" i="48"/>
  <c r="O192" i="48"/>
  <c r="O191" i="48"/>
  <c r="V192" i="48"/>
  <c r="AI192" i="48"/>
  <c r="R214" i="48"/>
  <c r="K214" i="48"/>
  <c r="Y214" i="48"/>
  <c r="O222" i="48"/>
  <c r="AC222" i="48"/>
  <c r="V222" i="48"/>
  <c r="Q222" i="48"/>
  <c r="F222" i="48"/>
  <c r="AF223" i="48" s="1"/>
  <c r="Q223" i="48"/>
  <c r="X222" i="48"/>
  <c r="Q206" i="48"/>
  <c r="F206" i="48"/>
  <c r="AI207" i="48" s="1"/>
  <c r="AE207" i="48"/>
  <c r="Q207" i="48"/>
  <c r="X206" i="48"/>
  <c r="N230" i="48"/>
  <c r="AB230" i="48"/>
  <c r="R206" i="48"/>
  <c r="K206" i="48"/>
  <c r="Y206" i="48"/>
  <c r="AB211" i="48"/>
  <c r="O214" i="48"/>
  <c r="AC214" i="48"/>
  <c r="V214" i="48"/>
  <c r="X218" i="48"/>
  <c r="X226" i="48"/>
  <c r="O230" i="48"/>
  <c r="AC230" i="48"/>
  <c r="S214" i="48"/>
  <c r="L214" i="48"/>
  <c r="Z214" i="48"/>
  <c r="N214" i="48"/>
  <c r="AB214" i="48"/>
  <c r="U214" i="48"/>
  <c r="J187" i="48"/>
  <c r="S206" i="48"/>
  <c r="L206" i="48"/>
  <c r="Z206" i="48"/>
  <c r="AC211" i="48"/>
  <c r="Y218" i="48"/>
  <c r="Y226" i="48"/>
  <c r="J229" i="48"/>
  <c r="F229" i="48"/>
  <c r="AI230" i="48" s="1"/>
  <c r="X229" i="48"/>
  <c r="Q198" i="48"/>
  <c r="F198" i="48"/>
  <c r="AN210" i="48" s="1"/>
  <c r="Q199" i="48"/>
  <c r="X198" i="48"/>
  <c r="N206" i="48"/>
  <c r="AB206" i="48"/>
  <c r="U206" i="48"/>
  <c r="J214" i="48"/>
  <c r="K221" i="48"/>
  <c r="R221" i="48"/>
  <c r="Y221" i="48"/>
  <c r="Z226" i="48"/>
  <c r="Z187" i="48"/>
  <c r="S187" i="48"/>
  <c r="L187" i="48"/>
  <c r="S188" i="48"/>
  <c r="R198" i="48"/>
  <c r="K198" i="48"/>
  <c r="Y198" i="48"/>
  <c r="AB203" i="48"/>
  <c r="O206" i="48"/>
  <c r="AC206" i="48"/>
  <c r="V206" i="48"/>
  <c r="X210" i="48"/>
  <c r="L221" i="48"/>
  <c r="Z221" i="48"/>
  <c r="S221" i="48"/>
  <c r="R222" i="48"/>
  <c r="K222" i="48"/>
  <c r="Y222" i="48"/>
  <c r="S185" i="48"/>
  <c r="O194" i="48"/>
  <c r="V194" i="48"/>
  <c r="S198" i="48"/>
  <c r="L198" i="48"/>
  <c r="Z198" i="48"/>
  <c r="AC203" i="48"/>
  <c r="Y210" i="48"/>
  <c r="AB218" i="48"/>
  <c r="Y223" i="48"/>
  <c r="R223" i="48"/>
  <c r="K224" i="48"/>
  <c r="AB226" i="48"/>
  <c r="U230" i="48"/>
  <c r="J222" i="48"/>
  <c r="U187" i="48"/>
  <c r="AP187" i="48"/>
  <c r="U188" i="48"/>
  <c r="Q190" i="48"/>
  <c r="F190" i="48"/>
  <c r="AM202" i="48" s="1"/>
  <c r="X190" i="48"/>
  <c r="J190" i="48"/>
  <c r="N198" i="48"/>
  <c r="AB198" i="48"/>
  <c r="U198" i="48"/>
  <c r="J206" i="48"/>
  <c r="Z210" i="48"/>
  <c r="K213" i="48"/>
  <c r="R213" i="48"/>
  <c r="Y213" i="48"/>
  <c r="AC218" i="48"/>
  <c r="Z223" i="48"/>
  <c r="S223" i="48"/>
  <c r="L223" i="48"/>
  <c r="S224" i="48"/>
  <c r="L224" i="48"/>
  <c r="V224" i="48"/>
  <c r="AC226" i="48"/>
  <c r="V230" i="48"/>
  <c r="V187" i="48"/>
  <c r="AQ187" i="48"/>
  <c r="AC187" i="48"/>
  <c r="V188" i="48"/>
  <c r="R190" i="48"/>
  <c r="Y190" i="48"/>
  <c r="K190" i="48"/>
  <c r="AB195" i="48"/>
  <c r="O198" i="48"/>
  <c r="AC198" i="48"/>
  <c r="V198" i="48"/>
  <c r="L213" i="48"/>
  <c r="Z213" i="48"/>
  <c r="S213" i="48"/>
  <c r="U216" i="48"/>
  <c r="F223" i="48"/>
  <c r="AJ224" i="48" s="1"/>
  <c r="S190" i="48"/>
  <c r="L190" i="48"/>
  <c r="Z190" i="48"/>
  <c r="Y202" i="48"/>
  <c r="AB210" i="48"/>
  <c r="Y215" i="48"/>
  <c r="R215" i="48"/>
  <c r="K216" i="48"/>
  <c r="V216" i="48"/>
  <c r="U223" i="48"/>
  <c r="AB223" i="48"/>
  <c r="N224" i="48"/>
  <c r="N223" i="48"/>
  <c r="Y225" i="48"/>
  <c r="K229" i="48"/>
  <c r="Q230" i="48"/>
  <c r="F230" i="48"/>
  <c r="O186" i="48"/>
  <c r="L229" i="48"/>
  <c r="R230" i="48"/>
  <c r="O195" i="48"/>
  <c r="J197" i="48"/>
  <c r="F197" i="48"/>
  <c r="AN209" i="48" s="1"/>
  <c r="X197" i="48"/>
  <c r="X199" i="48"/>
  <c r="J205" i="48"/>
  <c r="F205" i="48"/>
  <c r="AN217" i="48" s="1"/>
  <c r="X205" i="48"/>
  <c r="X207" i="48"/>
  <c r="J213" i="48"/>
  <c r="F213" i="48"/>
  <c r="AI214" i="48" s="1"/>
  <c r="X213" i="48"/>
  <c r="X215" i="48"/>
  <c r="J221" i="48"/>
  <c r="F221" i="48"/>
  <c r="AG222" i="48" s="1"/>
  <c r="X221" i="48"/>
  <c r="X223" i="48"/>
  <c r="S230" i="48"/>
  <c r="X230" i="48"/>
  <c r="Y230" i="48"/>
  <c r="AC186" i="48"/>
  <c r="Y229" i="48"/>
  <c r="J201" i="48"/>
  <c r="F201" i="48"/>
  <c r="X201" i="48"/>
  <c r="X203" i="48"/>
  <c r="J209" i="48"/>
  <c r="F209" i="48"/>
  <c r="AJ210" i="48" s="1"/>
  <c r="X209" i="48"/>
  <c r="J217" i="48"/>
  <c r="F217" i="48"/>
  <c r="AL229" i="48" s="1"/>
  <c r="X217" i="48"/>
  <c r="J225" i="48"/>
  <c r="F225" i="48"/>
  <c r="AJ226" i="48" s="1"/>
  <c r="X225" i="48"/>
  <c r="X227" i="48"/>
  <c r="Q228" i="48"/>
  <c r="Z229" i="48"/>
  <c r="F184" i="48"/>
  <c r="J193" i="48"/>
  <c r="F193" i="48"/>
  <c r="AN205" i="48" s="1"/>
  <c r="X193" i="48"/>
  <c r="K201" i="48"/>
  <c r="Y203" i="48"/>
  <c r="R203" i="48"/>
  <c r="K209" i="48"/>
  <c r="Y211" i="48"/>
  <c r="R211" i="48"/>
  <c r="K217" i="48"/>
  <c r="Y219" i="48"/>
  <c r="R219" i="48"/>
  <c r="K225" i="48"/>
  <c r="Y227" i="48"/>
  <c r="R227" i="48"/>
  <c r="K193" i="48"/>
  <c r="Y195" i="48"/>
  <c r="R195" i="48"/>
  <c r="L201" i="48"/>
  <c r="Q202" i="48"/>
  <c r="F202" i="48"/>
  <c r="Z203" i="48"/>
  <c r="S203" i="48"/>
  <c r="L203" i="48"/>
  <c r="L209" i="48"/>
  <c r="Q210" i="48"/>
  <c r="F210" i="48"/>
  <c r="AM222" i="48" s="1"/>
  <c r="Z211" i="48"/>
  <c r="S211" i="48"/>
  <c r="L211" i="48"/>
  <c r="L217" i="48"/>
  <c r="Q218" i="48"/>
  <c r="F218" i="48"/>
  <c r="AP230" i="48" s="1"/>
  <c r="Z219" i="48"/>
  <c r="S219" i="48"/>
  <c r="L219" i="48"/>
  <c r="L225" i="48"/>
  <c r="Q226" i="48"/>
  <c r="F226" i="48"/>
  <c r="Z227" i="48"/>
  <c r="S227" i="48"/>
  <c r="L227" i="48"/>
  <c r="AC196" i="48"/>
  <c r="L193" i="48"/>
  <c r="Q194" i="48"/>
  <c r="F194" i="48"/>
  <c r="AM206" i="48" s="1"/>
  <c r="Z195" i="48"/>
  <c r="S195" i="48"/>
  <c r="L195" i="48"/>
  <c r="R202" i="48"/>
  <c r="F203" i="48"/>
  <c r="R210" i="48"/>
  <c r="F211" i="48"/>
  <c r="AJ212" i="48" s="1"/>
  <c r="R218" i="48"/>
  <c r="F219" i="48"/>
  <c r="AE220" i="48" s="1"/>
  <c r="R226" i="48"/>
  <c r="F227" i="48"/>
  <c r="AF228" i="48" s="1"/>
  <c r="R194" i="48"/>
  <c r="F195" i="48"/>
  <c r="AM207" i="48" s="1"/>
  <c r="S202" i="48"/>
  <c r="L202" i="48"/>
  <c r="U203" i="48"/>
  <c r="S210" i="48"/>
  <c r="L210" i="48"/>
  <c r="U211" i="48"/>
  <c r="S218" i="48"/>
  <c r="L218" i="48"/>
  <c r="U219" i="48"/>
  <c r="S226" i="48"/>
  <c r="L226" i="48"/>
  <c r="U227" i="48"/>
  <c r="J185" i="48"/>
  <c r="F185" i="48"/>
  <c r="AL197" i="48" s="1"/>
  <c r="X185" i="48"/>
  <c r="X187" i="48"/>
  <c r="AL187" i="48"/>
  <c r="S194" i="48"/>
  <c r="L194" i="48"/>
  <c r="U195" i="48"/>
  <c r="N202" i="48"/>
  <c r="V203" i="48"/>
  <c r="N210" i="48"/>
  <c r="V211" i="48"/>
  <c r="N218" i="48"/>
  <c r="V219" i="48"/>
  <c r="N226" i="48"/>
  <c r="V227" i="48"/>
  <c r="O190" i="48"/>
  <c r="Z192" i="48"/>
  <c r="K185" i="48"/>
  <c r="Y187" i="48"/>
  <c r="R187" i="48"/>
  <c r="AM187" i="48"/>
  <c r="N194" i="48"/>
  <c r="V195" i="48"/>
  <c r="O202" i="48"/>
  <c r="O210" i="48"/>
  <c r="O218" i="48"/>
  <c r="O226" i="48"/>
  <c r="R188" i="48"/>
  <c r="R192" i="48"/>
  <c r="R196" i="48"/>
  <c r="R200" i="48"/>
  <c r="R204" i="48"/>
  <c r="R208" i="48"/>
  <c r="R212" i="48"/>
  <c r="R216" i="48"/>
  <c r="R220" i="48"/>
  <c r="R224" i="48"/>
  <c r="R228" i="48"/>
  <c r="X188" i="48"/>
  <c r="X192" i="48"/>
  <c r="X196" i="48"/>
  <c r="X200" i="48"/>
  <c r="X204" i="48"/>
  <c r="X208" i="48"/>
  <c r="X212" i="48"/>
  <c r="X216" i="48"/>
  <c r="X220" i="48"/>
  <c r="X224" i="48"/>
  <c r="X228" i="48"/>
  <c r="L230" i="48"/>
  <c r="Y188" i="48"/>
  <c r="Y192" i="48"/>
  <c r="Y196" i="48"/>
  <c r="Y200" i="48"/>
  <c r="Y204" i="48"/>
  <c r="Y208" i="48"/>
  <c r="Y212" i="48"/>
  <c r="Y216" i="48"/>
  <c r="Y220" i="48"/>
  <c r="Y224" i="48"/>
  <c r="Y228" i="48"/>
  <c r="F188" i="48"/>
  <c r="AG189" i="48" s="1"/>
  <c r="F192" i="48"/>
  <c r="AP204" i="48" s="1"/>
  <c r="F196" i="48"/>
  <c r="AF197" i="48" s="1"/>
  <c r="F200" i="48"/>
  <c r="F204" i="48"/>
  <c r="F208" i="48"/>
  <c r="AG209" i="48" s="1"/>
  <c r="F212" i="48"/>
  <c r="F216" i="48"/>
  <c r="F220" i="48"/>
  <c r="AF221" i="48" s="1"/>
  <c r="F224" i="48"/>
  <c r="F228" i="48"/>
  <c r="AE229" i="48" s="1"/>
  <c r="Q57" i="47"/>
  <c r="AH58" i="47"/>
  <c r="AG58" i="47"/>
  <c r="AF58" i="47"/>
  <c r="Z57" i="47"/>
  <c r="Z69" i="47"/>
  <c r="Q58" i="47"/>
  <c r="AI62" i="47"/>
  <c r="Z72" i="47"/>
  <c r="AF73" i="47"/>
  <c r="AI72" i="47"/>
  <c r="AE73" i="47"/>
  <c r="AD73" i="47"/>
  <c r="Q86" i="47"/>
  <c r="AH86" i="47"/>
  <c r="AD86" i="47"/>
  <c r="Z85" i="47"/>
  <c r="AD25" i="47"/>
  <c r="AE25" i="47"/>
  <c r="Z24" i="47"/>
  <c r="Q24" i="47"/>
  <c r="Q62" i="47"/>
  <c r="AG63" i="47"/>
  <c r="AF63" i="47"/>
  <c r="Z74" i="47"/>
  <c r="Z96" i="47"/>
  <c r="Q96" i="47"/>
  <c r="AI97" i="47"/>
  <c r="AG97" i="47"/>
  <c r="AF97" i="47"/>
  <c r="AI96" i="47"/>
  <c r="AE97" i="47"/>
  <c r="AD97" i="47"/>
  <c r="Q104" i="47"/>
  <c r="AH105" i="47"/>
  <c r="AG105" i="47"/>
  <c r="AF105" i="47"/>
  <c r="AE105" i="47"/>
  <c r="AI104" i="47"/>
  <c r="AD105" i="47"/>
  <c r="Z104" i="47"/>
  <c r="Q214" i="47"/>
  <c r="Q105" i="47"/>
  <c r="Z73" i="47"/>
  <c r="Q74" i="47"/>
  <c r="Z60" i="47"/>
  <c r="Q60" i="47"/>
  <c r="Z161" i="47"/>
  <c r="Q162" i="47"/>
  <c r="AF162" i="47"/>
  <c r="AI161" i="47"/>
  <c r="AE162" i="47"/>
  <c r="AD162" i="47"/>
  <c r="Z167" i="47"/>
  <c r="Q168" i="47"/>
  <c r="Q167" i="47"/>
  <c r="AH168" i="47"/>
  <c r="Q56" i="47"/>
  <c r="AG57" i="47"/>
  <c r="AF57" i="47"/>
  <c r="AD57" i="47"/>
  <c r="Z56" i="47"/>
  <c r="AD72" i="47"/>
  <c r="AH72" i="47"/>
  <c r="AG72" i="47"/>
  <c r="AI71" i="47"/>
  <c r="AF72" i="47"/>
  <c r="AE72" i="47"/>
  <c r="Z71" i="47"/>
  <c r="AD166" i="47"/>
  <c r="Z165" i="47"/>
  <c r="Z36" i="47"/>
  <c r="AF37" i="47"/>
  <c r="AI36" i="47"/>
  <c r="AE37" i="47"/>
  <c r="AD37" i="47"/>
  <c r="Q73" i="47"/>
  <c r="Z90" i="47"/>
  <c r="Q90" i="47"/>
  <c r="AI91" i="47"/>
  <c r="AH91" i="47"/>
  <c r="Z95" i="47"/>
  <c r="Q95" i="47"/>
  <c r="AH96" i="47"/>
  <c r="AG96" i="47"/>
  <c r="AI95" i="47"/>
  <c r="Z37" i="47"/>
  <c r="Q39" i="47"/>
  <c r="AH39" i="47"/>
  <c r="Z38" i="47"/>
  <c r="Q38" i="47"/>
  <c r="Z55" i="47"/>
  <c r="Q55" i="47"/>
  <c r="AG56" i="47"/>
  <c r="AF56" i="47"/>
  <c r="AI55" i="47"/>
  <c r="AE56" i="47"/>
  <c r="AD56" i="47"/>
  <c r="Z26" i="47"/>
  <c r="Q27" i="47"/>
  <c r="Q26" i="47"/>
  <c r="Z179" i="47"/>
  <c r="Q180" i="47"/>
  <c r="AH180" i="47"/>
  <c r="Q92" i="47"/>
  <c r="AH93" i="47"/>
  <c r="AG93" i="47"/>
  <c r="AD93" i="47"/>
  <c r="Q93" i="47"/>
  <c r="AF93" i="47"/>
  <c r="AI92" i="47"/>
  <c r="AE93" i="47"/>
  <c r="Z143" i="47"/>
  <c r="Q143" i="47"/>
  <c r="Z184" i="47"/>
  <c r="Q184" i="47"/>
  <c r="AI185" i="47"/>
  <c r="Q71" i="47"/>
  <c r="Q89" i="47"/>
  <c r="AE110" i="47"/>
  <c r="AD111" i="47"/>
  <c r="AD126" i="47"/>
  <c r="Z142" i="47"/>
  <c r="AD143" i="47"/>
  <c r="Q142" i="47"/>
  <c r="Q144" i="47"/>
  <c r="AH145" i="47"/>
  <c r="AG145" i="47"/>
  <c r="Z144" i="47"/>
  <c r="Q165" i="47"/>
  <c r="Z178" i="47"/>
  <c r="AF179" i="47"/>
  <c r="AI178" i="47"/>
  <c r="AE179" i="47"/>
  <c r="AD179" i="47"/>
  <c r="Z116" i="47"/>
  <c r="Q161" i="47"/>
  <c r="Z197" i="47"/>
  <c r="Q198" i="47"/>
  <c r="AH198" i="47"/>
  <c r="Q36" i="47"/>
  <c r="Q44" i="47"/>
  <c r="AH45" i="47"/>
  <c r="AG45" i="47"/>
  <c r="AF45" i="47"/>
  <c r="AI44" i="47"/>
  <c r="AE45" i="47"/>
  <c r="AD45" i="47"/>
  <c r="AH110" i="47"/>
  <c r="AE111" i="47"/>
  <c r="AE126" i="47"/>
  <c r="Z202" i="47"/>
  <c r="Q202" i="47"/>
  <c r="AI203" i="47"/>
  <c r="Z215" i="47"/>
  <c r="Q216" i="47"/>
  <c r="AH216" i="47"/>
  <c r="AD214" i="47"/>
  <c r="AH214" i="47"/>
  <c r="AG214" i="47"/>
  <c r="AI213" i="47"/>
  <c r="AF214" i="47"/>
  <c r="AE214" i="47"/>
  <c r="Z213" i="47"/>
  <c r="Q37" i="47"/>
  <c r="AI125" i="47"/>
  <c r="AF126" i="47"/>
  <c r="Q138" i="47"/>
  <c r="AH139" i="47"/>
  <c r="AG139" i="47"/>
  <c r="Z138" i="47"/>
  <c r="Q139" i="47"/>
  <c r="AH140" i="47"/>
  <c r="AG140" i="47"/>
  <c r="AD140" i="47"/>
  <c r="Z139" i="47"/>
  <c r="Z196" i="47"/>
  <c r="AF197" i="47"/>
  <c r="AI196" i="47"/>
  <c r="AE197" i="47"/>
  <c r="AD197" i="47"/>
  <c r="AI221" i="47"/>
  <c r="Z107" i="47"/>
  <c r="AF108" i="47"/>
  <c r="AE108" i="47"/>
  <c r="AD108" i="47"/>
  <c r="AD178" i="47"/>
  <c r="AH178" i="47"/>
  <c r="AG178" i="47"/>
  <c r="AI177" i="47"/>
  <c r="AF178" i="47"/>
  <c r="AE178" i="47"/>
  <c r="Z177" i="47"/>
  <c r="Q179" i="47"/>
  <c r="AH27" i="47"/>
  <c r="Z166" i="47"/>
  <c r="Q166" i="47"/>
  <c r="Z30" i="47"/>
  <c r="Q31" i="47"/>
  <c r="Q30" i="47"/>
  <c r="AI31" i="47"/>
  <c r="AG31" i="47"/>
  <c r="AF31" i="47"/>
  <c r="AI30" i="47"/>
  <c r="AE31" i="47"/>
  <c r="AD66" i="47"/>
  <c r="Q65" i="47"/>
  <c r="AH66" i="47"/>
  <c r="AG66" i="47"/>
  <c r="AI65" i="47"/>
  <c r="Q72" i="47"/>
  <c r="Q85" i="47"/>
  <c r="Q109" i="47"/>
  <c r="AG110" i="47"/>
  <c r="AF110" i="47"/>
  <c r="Z109" i="47"/>
  <c r="Z121" i="47"/>
  <c r="Z125" i="47"/>
  <c r="Q125" i="47"/>
  <c r="AH126" i="47"/>
  <c r="Z136" i="47"/>
  <c r="AH137" i="47"/>
  <c r="AG137" i="47"/>
  <c r="AF137" i="47"/>
  <c r="AI136" i="47"/>
  <c r="AE137" i="47"/>
  <c r="AD137" i="47"/>
  <c r="Z214" i="47"/>
  <c r="AF215" i="47"/>
  <c r="AI214" i="47"/>
  <c r="AE215" i="47"/>
  <c r="AD215" i="47"/>
  <c r="Z25" i="47"/>
  <c r="Q25" i="47"/>
  <c r="Z108" i="47"/>
  <c r="Q108" i="47"/>
  <c r="Z124" i="47"/>
  <c r="Q124" i="47"/>
  <c r="Z137" i="47"/>
  <c r="Q137" i="47"/>
  <c r="AE138" i="47"/>
  <c r="AD138" i="47"/>
  <c r="AD196" i="47"/>
  <c r="AH196" i="47"/>
  <c r="AG196" i="47"/>
  <c r="AI195" i="47"/>
  <c r="AF196" i="47"/>
  <c r="AE196" i="47"/>
  <c r="Z195" i="47"/>
  <c r="Q197" i="47"/>
  <c r="Z61" i="47"/>
  <c r="Q61" i="47"/>
  <c r="Z68" i="47"/>
  <c r="AD74" i="47"/>
  <c r="Z97" i="47"/>
  <c r="Q110" i="47"/>
  <c r="AH111" i="47"/>
  <c r="AG111" i="47"/>
  <c r="AF111" i="47"/>
  <c r="Z110" i="47"/>
  <c r="Z122" i="47"/>
  <c r="Q111" i="47"/>
  <c r="AH114" i="47"/>
  <c r="Q127" i="47"/>
  <c r="AH127" i="47"/>
  <c r="AI126" i="47"/>
  <c r="AF127" i="47"/>
  <c r="Z148" i="47"/>
  <c r="AD220" i="47"/>
  <c r="Z219" i="47"/>
  <c r="Z221" i="47"/>
  <c r="Q222" i="47"/>
  <c r="AH222" i="47"/>
  <c r="AG222" i="47"/>
  <c r="Q91" i="47"/>
  <c r="AH92" i="47"/>
  <c r="AG92" i="47"/>
  <c r="AI114" i="47"/>
  <c r="AG127" i="47"/>
  <c r="Q145" i="47"/>
  <c r="AH146" i="47"/>
  <c r="AG146" i="47"/>
  <c r="AD146" i="47"/>
  <c r="Z149" i="47"/>
  <c r="Q149" i="47"/>
  <c r="AH150" i="47"/>
  <c r="Z185" i="47"/>
  <c r="Q186" i="47"/>
  <c r="AH186" i="47"/>
  <c r="AG186" i="47"/>
  <c r="Z203" i="47"/>
  <c r="Q204" i="47"/>
  <c r="AH204" i="47"/>
  <c r="AG204" i="47"/>
  <c r="Z42" i="47"/>
  <c r="Z43" i="47"/>
  <c r="Q43" i="47"/>
  <c r="AH44" i="47"/>
  <c r="AE67" i="47"/>
  <c r="Z77" i="47"/>
  <c r="Z78" i="47"/>
  <c r="AF79" i="47"/>
  <c r="Z114" i="47"/>
  <c r="Q115" i="47"/>
  <c r="AG115" i="47"/>
  <c r="AI130" i="47"/>
  <c r="AF131" i="47"/>
  <c r="AI150" i="47"/>
  <c r="AF155" i="47"/>
  <c r="Z157" i="47"/>
  <c r="AE227" i="47"/>
  <c r="AE19" i="47"/>
  <c r="Q63" i="47"/>
  <c r="AH64" i="47"/>
  <c r="AG64" i="47"/>
  <c r="AF64" i="47"/>
  <c r="AI66" i="47"/>
  <c r="AF67" i="47"/>
  <c r="AG79" i="47"/>
  <c r="AD80" i="47"/>
  <c r="Z103" i="47"/>
  <c r="AH115" i="47"/>
  <c r="AG131" i="47"/>
  <c r="Q150" i="47"/>
  <c r="AG151" i="47"/>
  <c r="AF151" i="47"/>
  <c r="AI151" i="47"/>
  <c r="AI154" i="47"/>
  <c r="AG155" i="47"/>
  <c r="AD156" i="47"/>
  <c r="AI226" i="47"/>
  <c r="AF227" i="47"/>
  <c r="AI18" i="47"/>
  <c r="AD20" i="47"/>
  <c r="AH67" i="47"/>
  <c r="AI79" i="47"/>
  <c r="AI131" i="47"/>
  <c r="AH19" i="47"/>
  <c r="AE20" i="47"/>
  <c r="Z31" i="47"/>
  <c r="AF32" i="47"/>
  <c r="Z48" i="47"/>
  <c r="Z49" i="47"/>
  <c r="Q49" i="47"/>
  <c r="AH50" i="47"/>
  <c r="AE51" i="47"/>
  <c r="AI67" i="47"/>
  <c r="AD84" i="47"/>
  <c r="Q97" i="47"/>
  <c r="AH98" i="47"/>
  <c r="AG98" i="47"/>
  <c r="AI98" i="47"/>
  <c r="AF99" i="47"/>
  <c r="AF102" i="47"/>
  <c r="Q113" i="47"/>
  <c r="AI118" i="47"/>
  <c r="AG119" i="47"/>
  <c r="AD120" i="47"/>
  <c r="Q126" i="47"/>
  <c r="Z131" i="47"/>
  <c r="AF132" i="47"/>
  <c r="Q148" i="47"/>
  <c r="Q151" i="47"/>
  <c r="AH152" i="47"/>
  <c r="AG152" i="47"/>
  <c r="AF152" i="47"/>
  <c r="AD157" i="47"/>
  <c r="Z172" i="47"/>
  <c r="AH173" i="47"/>
  <c r="AE174" i="47"/>
  <c r="Q183" i="47"/>
  <c r="AD192" i="47"/>
  <c r="Q201" i="47"/>
  <c r="AD210" i="47"/>
  <c r="Q219" i="47"/>
  <c r="Q221" i="47"/>
  <c r="AI227" i="47"/>
  <c r="AG19" i="47"/>
  <c r="Q80" i="47"/>
  <c r="AH80" i="47"/>
  <c r="AF80" i="47"/>
  <c r="AI19" i="47"/>
  <c r="AF20" i="47"/>
  <c r="AD33" i="47"/>
  <c r="Q45" i="47"/>
  <c r="AH46" i="47"/>
  <c r="AG46" i="47"/>
  <c r="AD46" i="47"/>
  <c r="AI50" i="47"/>
  <c r="AE52" i="47"/>
  <c r="AD55" i="47"/>
  <c r="Z67" i="47"/>
  <c r="Q68" i="47"/>
  <c r="AG68" i="47"/>
  <c r="AE84" i="47"/>
  <c r="AI101" i="47"/>
  <c r="AG102" i="47"/>
  <c r="AD103" i="47"/>
  <c r="AH119" i="47"/>
  <c r="AE120" i="47"/>
  <c r="AD133" i="47"/>
  <c r="Z155" i="47"/>
  <c r="Q155" i="47"/>
  <c r="AH156" i="47"/>
  <c r="AE157" i="47"/>
  <c r="Z162" i="47"/>
  <c r="AI173" i="47"/>
  <c r="Q185" i="47"/>
  <c r="Z190" i="47"/>
  <c r="AH191" i="47"/>
  <c r="AE192" i="47"/>
  <c r="Q203" i="47"/>
  <c r="Z208" i="47"/>
  <c r="AH209" i="47"/>
  <c r="AE210" i="47"/>
  <c r="AD226" i="47"/>
  <c r="Z225" i="47"/>
  <c r="Z227" i="47"/>
  <c r="Q228" i="47"/>
  <c r="AH228" i="47"/>
  <c r="AG228" i="47"/>
  <c r="Z154" i="47"/>
  <c r="Z226" i="47"/>
  <c r="Q42" i="47"/>
  <c r="Q50" i="47"/>
  <c r="AH51" i="47"/>
  <c r="AG51" i="47"/>
  <c r="AI51" i="47"/>
  <c r="AE55" i="47"/>
  <c r="Q77" i="47"/>
  <c r="Q78" i="47"/>
  <c r="AI83" i="47"/>
  <c r="Q114" i="47"/>
  <c r="AI119" i="47"/>
  <c r="Q146" i="47"/>
  <c r="AI156" i="47"/>
  <c r="Z173" i="47"/>
  <c r="Q174" i="47"/>
  <c r="AG174" i="47"/>
  <c r="AI191" i="47"/>
  <c r="AI209" i="47"/>
  <c r="Z19" i="47"/>
  <c r="AH20" i="47"/>
  <c r="Q33" i="47"/>
  <c r="AH33" i="47"/>
  <c r="AI32" i="47"/>
  <c r="AF33" i="47"/>
  <c r="Q98" i="47"/>
  <c r="AH99" i="47"/>
  <c r="AG99" i="47"/>
  <c r="AD99" i="47"/>
  <c r="Q133" i="47"/>
  <c r="AH133" i="47"/>
  <c r="AI132" i="47"/>
  <c r="AF133" i="47"/>
  <c r="Q156" i="47"/>
  <c r="AG157" i="47"/>
  <c r="AF157" i="47"/>
  <c r="AI157" i="47"/>
  <c r="Z191" i="47"/>
  <c r="Q192" i="47"/>
  <c r="AH192" i="47"/>
  <c r="AG192" i="47"/>
  <c r="Z209" i="47"/>
  <c r="Q210" i="47"/>
  <c r="AH210" i="47"/>
  <c r="AG210" i="47"/>
  <c r="AI20" i="47"/>
  <c r="AG33" i="47"/>
  <c r="Z101" i="47"/>
  <c r="Z119" i="47"/>
  <c r="AH120" i="47"/>
  <c r="AG133" i="47"/>
  <c r="Z20" i="47"/>
  <c r="Q21" i="47"/>
  <c r="AG21" i="47"/>
  <c r="Q51" i="47"/>
  <c r="AH52" i="47"/>
  <c r="AG52" i="47"/>
  <c r="AD52" i="47"/>
  <c r="AH55" i="47"/>
  <c r="Q66" i="47"/>
  <c r="Q79" i="47"/>
  <c r="Z83" i="47"/>
  <c r="AI84" i="47"/>
  <c r="Z102" i="47"/>
  <c r="Q102" i="47"/>
  <c r="AH103" i="47"/>
  <c r="AI120" i="47"/>
  <c r="Q130" i="47"/>
  <c r="Q154" i="47"/>
  <c r="Z160" i="47"/>
  <c r="AG161" i="47"/>
  <c r="Q226" i="47"/>
  <c r="Z84" i="47"/>
  <c r="AF85" i="47"/>
  <c r="Z120" i="47"/>
  <c r="Q121" i="47"/>
  <c r="AG121" i="47"/>
  <c r="Q131" i="47"/>
  <c r="Q157" i="47"/>
  <c r="AH158" i="47"/>
  <c r="AG158" i="47"/>
  <c r="AF158" i="47"/>
  <c r="Q67" i="47"/>
  <c r="AG85" i="47"/>
  <c r="Q103" i="47"/>
  <c r="AG104" i="47"/>
  <c r="AF104" i="47"/>
  <c r="AH121" i="47"/>
  <c r="Q227" i="47"/>
  <c r="AI21" i="47"/>
  <c r="AE22" i="47"/>
  <c r="AI27" i="47"/>
  <c r="AE28" i="47"/>
  <c r="Z29" i="47"/>
  <c r="Z35" i="47"/>
  <c r="AI68" i="47"/>
  <c r="AE69" i="47"/>
  <c r="AI74" i="47"/>
  <c r="AE75" i="47"/>
  <c r="Z82" i="47"/>
  <c r="Z88" i="47"/>
  <c r="AI115" i="47"/>
  <c r="AE116" i="47"/>
  <c r="AI121" i="47"/>
  <c r="AE122" i="47"/>
  <c r="Z129" i="47"/>
  <c r="Z135" i="47"/>
  <c r="AI162" i="47"/>
  <c r="AE163" i="47"/>
  <c r="AI168" i="47"/>
  <c r="AE169" i="47"/>
  <c r="AI174" i="47"/>
  <c r="AE175" i="47"/>
  <c r="AI180" i="47"/>
  <c r="AE181" i="47"/>
  <c r="AI186" i="47"/>
  <c r="AE187" i="47"/>
  <c r="AI192" i="47"/>
  <c r="AE193" i="47"/>
  <c r="AI198" i="47"/>
  <c r="AE199" i="47"/>
  <c r="AI204" i="47"/>
  <c r="AE205" i="47"/>
  <c r="AI210" i="47"/>
  <c r="AE211" i="47"/>
  <c r="AI216" i="47"/>
  <c r="AE217" i="47"/>
  <c r="AI222" i="47"/>
  <c r="AE223" i="47"/>
  <c r="AI228" i="47"/>
  <c r="AE229" i="47"/>
  <c r="AI33" i="47"/>
  <c r="AI39" i="47"/>
  <c r="Z41" i="47"/>
  <c r="Z47" i="47"/>
  <c r="AI80" i="47"/>
  <c r="AI86" i="47"/>
  <c r="Z94" i="47"/>
  <c r="Z100" i="47"/>
  <c r="AI127" i="47"/>
  <c r="AE128" i="47"/>
  <c r="AI133" i="47"/>
  <c r="AE134" i="47"/>
  <c r="Z141" i="47"/>
  <c r="Z147" i="47"/>
  <c r="AE17" i="47"/>
  <c r="AI22" i="47"/>
  <c r="AI28" i="47"/>
  <c r="AD35" i="47"/>
  <c r="AI69" i="47"/>
  <c r="AI75" i="47"/>
  <c r="AD82" i="47"/>
  <c r="AD88" i="47"/>
  <c r="AI116" i="47"/>
  <c r="AI122" i="47"/>
  <c r="AD129" i="47"/>
  <c r="AD135" i="47"/>
  <c r="AI163" i="47"/>
  <c r="AI169" i="47"/>
  <c r="AI175" i="47"/>
  <c r="AI181" i="47"/>
  <c r="AI187" i="47"/>
  <c r="AI193" i="47"/>
  <c r="AI199" i="47"/>
  <c r="AI205" i="47"/>
  <c r="AI211" i="47"/>
  <c r="AI217" i="47"/>
  <c r="AI223" i="47"/>
  <c r="AI229" i="47"/>
  <c r="AF17" i="47"/>
  <c r="AI34" i="47"/>
  <c r="AE35" i="47"/>
  <c r="AI40" i="47"/>
  <c r="AD41" i="47"/>
  <c r="AD47" i="47"/>
  <c r="AI81" i="47"/>
  <c r="AE82" i="47"/>
  <c r="AI87" i="47"/>
  <c r="AE88" i="47"/>
  <c r="AD94" i="47"/>
  <c r="AD100" i="47"/>
  <c r="AI128" i="47"/>
  <c r="AE129" i="47"/>
  <c r="AI134" i="47"/>
  <c r="AE135" i="47"/>
  <c r="AD141" i="47"/>
  <c r="AD147" i="47"/>
  <c r="AG17" i="47"/>
  <c r="AI46" i="47"/>
  <c r="AE47" i="47"/>
  <c r="AI52" i="47"/>
  <c r="AD53" i="47"/>
  <c r="AD59" i="47"/>
  <c r="AI93" i="47"/>
  <c r="AE94" i="47"/>
  <c r="AI99" i="47"/>
  <c r="AE100" i="47"/>
  <c r="AD106" i="47"/>
  <c r="AD112" i="47"/>
  <c r="AI140" i="47"/>
  <c r="AE141" i="47"/>
  <c r="AI146" i="47"/>
  <c r="AE147" i="47"/>
  <c r="AD153" i="47"/>
  <c r="AD159" i="47"/>
  <c r="AD18" i="47"/>
  <c r="AD24" i="47"/>
  <c r="AF47" i="47"/>
  <c r="AE53" i="47"/>
  <c r="AI58" i="47"/>
  <c r="AE59" i="47"/>
  <c r="AI64" i="47"/>
  <c r="AD65" i="47"/>
  <c r="AD71" i="47"/>
  <c r="AI105" i="47"/>
  <c r="AE106" i="47"/>
  <c r="AI111" i="47"/>
  <c r="AE112" i="47"/>
  <c r="AD118" i="47"/>
  <c r="AD124" i="47"/>
  <c r="AI152" i="47"/>
  <c r="AE153" i="47"/>
  <c r="AI158" i="47"/>
  <c r="AE159" i="47"/>
  <c r="AD165" i="47"/>
  <c r="AD171" i="47"/>
  <c r="AD177" i="47"/>
  <c r="AD183" i="47"/>
  <c r="AD189" i="47"/>
  <c r="AD195" i="47"/>
  <c r="AD201" i="47"/>
  <c r="AD207" i="47"/>
  <c r="AD213" i="47"/>
  <c r="AD219" i="47"/>
  <c r="AD225" i="47"/>
  <c r="AI17" i="47"/>
  <c r="AE18" i="47"/>
  <c r="AI23" i="47"/>
  <c r="AE24" i="47"/>
  <c r="AI70" i="47"/>
  <c r="AE71" i="47"/>
  <c r="AI76" i="47"/>
  <c r="AD77" i="47"/>
  <c r="AF106" i="47"/>
  <c r="AF112" i="47"/>
  <c r="AI117" i="47"/>
  <c r="AE118" i="47"/>
  <c r="AI123" i="47"/>
  <c r="AE124" i="47"/>
  <c r="AG141" i="47"/>
  <c r="AG147" i="47"/>
  <c r="AF153" i="47"/>
  <c r="AF159" i="47"/>
  <c r="AI164" i="47"/>
  <c r="AE165" i="47"/>
  <c r="AI170" i="47"/>
  <c r="AE171" i="47"/>
  <c r="AI176" i="47"/>
  <c r="AE177" i="47"/>
  <c r="AI182" i="47"/>
  <c r="AE183" i="47"/>
  <c r="AI188" i="47"/>
  <c r="AE189" i="47"/>
  <c r="AI194" i="47"/>
  <c r="AE195" i="47"/>
  <c r="AI200" i="47"/>
  <c r="AE201" i="47"/>
  <c r="AI206" i="47"/>
  <c r="AE207" i="47"/>
  <c r="AI212" i="47"/>
  <c r="AE213" i="47"/>
  <c r="AI218" i="47"/>
  <c r="AE219" i="47"/>
  <c r="AI224" i="47"/>
  <c r="AE225" i="47"/>
  <c r="AF18" i="47"/>
  <c r="AF24" i="47"/>
  <c r="AI29" i="47"/>
  <c r="AI35" i="47"/>
  <c r="AH41" i="47"/>
  <c r="AD42" i="47"/>
  <c r="AD48" i="47"/>
  <c r="AF65" i="47"/>
  <c r="AF71" i="47"/>
  <c r="AE77" i="47"/>
  <c r="AI82" i="47"/>
  <c r="AE83" i="47"/>
  <c r="AI88" i="47"/>
  <c r="AD89" i="47"/>
  <c r="AD95" i="47"/>
  <c r="AF118" i="47"/>
  <c r="AF124" i="47"/>
  <c r="AI129" i="47"/>
  <c r="AE130" i="47"/>
  <c r="AI135" i="47"/>
  <c r="AE136" i="47"/>
  <c r="AD142" i="47"/>
  <c r="AD148" i="47"/>
  <c r="AG153" i="47"/>
  <c r="AG159" i="47"/>
  <c r="AF165" i="47"/>
  <c r="AF171" i="47"/>
  <c r="AF177" i="47"/>
  <c r="AF183" i="47"/>
  <c r="AF189" i="47"/>
  <c r="AF195" i="47"/>
  <c r="AF201" i="47"/>
  <c r="AF207" i="47"/>
  <c r="AF213" i="47"/>
  <c r="AF219" i="47"/>
  <c r="AF225" i="47"/>
  <c r="AE42" i="47"/>
  <c r="AI94" i="47"/>
  <c r="AE95" i="47"/>
  <c r="AI100" i="47"/>
  <c r="AD101" i="47"/>
  <c r="AI141" i="47"/>
  <c r="AE142" i="47"/>
  <c r="AI147" i="47"/>
  <c r="AE148" i="47"/>
  <c r="AG165" i="47"/>
  <c r="AG171" i="47"/>
  <c r="AG177" i="47"/>
  <c r="AG183" i="47"/>
  <c r="AG189" i="47"/>
  <c r="AG195" i="47"/>
  <c r="AG201" i="47"/>
  <c r="AG207" i="47"/>
  <c r="AG213" i="47"/>
  <c r="AG219" i="47"/>
  <c r="AG225" i="47"/>
  <c r="AI41" i="47"/>
  <c r="AI47" i="47"/>
  <c r="AE48" i="47"/>
  <c r="AI53" i="47"/>
  <c r="AI59" i="47"/>
  <c r="AI106" i="47"/>
  <c r="AI112" i="47"/>
  <c r="AI153" i="47"/>
  <c r="AI159" i="47"/>
  <c r="AL192" i="48" l="1"/>
  <c r="AI181" i="48"/>
  <c r="T180" i="48"/>
  <c r="M180" i="48"/>
  <c r="AO180" i="48"/>
  <c r="AH180" i="48"/>
  <c r="AA180" i="48"/>
  <c r="AK181" i="48"/>
  <c r="AJ181" i="48"/>
  <c r="AF181" i="48"/>
  <c r="AE181" i="48"/>
  <c r="AG181" i="48"/>
  <c r="AN193" i="48"/>
  <c r="AK182" i="48"/>
  <c r="AJ182" i="48"/>
  <c r="M181" i="48"/>
  <c r="AI182" i="48"/>
  <c r="AO181" i="48"/>
  <c r="AH181" i="48"/>
  <c r="T181" i="48"/>
  <c r="AA181" i="48"/>
  <c r="AG182" i="48"/>
  <c r="AE182" i="48"/>
  <c r="AF182" i="48"/>
  <c r="AL190" i="48"/>
  <c r="T178" i="48"/>
  <c r="AA178" i="48"/>
  <c r="M178" i="48"/>
  <c r="AF179" i="48"/>
  <c r="AK179" i="48"/>
  <c r="AO178" i="48"/>
  <c r="AJ179" i="48"/>
  <c r="AI179" i="48"/>
  <c r="AH178" i="48"/>
  <c r="AE179" i="48"/>
  <c r="AG179" i="48"/>
  <c r="AP196" i="48"/>
  <c r="AO184" i="48"/>
  <c r="AH184" i="48"/>
  <c r="AA184" i="48"/>
  <c r="T184" i="48"/>
  <c r="M184" i="48"/>
  <c r="AM195" i="48"/>
  <c r="M183" i="48"/>
  <c r="AO183" i="48"/>
  <c r="AH183" i="48"/>
  <c r="AK184" i="48"/>
  <c r="AJ184" i="48"/>
  <c r="AI184" i="48"/>
  <c r="AA183" i="48"/>
  <c r="T183" i="48"/>
  <c r="AE184" i="48"/>
  <c r="AF184" i="48"/>
  <c r="AG184" i="48"/>
  <c r="AM186" i="48"/>
  <c r="AK175" i="48"/>
  <c r="AJ175" i="48"/>
  <c r="M174" i="48"/>
  <c r="AI175" i="48"/>
  <c r="AO174" i="48"/>
  <c r="AA174" i="48"/>
  <c r="T174" i="48"/>
  <c r="AH174" i="48"/>
  <c r="AF175" i="48"/>
  <c r="AG175" i="48"/>
  <c r="AE175" i="48"/>
  <c r="AN188" i="48"/>
  <c r="AK177" i="48"/>
  <c r="AH176" i="48"/>
  <c r="AA176" i="48"/>
  <c r="AO176" i="48"/>
  <c r="AJ177" i="48"/>
  <c r="T176" i="48"/>
  <c r="M176" i="48"/>
  <c r="AI177" i="48"/>
  <c r="AE177" i="48"/>
  <c r="AG177" i="48"/>
  <c r="AF177" i="48"/>
  <c r="AP191" i="48"/>
  <c r="AK180" i="48"/>
  <c r="AJ180" i="48"/>
  <c r="AI180" i="48"/>
  <c r="T179" i="48"/>
  <c r="M179" i="48"/>
  <c r="AO179" i="48"/>
  <c r="AF180" i="48"/>
  <c r="AE180" i="48"/>
  <c r="AH179" i="48"/>
  <c r="AA179" i="48"/>
  <c r="AG180" i="48"/>
  <c r="AP185" i="48"/>
  <c r="AA173" i="48"/>
  <c r="AJ174" i="48"/>
  <c r="T173" i="48"/>
  <c r="AK174" i="48"/>
  <c r="AI174" i="48"/>
  <c r="AH173" i="48"/>
  <c r="AO173" i="48"/>
  <c r="AG174" i="48"/>
  <c r="M173" i="48"/>
  <c r="AE174" i="48"/>
  <c r="AF174" i="48"/>
  <c r="AM189" i="48"/>
  <c r="AK178" i="48"/>
  <c r="AH177" i="48"/>
  <c r="AA177" i="48"/>
  <c r="AJ178" i="48"/>
  <c r="AO177" i="48"/>
  <c r="M177" i="48"/>
  <c r="AI178" i="48"/>
  <c r="AG178" i="48"/>
  <c r="AF178" i="48"/>
  <c r="T177" i="48"/>
  <c r="AE178" i="48"/>
  <c r="AL194" i="48"/>
  <c r="AK183" i="48"/>
  <c r="AI183" i="48"/>
  <c r="AO182" i="48"/>
  <c r="AJ183" i="48"/>
  <c r="AH182" i="48"/>
  <c r="M182" i="48"/>
  <c r="AA182" i="48"/>
  <c r="T182" i="48"/>
  <c r="AE183" i="48"/>
  <c r="AF183" i="48"/>
  <c r="AG183" i="48"/>
  <c r="AD200" i="48"/>
  <c r="AO187" i="48"/>
  <c r="P211" i="48"/>
  <c r="AD213" i="48"/>
  <c r="P212" i="48"/>
  <c r="AR204" i="48"/>
  <c r="AQ195" i="48"/>
  <c r="AL185" i="48"/>
  <c r="AP194" i="48"/>
  <c r="AL188" i="48"/>
  <c r="AP199" i="48"/>
  <c r="AR195" i="48"/>
  <c r="AN195" i="48"/>
  <c r="AE208" i="48"/>
  <c r="AL195" i="48"/>
  <c r="AP195" i="48"/>
  <c r="AN190" i="48"/>
  <c r="AJ230" i="48"/>
  <c r="AI188" i="48"/>
  <c r="AL199" i="48"/>
  <c r="AG188" i="48"/>
  <c r="AD218" i="48"/>
  <c r="P205" i="48"/>
  <c r="P197" i="48"/>
  <c r="W213" i="48"/>
  <c r="AF188" i="48"/>
  <c r="AJ190" i="48"/>
  <c r="AD217" i="48"/>
  <c r="AL201" i="48"/>
  <c r="W211" i="48"/>
  <c r="AN199" i="48"/>
  <c r="AM190" i="48"/>
  <c r="P213" i="48"/>
  <c r="AG230" i="48"/>
  <c r="AF192" i="48"/>
  <c r="AA187" i="48"/>
  <c r="P193" i="48"/>
  <c r="AE188" i="48"/>
  <c r="AI215" i="48"/>
  <c r="AN191" i="48"/>
  <c r="AF190" i="48"/>
  <c r="AF200" i="48"/>
  <c r="AM188" i="48"/>
  <c r="AN185" i="48"/>
  <c r="T187" i="48"/>
  <c r="AQ226" i="48"/>
  <c r="W218" i="48"/>
  <c r="AN226" i="48"/>
  <c r="AM185" i="48"/>
  <c r="AE230" i="48"/>
  <c r="AQ191" i="48"/>
  <c r="AF230" i="48"/>
  <c r="AK210" i="48"/>
  <c r="AN219" i="48"/>
  <c r="AM191" i="48"/>
  <c r="AP188" i="48"/>
  <c r="AL219" i="48"/>
  <c r="W195" i="48"/>
  <c r="AJ188" i="48"/>
  <c r="AE192" i="48"/>
  <c r="AQ185" i="48"/>
  <c r="AD189" i="48"/>
  <c r="AD196" i="48"/>
  <c r="W193" i="48"/>
  <c r="AN230" i="48"/>
  <c r="AQ199" i="48"/>
  <c r="AQ188" i="48"/>
  <c r="AD229" i="48"/>
  <c r="W225" i="48"/>
  <c r="AM227" i="48"/>
  <c r="AM229" i="48"/>
  <c r="AR227" i="48"/>
  <c r="AF206" i="48"/>
  <c r="AR188" i="48"/>
  <c r="AD202" i="48"/>
  <c r="AJ219" i="48"/>
  <c r="W188" i="48"/>
  <c r="AI206" i="48"/>
  <c r="AJ223" i="48"/>
  <c r="AQ193" i="48"/>
  <c r="AM230" i="48"/>
  <c r="AQ223" i="48"/>
  <c r="AD224" i="48"/>
  <c r="P210" i="48"/>
  <c r="AL186" i="48"/>
  <c r="AR203" i="48"/>
  <c r="AK217" i="48"/>
  <c r="AD221" i="48"/>
  <c r="AN186" i="48"/>
  <c r="AL193" i="48"/>
  <c r="AP186" i="48"/>
  <c r="AR224" i="48"/>
  <c r="AE199" i="48"/>
  <c r="AE215" i="48"/>
  <c r="AN227" i="48"/>
  <c r="AD225" i="48"/>
  <c r="AQ203" i="48"/>
  <c r="AF229" i="48"/>
  <c r="AJ206" i="48"/>
  <c r="AQ230" i="48"/>
  <c r="AJ208" i="48"/>
  <c r="AR212" i="48"/>
  <c r="AL221" i="48"/>
  <c r="AE200" i="48"/>
  <c r="AK205" i="48"/>
  <c r="AE228" i="48"/>
  <c r="AF214" i="48"/>
  <c r="AP198" i="48"/>
  <c r="AR210" i="48"/>
  <c r="AJ187" i="48"/>
  <c r="AJ200" i="48"/>
  <c r="W197" i="48"/>
  <c r="AR189" i="48"/>
  <c r="AD205" i="48"/>
  <c r="AP218" i="48"/>
  <c r="AM210" i="48"/>
  <c r="AL223" i="48"/>
  <c r="P225" i="48"/>
  <c r="P189" i="48"/>
  <c r="AF198" i="48"/>
  <c r="AJ211" i="48"/>
  <c r="AQ186" i="48"/>
  <c r="AG187" i="48"/>
  <c r="P188" i="48"/>
  <c r="AF187" i="48"/>
  <c r="P228" i="48"/>
  <c r="W226" i="48"/>
  <c r="AK227" i="48"/>
  <c r="AL198" i="48"/>
  <c r="AD210" i="48"/>
  <c r="AM218" i="48"/>
  <c r="AI227" i="48"/>
  <c r="AK203" i="48"/>
  <c r="W227" i="48"/>
  <c r="AD201" i="48"/>
  <c r="AQ210" i="48"/>
  <c r="AQ211" i="48"/>
  <c r="AD222" i="48"/>
  <c r="AL191" i="48"/>
  <c r="AF186" i="48"/>
  <c r="AP219" i="48"/>
  <c r="AL230" i="48"/>
  <c r="AH187" i="48"/>
  <c r="W189" i="48"/>
  <c r="AR211" i="48"/>
  <c r="W212" i="48"/>
  <c r="W221" i="48"/>
  <c r="W185" i="48"/>
  <c r="AP210" i="48"/>
  <c r="AN211" i="48"/>
  <c r="W224" i="48"/>
  <c r="AK220" i="48"/>
  <c r="AD195" i="48"/>
  <c r="AD193" i="48"/>
  <c r="AM211" i="48"/>
  <c r="AE223" i="48"/>
  <c r="AI216" i="48"/>
  <c r="AP211" i="48"/>
  <c r="AL211" i="48"/>
  <c r="W202" i="48"/>
  <c r="AP190" i="48"/>
  <c r="W196" i="48"/>
  <c r="AK193" i="48"/>
  <c r="P227" i="48"/>
  <c r="AD226" i="48"/>
  <c r="W203" i="48"/>
  <c r="AD209" i="48"/>
  <c r="AI186" i="48"/>
  <c r="AJ207" i="48"/>
  <c r="AR208" i="48"/>
  <c r="AG193" i="48"/>
  <c r="AL210" i="48"/>
  <c r="AM203" i="48"/>
  <c r="P202" i="48"/>
  <c r="AM192" i="48"/>
  <c r="W210" i="48"/>
  <c r="AL209" i="48"/>
  <c r="AQ198" i="48"/>
  <c r="AE190" i="48"/>
  <c r="AN198" i="48"/>
  <c r="AM198" i="48"/>
  <c r="AI187" i="48"/>
  <c r="AR193" i="48"/>
  <c r="AJ199" i="48"/>
  <c r="AI212" i="48"/>
  <c r="AK225" i="48"/>
  <c r="AF185" i="48"/>
  <c r="AJ185" i="48"/>
  <c r="AN203" i="48"/>
  <c r="AF201" i="48"/>
  <c r="AL203" i="48"/>
  <c r="AP208" i="48"/>
  <c r="P204" i="48"/>
  <c r="AJ227" i="48"/>
  <c r="AL225" i="48"/>
  <c r="AG214" i="48"/>
  <c r="AG197" i="48"/>
  <c r="AK213" i="48"/>
  <c r="AD185" i="48"/>
  <c r="AM214" i="48"/>
  <c r="AR228" i="48"/>
  <c r="AJ196" i="48"/>
  <c r="AF189" i="48"/>
  <c r="AQ219" i="48"/>
  <c r="AM194" i="48"/>
  <c r="AG229" i="48"/>
  <c r="AE214" i="48"/>
  <c r="AF208" i="48"/>
  <c r="AI220" i="48"/>
  <c r="AN225" i="48"/>
  <c r="W217" i="48"/>
  <c r="P217" i="48"/>
  <c r="AR185" i="48"/>
  <c r="AL217" i="48"/>
  <c r="AE221" i="48"/>
  <c r="P216" i="48"/>
  <c r="W204" i="48"/>
  <c r="AD204" i="48"/>
  <c r="AD216" i="48"/>
  <c r="AP214" i="48"/>
  <c r="AK218" i="48"/>
  <c r="AI199" i="48"/>
  <c r="AG208" i="48"/>
  <c r="AD220" i="48"/>
  <c r="AD208" i="48"/>
  <c r="AF193" i="48"/>
  <c r="AR192" i="48"/>
  <c r="AP223" i="48"/>
  <c r="AG213" i="48"/>
  <c r="AQ194" i="48"/>
  <c r="P195" i="48"/>
  <c r="AP189" i="48"/>
  <c r="AP222" i="48"/>
  <c r="P218" i="48"/>
  <c r="AG186" i="48"/>
  <c r="AN189" i="48"/>
  <c r="AK197" i="48"/>
  <c r="W209" i="48"/>
  <c r="P209" i="48"/>
  <c r="W219" i="48"/>
  <c r="AK201" i="48"/>
  <c r="AL218" i="48"/>
  <c r="AQ189" i="48"/>
  <c r="AR218" i="48"/>
  <c r="AK228" i="48"/>
  <c r="AK209" i="48"/>
  <c r="AD197" i="48"/>
  <c r="AJ218" i="48"/>
  <c r="AE206" i="48"/>
  <c r="AN214" i="48"/>
  <c r="AL189" i="48"/>
  <c r="W229" i="48"/>
  <c r="AQ214" i="48"/>
  <c r="AG217" i="48"/>
  <c r="AP200" i="48"/>
  <c r="AG198" i="48"/>
  <c r="AD228" i="48"/>
  <c r="P185" i="48"/>
  <c r="P203" i="48"/>
  <c r="W205" i="48"/>
  <c r="AQ218" i="48"/>
  <c r="AE197" i="48"/>
  <c r="P229" i="48"/>
  <c r="AJ214" i="48"/>
  <c r="AQ190" i="48"/>
  <c r="AP192" i="48"/>
  <c r="P201" i="48"/>
  <c r="W201" i="48"/>
  <c r="P220" i="48"/>
  <c r="P222" i="48"/>
  <c r="AE213" i="48"/>
  <c r="AK229" i="48"/>
  <c r="AG201" i="48"/>
  <c r="P221" i="48"/>
  <c r="AE193" i="48"/>
  <c r="W228" i="48"/>
  <c r="AN192" i="48"/>
  <c r="AD212" i="48"/>
  <c r="W220" i="48"/>
  <c r="AD188" i="48"/>
  <c r="P219" i="48"/>
  <c r="AE201" i="48"/>
  <c r="AK189" i="48"/>
  <c r="AN194" i="48"/>
  <c r="AN229" i="48"/>
  <c r="AJ198" i="48"/>
  <c r="AI196" i="48"/>
  <c r="W207" i="48"/>
  <c r="AR207" i="48"/>
  <c r="AD207" i="48"/>
  <c r="P207" i="48"/>
  <c r="AK207" i="48"/>
  <c r="W208" i="48"/>
  <c r="AD219" i="48"/>
  <c r="AK208" i="48"/>
  <c r="AL202" i="48"/>
  <c r="T203" i="48"/>
  <c r="AH203" i="48"/>
  <c r="AO203" i="48"/>
  <c r="AG204" i="48"/>
  <c r="AA203" i="48"/>
  <c r="M203" i="48"/>
  <c r="AM215" i="48"/>
  <c r="AK211" i="48"/>
  <c r="T223" i="48"/>
  <c r="AA223" i="48"/>
  <c r="AO223" i="48"/>
  <c r="AH223" i="48"/>
  <c r="M223" i="48"/>
  <c r="AI224" i="48"/>
  <c r="AG224" i="48"/>
  <c r="AR206" i="48"/>
  <c r="P206" i="48"/>
  <c r="AK206" i="48"/>
  <c r="AD206" i="48"/>
  <c r="W206" i="48"/>
  <c r="AN222" i="48"/>
  <c r="M197" i="48"/>
  <c r="AH197" i="48"/>
  <c r="AA197" i="48"/>
  <c r="AR209" i="48"/>
  <c r="AQ209" i="48"/>
  <c r="AP209" i="48"/>
  <c r="T197" i="48"/>
  <c r="AO197" i="48"/>
  <c r="AM209" i="48"/>
  <c r="AE198" i="48"/>
  <c r="AK221" i="48"/>
  <c r="M185" i="48"/>
  <c r="AH185" i="48"/>
  <c r="AO185" i="48"/>
  <c r="AA185" i="48"/>
  <c r="AQ197" i="48"/>
  <c r="AP197" i="48"/>
  <c r="T185" i="48"/>
  <c r="AR197" i="48"/>
  <c r="AN197" i="48"/>
  <c r="AM197" i="48"/>
  <c r="M209" i="48"/>
  <c r="AH209" i="48"/>
  <c r="AG210" i="48"/>
  <c r="AI210" i="48"/>
  <c r="AO209" i="48"/>
  <c r="AQ221" i="48"/>
  <c r="AP221" i="48"/>
  <c r="T209" i="48"/>
  <c r="AR221" i="48"/>
  <c r="AN221" i="48"/>
  <c r="AM221" i="48"/>
  <c r="AA209" i="48"/>
  <c r="AF210" i="48"/>
  <c r="AE210" i="48"/>
  <c r="AP220" i="48"/>
  <c r="AR194" i="48"/>
  <c r="P194" i="48"/>
  <c r="AK194" i="48"/>
  <c r="AD194" i="48"/>
  <c r="W194" i="48"/>
  <c r="T214" i="48"/>
  <c r="AO214" i="48"/>
  <c r="M214" i="48"/>
  <c r="AA214" i="48"/>
  <c r="AH214" i="48"/>
  <c r="AG215" i="48"/>
  <c r="AF215" i="48"/>
  <c r="AE186" i="48"/>
  <c r="AR220" i="48"/>
  <c r="AR219" i="48"/>
  <c r="AF212" i="48"/>
  <c r="AE185" i="48"/>
  <c r="AE204" i="48"/>
  <c r="T218" i="48"/>
  <c r="AO218" i="48"/>
  <c r="M218" i="48"/>
  <c r="AI219" i="48"/>
  <c r="AH218" i="48"/>
  <c r="AA218" i="48"/>
  <c r="AG219" i="48"/>
  <c r="AF219" i="48"/>
  <c r="AE219" i="48"/>
  <c r="AE209" i="48"/>
  <c r="AR214" i="48"/>
  <c r="P214" i="48"/>
  <c r="AK214" i="48"/>
  <c r="AD214" i="48"/>
  <c r="W214" i="48"/>
  <c r="AK195" i="48"/>
  <c r="AL214" i="48"/>
  <c r="AK219" i="48"/>
  <c r="T186" i="48"/>
  <c r="AO186" i="48"/>
  <c r="M186" i="48"/>
  <c r="AA186" i="48"/>
  <c r="AH186" i="48"/>
  <c r="M187" i="48"/>
  <c r="M221" i="48"/>
  <c r="AH221" i="48"/>
  <c r="AA221" i="48"/>
  <c r="T221" i="48"/>
  <c r="AO221" i="48"/>
  <c r="M193" i="48"/>
  <c r="AH193" i="48"/>
  <c r="AF194" i="48"/>
  <c r="AI194" i="48"/>
  <c r="AO193" i="48"/>
  <c r="AG194" i="48"/>
  <c r="AQ205" i="48"/>
  <c r="T193" i="48"/>
  <c r="AP205" i="48"/>
  <c r="AR205" i="48"/>
  <c r="AA193" i="48"/>
  <c r="AE194" i="48"/>
  <c r="AR186" i="48"/>
  <c r="P186" i="48"/>
  <c r="AK186" i="48"/>
  <c r="AD186" i="48"/>
  <c r="W186" i="48"/>
  <c r="AM205" i="48"/>
  <c r="T194" i="48"/>
  <c r="AO194" i="48"/>
  <c r="M194" i="48"/>
  <c r="AG195" i="48"/>
  <c r="AI195" i="48"/>
  <c r="AH194" i="48"/>
  <c r="AA194" i="48"/>
  <c r="AF195" i="48"/>
  <c r="AE195" i="48"/>
  <c r="T190" i="48"/>
  <c r="AO190" i="48"/>
  <c r="M190" i="48"/>
  <c r="AA190" i="48"/>
  <c r="AH190" i="48"/>
  <c r="AQ206" i="48"/>
  <c r="AN202" i="48"/>
  <c r="AE191" i="48"/>
  <c r="AI185" i="48"/>
  <c r="AN196" i="48"/>
  <c r="AM196" i="48"/>
  <c r="AQ196" i="48"/>
  <c r="AL215" i="48"/>
  <c r="AJ194" i="48"/>
  <c r="AN206" i="48"/>
  <c r="AK185" i="48"/>
  <c r="AN215" i="48"/>
  <c r="AK204" i="48"/>
  <c r="T195" i="48"/>
  <c r="AO195" i="48"/>
  <c r="AG196" i="48"/>
  <c r="AH195" i="48"/>
  <c r="AA195" i="48"/>
  <c r="M195" i="48"/>
  <c r="AN207" i="48"/>
  <c r="AF225" i="48"/>
  <c r="M201" i="48"/>
  <c r="AH201" i="48"/>
  <c r="AG202" i="48"/>
  <c r="AI202" i="48"/>
  <c r="AO201" i="48"/>
  <c r="AQ213" i="48"/>
  <c r="AP213" i="48"/>
  <c r="T201" i="48"/>
  <c r="AR213" i="48"/>
  <c r="AN213" i="48"/>
  <c r="AM213" i="48"/>
  <c r="AA201" i="48"/>
  <c r="AF202" i="48"/>
  <c r="AE202" i="48"/>
  <c r="W187" i="48"/>
  <c r="AR187" i="48"/>
  <c r="AK187" i="48"/>
  <c r="AD187" i="48"/>
  <c r="P187" i="48"/>
  <c r="AJ191" i="48"/>
  <c r="AL196" i="48"/>
  <c r="T215" i="48"/>
  <c r="M215" i="48"/>
  <c r="AA215" i="48"/>
  <c r="AL227" i="48"/>
  <c r="AO215" i="48"/>
  <c r="AH215" i="48"/>
  <c r="AF204" i="48"/>
  <c r="AP227" i="48"/>
  <c r="AR198" i="48"/>
  <c r="P198" i="48"/>
  <c r="AK198" i="48"/>
  <c r="AD198" i="48"/>
  <c r="W198" i="48"/>
  <c r="AP206" i="48"/>
  <c r="W191" i="48"/>
  <c r="AR191" i="48"/>
  <c r="P191" i="48"/>
  <c r="AD203" i="48"/>
  <c r="AK191" i="48"/>
  <c r="AK192" i="48"/>
  <c r="AD191" i="48"/>
  <c r="W192" i="48"/>
  <c r="P192" i="48"/>
  <c r="AF222" i="48"/>
  <c r="AJ229" i="48"/>
  <c r="AI229" i="48"/>
  <c r="AA228" i="48"/>
  <c r="AO228" i="48"/>
  <c r="AH228" i="48"/>
  <c r="M228" i="48"/>
  <c r="T228" i="48"/>
  <c r="AJ203" i="48"/>
  <c r="M213" i="48"/>
  <c r="AH213" i="48"/>
  <c r="AA213" i="48"/>
  <c r="AR225" i="48"/>
  <c r="AQ225" i="48"/>
  <c r="AP225" i="48"/>
  <c r="T213" i="48"/>
  <c r="AO213" i="48"/>
  <c r="AM225" i="48"/>
  <c r="AJ186" i="48"/>
  <c r="AG190" i="48"/>
  <c r="T191" i="48"/>
  <c r="AA191" i="48"/>
  <c r="M191" i="48"/>
  <c r="AH191" i="48"/>
  <c r="AO191" i="48"/>
  <c r="AJ192" i="48"/>
  <c r="AM217" i="48"/>
  <c r="AJ220" i="48"/>
  <c r="AG216" i="48"/>
  <c r="AP212" i="48"/>
  <c r="AQ207" i="48"/>
  <c r="AJ217" i="48"/>
  <c r="AI217" i="48"/>
  <c r="AA216" i="48"/>
  <c r="AN228" i="48"/>
  <c r="AO216" i="48"/>
  <c r="AM228" i="48"/>
  <c r="AL228" i="48"/>
  <c r="M216" i="48"/>
  <c r="T216" i="48"/>
  <c r="AQ228" i="48"/>
  <c r="AH216" i="48"/>
  <c r="T227" i="48"/>
  <c r="AH227" i="48"/>
  <c r="AJ228" i="48"/>
  <c r="AO227" i="48"/>
  <c r="AI228" i="48"/>
  <c r="AG228" i="48"/>
  <c r="M227" i="48"/>
  <c r="AA227" i="48"/>
  <c r="AF217" i="48"/>
  <c r="M225" i="48"/>
  <c r="AH225" i="48"/>
  <c r="AI226" i="48"/>
  <c r="AO225" i="48"/>
  <c r="T225" i="48"/>
  <c r="AF226" i="48"/>
  <c r="AE226" i="48"/>
  <c r="AA225" i="48"/>
  <c r="AG226" i="48"/>
  <c r="AD192" i="48"/>
  <c r="AL213" i="48"/>
  <c r="T230" i="48"/>
  <c r="AO230" i="48"/>
  <c r="M230" i="48"/>
  <c r="AH230" i="48"/>
  <c r="AA230" i="48"/>
  <c r="T198" i="48"/>
  <c r="AO198" i="48"/>
  <c r="M198" i="48"/>
  <c r="AA198" i="48"/>
  <c r="AH198" i="48"/>
  <c r="AF199" i="48"/>
  <c r="AL222" i="48"/>
  <c r="AG185" i="48"/>
  <c r="AQ215" i="48"/>
  <c r="AK202" i="48"/>
  <c r="AJ213" i="48"/>
  <c r="AI213" i="48"/>
  <c r="AA212" i="48"/>
  <c r="AH212" i="48"/>
  <c r="AQ224" i="48"/>
  <c r="AO212" i="48"/>
  <c r="T212" i="48"/>
  <c r="AN224" i="48"/>
  <c r="AM224" i="48"/>
  <c r="AL224" i="48"/>
  <c r="M212" i="48"/>
  <c r="AJ202" i="48"/>
  <c r="AQ227" i="48"/>
  <c r="AP202" i="48"/>
  <c r="AM226" i="48"/>
  <c r="AE225" i="48"/>
  <c r="AL207" i="48"/>
  <c r="AR202" i="48"/>
  <c r="P224" i="48"/>
  <c r="W199" i="48"/>
  <c r="AR199" i="48"/>
  <c r="AD199" i="48"/>
  <c r="P199" i="48"/>
  <c r="AK199" i="48"/>
  <c r="W200" i="48"/>
  <c r="AD211" i="48"/>
  <c r="AK200" i="48"/>
  <c r="T207" i="48"/>
  <c r="M207" i="48"/>
  <c r="AA207" i="48"/>
  <c r="AO207" i="48"/>
  <c r="AH207" i="48"/>
  <c r="AI208" i="48"/>
  <c r="AG205" i="48"/>
  <c r="AF205" i="48"/>
  <c r="AJ204" i="48"/>
  <c r="AJ209" i="48"/>
  <c r="AI209" i="48"/>
  <c r="AA208" i="48"/>
  <c r="AL220" i="48"/>
  <c r="AO208" i="48"/>
  <c r="M208" i="48"/>
  <c r="AQ220" i="48"/>
  <c r="AN220" i="48"/>
  <c r="AM220" i="48"/>
  <c r="T208" i="48"/>
  <c r="AH208" i="48"/>
  <c r="AR216" i="48"/>
  <c r="AK188" i="48"/>
  <c r="AF213" i="48"/>
  <c r="AF191" i="48"/>
  <c r="AG191" i="48"/>
  <c r="AR196" i="48"/>
  <c r="AP215" i="48"/>
  <c r="AJ221" i="48"/>
  <c r="AI221" i="48"/>
  <c r="AA220" i="48"/>
  <c r="AH220" i="48"/>
  <c r="T220" i="48"/>
  <c r="AO220" i="48"/>
  <c r="M220" i="48"/>
  <c r="T222" i="48"/>
  <c r="AO222" i="48"/>
  <c r="M222" i="48"/>
  <c r="AA222" i="48"/>
  <c r="AH222" i="48"/>
  <c r="AG223" i="48"/>
  <c r="AJ205" i="48"/>
  <c r="AI205" i="48"/>
  <c r="AA204" i="48"/>
  <c r="AH204" i="48"/>
  <c r="AQ216" i="48"/>
  <c r="AO204" i="48"/>
  <c r="T204" i="48"/>
  <c r="AN216" i="48"/>
  <c r="M204" i="48"/>
  <c r="AM216" i="48"/>
  <c r="AL216" i="48"/>
  <c r="AQ202" i="48"/>
  <c r="AE196" i="48"/>
  <c r="T219" i="48"/>
  <c r="AH219" i="48"/>
  <c r="AO219" i="48"/>
  <c r="AG220" i="48"/>
  <c r="M219" i="48"/>
  <c r="AA219" i="48"/>
  <c r="AI191" i="48"/>
  <c r="AE222" i="48"/>
  <c r="T206" i="48"/>
  <c r="AO206" i="48"/>
  <c r="M206" i="48"/>
  <c r="AA206" i="48"/>
  <c r="AH206" i="48"/>
  <c r="AG207" i="48"/>
  <c r="AF207" i="48"/>
  <c r="AF224" i="48"/>
  <c r="P200" i="48"/>
  <c r="T199" i="48"/>
  <c r="M199" i="48"/>
  <c r="AA199" i="48"/>
  <c r="AO199" i="48"/>
  <c r="AH199" i="48"/>
  <c r="T210" i="48"/>
  <c r="AO210" i="48"/>
  <c r="M210" i="48"/>
  <c r="AI211" i="48"/>
  <c r="AH210" i="48"/>
  <c r="AA210" i="48"/>
  <c r="AG211" i="48"/>
  <c r="AF211" i="48"/>
  <c r="AE211" i="48"/>
  <c r="AJ201" i="48"/>
  <c r="AI201" i="48"/>
  <c r="AA200" i="48"/>
  <c r="AL212" i="48"/>
  <c r="AO200" i="48"/>
  <c r="M200" i="48"/>
  <c r="AQ212" i="48"/>
  <c r="AN212" i="48"/>
  <c r="AM212" i="48"/>
  <c r="AH200" i="48"/>
  <c r="T200" i="48"/>
  <c r="AF196" i="48"/>
  <c r="AP226" i="48"/>
  <c r="AR200" i="48"/>
  <c r="AL206" i="48"/>
  <c r="AJ222" i="48"/>
  <c r="AI222" i="48"/>
  <c r="AK226" i="48"/>
  <c r="AP207" i="48"/>
  <c r="AG200" i="48"/>
  <c r="W215" i="48"/>
  <c r="AR215" i="48"/>
  <c r="AD215" i="48"/>
  <c r="P215" i="48"/>
  <c r="AK215" i="48"/>
  <c r="W216" i="48"/>
  <c r="AD227" i="48"/>
  <c r="AK216" i="48"/>
  <c r="T226" i="48"/>
  <c r="AO226" i="48"/>
  <c r="M226" i="48"/>
  <c r="AH226" i="48"/>
  <c r="AG227" i="48"/>
  <c r="AA226" i="48"/>
  <c r="AF227" i="48"/>
  <c r="AE227" i="48"/>
  <c r="M205" i="48"/>
  <c r="AH205" i="48"/>
  <c r="AA205" i="48"/>
  <c r="AR217" i="48"/>
  <c r="AQ217" i="48"/>
  <c r="AP217" i="48"/>
  <c r="T205" i="48"/>
  <c r="AO205" i="48"/>
  <c r="AG206" i="48"/>
  <c r="AJ197" i="48"/>
  <c r="AI197" i="48"/>
  <c r="AA196" i="48"/>
  <c r="AH196" i="48"/>
  <c r="AQ208" i="48"/>
  <c r="AO196" i="48"/>
  <c r="T196" i="48"/>
  <c r="AN208" i="48"/>
  <c r="AM208" i="48"/>
  <c r="M196" i="48"/>
  <c r="AL208" i="48"/>
  <c r="AJ195" i="48"/>
  <c r="AN218" i="48"/>
  <c r="AL226" i="48"/>
  <c r="AF209" i="48"/>
  <c r="AQ192" i="48"/>
  <c r="AE205" i="48"/>
  <c r="AK222" i="48"/>
  <c r="P208" i="48"/>
  <c r="AR230" i="48"/>
  <c r="P230" i="48"/>
  <c r="AK230" i="48"/>
  <c r="AD230" i="48"/>
  <c r="W230" i="48"/>
  <c r="AP216" i="48"/>
  <c r="AK196" i="48"/>
  <c r="AR190" i="48"/>
  <c r="P190" i="48"/>
  <c r="AK190" i="48"/>
  <c r="AD190" i="48"/>
  <c r="W190" i="48"/>
  <c r="AG199" i="48"/>
  <c r="W223" i="48"/>
  <c r="AR223" i="48"/>
  <c r="AD223" i="48"/>
  <c r="P223" i="48"/>
  <c r="AK223" i="48"/>
  <c r="AK224" i="48"/>
  <c r="AJ225" i="48"/>
  <c r="AI225" i="48"/>
  <c r="AA224" i="48"/>
  <c r="M224" i="48"/>
  <c r="T224" i="48"/>
  <c r="AO224" i="48"/>
  <c r="AH224" i="48"/>
  <c r="AJ193" i="48"/>
  <c r="AI193" i="48"/>
  <c r="AA192" i="48"/>
  <c r="AL204" i="48"/>
  <c r="M192" i="48"/>
  <c r="AO192" i="48"/>
  <c r="AQ204" i="48"/>
  <c r="AN204" i="48"/>
  <c r="AM204" i="48"/>
  <c r="AH192" i="48"/>
  <c r="T192" i="48"/>
  <c r="AF220" i="48"/>
  <c r="T211" i="48"/>
  <c r="AH211" i="48"/>
  <c r="AO211" i="48"/>
  <c r="AG212" i="48"/>
  <c r="AM223" i="48"/>
  <c r="AA211" i="48"/>
  <c r="AN223" i="48"/>
  <c r="M211" i="48"/>
  <c r="M217" i="48"/>
  <c r="AH217" i="48"/>
  <c r="AG218" i="48"/>
  <c r="AI218" i="48"/>
  <c r="AO217" i="48"/>
  <c r="T217" i="48"/>
  <c r="AF218" i="48"/>
  <c r="AE218" i="48"/>
  <c r="AR229" i="48"/>
  <c r="AQ229" i="48"/>
  <c r="AP229" i="48"/>
  <c r="AA217" i="48"/>
  <c r="AI223" i="48"/>
  <c r="AQ222" i="48"/>
  <c r="AR226" i="48"/>
  <c r="M189" i="48"/>
  <c r="AH189" i="48"/>
  <c r="T189" i="48"/>
  <c r="AR201" i="48"/>
  <c r="AQ201" i="48"/>
  <c r="AP201" i="48"/>
  <c r="AO189" i="48"/>
  <c r="AA189" i="48"/>
  <c r="AM201" i="48"/>
  <c r="AI190" i="48"/>
  <c r="AK212" i="48"/>
  <c r="AJ189" i="48"/>
  <c r="AI189" i="48"/>
  <c r="AA188" i="48"/>
  <c r="AH188" i="48"/>
  <c r="T188" i="48"/>
  <c r="AQ200" i="48"/>
  <c r="AO188" i="48"/>
  <c r="M188" i="48"/>
  <c r="AN200" i="48"/>
  <c r="AM200" i="48"/>
  <c r="AL200" i="48"/>
  <c r="AP228" i="48"/>
  <c r="AE212" i="48"/>
  <c r="AG225" i="48"/>
  <c r="T202" i="48"/>
  <c r="AO202" i="48"/>
  <c r="M202" i="48"/>
  <c r="AI203" i="48"/>
  <c r="AH202" i="48"/>
  <c r="AF203" i="48"/>
  <c r="AE203" i="48"/>
  <c r="AA202" i="48"/>
  <c r="AG203" i="48"/>
  <c r="AE217" i="48"/>
  <c r="AL205" i="48"/>
  <c r="AR222" i="48"/>
  <c r="AI198" i="48"/>
  <c r="AG221" i="48"/>
  <c r="AP224" i="48"/>
  <c r="M229" i="48"/>
  <c r="AH229" i="48"/>
  <c r="AO229" i="48"/>
  <c r="AA229" i="48"/>
  <c r="T229" i="48"/>
  <c r="AF216" i="48"/>
  <c r="AE216" i="48"/>
  <c r="AE224" i="48"/>
  <c r="AI204" i="48"/>
  <c r="AE189" i="48"/>
  <c r="DA8" i="35" l="1"/>
  <c r="A1" i="35"/>
  <c r="A1" i="33"/>
  <c r="K29" i="31"/>
  <c r="J29" i="31"/>
  <c r="I29" i="31"/>
  <c r="K28" i="31"/>
  <c r="J28" i="31"/>
  <c r="I28" i="31"/>
  <c r="K27" i="31"/>
  <c r="J27" i="31"/>
  <c r="I27" i="31"/>
  <c r="K26" i="31"/>
  <c r="J26" i="31"/>
  <c r="I26" i="31"/>
  <c r="K25" i="31"/>
  <c r="J25" i="31"/>
  <c r="I25" i="31"/>
  <c r="A1" i="31"/>
  <c r="A1" i="30"/>
  <c r="BM24" i="29"/>
  <c r="BL24" i="29"/>
  <c r="BK24" i="29"/>
  <c r="BJ24" i="29"/>
  <c r="BI24" i="29"/>
  <c r="BH24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AY15" i="29"/>
  <c r="A1" i="29"/>
  <c r="BA42" i="28"/>
  <c r="AZ42" i="28"/>
  <c r="AY42" i="28"/>
  <c r="AX42" i="28"/>
  <c r="AW42" i="28"/>
  <c r="AV42" i="28"/>
  <c r="AU42" i="28"/>
  <c r="AT42" i="28"/>
  <c r="AS42" i="28"/>
  <c r="AR42" i="28"/>
  <c r="AQ42" i="28"/>
  <c r="AP42" i="28"/>
  <c r="AO42" i="28"/>
  <c r="AN42" i="28"/>
  <c r="AM42" i="28"/>
  <c r="AL42" i="28"/>
  <c r="AK42" i="28"/>
  <c r="AJ42" i="28"/>
  <c r="AI42" i="28"/>
  <c r="AH42" i="28"/>
  <c r="AG42" i="28"/>
  <c r="AF42" i="28"/>
  <c r="AE42" i="28"/>
  <c r="AD42" i="28"/>
  <c r="AC42" i="28"/>
  <c r="AB42" i="28"/>
  <c r="AA42" i="28"/>
  <c r="Z42" i="28"/>
  <c r="Y42" i="28"/>
  <c r="X42" i="28"/>
  <c r="W42" i="28"/>
  <c r="V42" i="28"/>
  <c r="U42" i="28"/>
  <c r="T42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B42" i="28"/>
  <c r="BA41" i="28"/>
  <c r="AZ41" i="28"/>
  <c r="AY41" i="28"/>
  <c r="AX41" i="28"/>
  <c r="AW41" i="28"/>
  <c r="AV41" i="28"/>
  <c r="AU41" i="28"/>
  <c r="AT41" i="28"/>
  <c r="AS41" i="28"/>
  <c r="AR41" i="28"/>
  <c r="AQ41" i="28"/>
  <c r="AP41" i="28"/>
  <c r="AO41" i="28"/>
  <c r="AN41" i="28"/>
  <c r="AM41" i="28"/>
  <c r="AL41" i="28"/>
  <c r="AK41" i="28"/>
  <c r="AJ41" i="28"/>
  <c r="AI41" i="28"/>
  <c r="AH41" i="28"/>
  <c r="AG41" i="28"/>
  <c r="AF41" i="28"/>
  <c r="AE41" i="28"/>
  <c r="AD41" i="28"/>
  <c r="AC41" i="28"/>
  <c r="AB41" i="28"/>
  <c r="AA41" i="28"/>
  <c r="Z41" i="28"/>
  <c r="Y41" i="28"/>
  <c r="X41" i="28"/>
  <c r="W41" i="28"/>
  <c r="V41" i="28"/>
  <c r="U41" i="28"/>
  <c r="T41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B41" i="28"/>
  <c r="BA40" i="28"/>
  <c r="AZ40" i="28"/>
  <c r="AY40" i="28"/>
  <c r="AX40" i="28"/>
  <c r="AW40" i="28"/>
  <c r="AV40" i="28"/>
  <c r="AU40" i="28"/>
  <c r="AT40" i="28"/>
  <c r="AS40" i="28"/>
  <c r="AR40" i="28"/>
  <c r="AQ40" i="28"/>
  <c r="AP40" i="28"/>
  <c r="AO40" i="28"/>
  <c r="AN40" i="28"/>
  <c r="AM40" i="28"/>
  <c r="AL40" i="28"/>
  <c r="AK40" i="28"/>
  <c r="AJ40" i="28"/>
  <c r="AI40" i="28"/>
  <c r="AH40" i="28"/>
  <c r="AG40" i="28"/>
  <c r="AF40" i="28"/>
  <c r="AE40" i="28"/>
  <c r="AD40" i="28"/>
  <c r="AC40" i="28"/>
  <c r="AB40" i="28"/>
  <c r="AA40" i="28"/>
  <c r="Z40" i="28"/>
  <c r="Y40" i="28"/>
  <c r="X40" i="28"/>
  <c r="W40" i="28"/>
  <c r="V40" i="28"/>
  <c r="U40" i="28"/>
  <c r="T40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B40" i="28"/>
  <c r="BA39" i="28"/>
  <c r="AZ39" i="28"/>
  <c r="AY39" i="28"/>
  <c r="AX39" i="28"/>
  <c r="AW39" i="28"/>
  <c r="AV39" i="28"/>
  <c r="AU39" i="28"/>
  <c r="AT39" i="28"/>
  <c r="AS39" i="28"/>
  <c r="AR39" i="28"/>
  <c r="AQ39" i="28"/>
  <c r="AP39" i="28"/>
  <c r="AO39" i="28"/>
  <c r="AN39" i="28"/>
  <c r="AM39" i="28"/>
  <c r="AL39" i="28"/>
  <c r="AK39" i="28"/>
  <c r="AJ39" i="28"/>
  <c r="AI39" i="28"/>
  <c r="AH39" i="28"/>
  <c r="AG39" i="28"/>
  <c r="AF39" i="28"/>
  <c r="AE39" i="28"/>
  <c r="AD39" i="28"/>
  <c r="AC39" i="28"/>
  <c r="AB39" i="28"/>
  <c r="AA39" i="28"/>
  <c r="Z39" i="28"/>
  <c r="Y39" i="28"/>
  <c r="X39" i="28"/>
  <c r="W39" i="28"/>
  <c r="V39" i="28"/>
  <c r="U39" i="28"/>
  <c r="T39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B39" i="28"/>
  <c r="BA38" i="28"/>
  <c r="AZ38" i="28"/>
  <c r="AY38" i="28"/>
  <c r="AX38" i="28"/>
  <c r="AW38" i="28"/>
  <c r="AV38" i="28"/>
  <c r="AU38" i="28"/>
  <c r="AT38" i="28"/>
  <c r="AS38" i="28"/>
  <c r="AR38" i="28"/>
  <c r="AQ38" i="28"/>
  <c r="AP38" i="28"/>
  <c r="AO38" i="28"/>
  <c r="AN38" i="28"/>
  <c r="AM38" i="28"/>
  <c r="AL38" i="28"/>
  <c r="AK38" i="28"/>
  <c r="AJ38" i="28"/>
  <c r="AI38" i="28"/>
  <c r="AH38" i="28"/>
  <c r="AG38" i="28"/>
  <c r="AF38" i="28"/>
  <c r="AE38" i="28"/>
  <c r="AD38" i="28"/>
  <c r="AC38" i="28"/>
  <c r="AB38" i="28"/>
  <c r="AA38" i="28"/>
  <c r="Z38" i="28"/>
  <c r="Y38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B38" i="28"/>
  <c r="BA37" i="28"/>
  <c r="AZ37" i="28"/>
  <c r="AY37" i="28"/>
  <c r="AX37" i="28"/>
  <c r="AW37" i="28"/>
  <c r="AV37" i="28"/>
  <c r="AU37" i="28"/>
  <c r="AT37" i="28"/>
  <c r="AS37" i="28"/>
  <c r="AR37" i="28"/>
  <c r="AQ37" i="28"/>
  <c r="AP37" i="28"/>
  <c r="AO37" i="28"/>
  <c r="AN37" i="28"/>
  <c r="AM37" i="28"/>
  <c r="AL37" i="28"/>
  <c r="AK37" i="28"/>
  <c r="AJ37" i="28"/>
  <c r="AI37" i="28"/>
  <c r="AH37" i="28"/>
  <c r="AG37" i="28"/>
  <c r="AF37" i="28"/>
  <c r="AE37" i="28"/>
  <c r="AD37" i="28"/>
  <c r="AC37" i="28"/>
  <c r="AB37" i="28"/>
  <c r="AA37" i="28"/>
  <c r="Z37" i="28"/>
  <c r="Y37" i="28"/>
  <c r="X37" i="28"/>
  <c r="W37" i="28"/>
  <c r="V37" i="28"/>
  <c r="U37" i="28"/>
  <c r="T37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B37" i="28"/>
  <c r="BA36" i="28"/>
  <c r="AZ36" i="28"/>
  <c r="AY36" i="28"/>
  <c r="AX36" i="28"/>
  <c r="AW36" i="28"/>
  <c r="AV36" i="28"/>
  <c r="AU36" i="28"/>
  <c r="AT36" i="28"/>
  <c r="AS36" i="28"/>
  <c r="AR36" i="28"/>
  <c r="AQ36" i="28"/>
  <c r="AP36" i="28"/>
  <c r="AO36" i="28"/>
  <c r="AN36" i="28"/>
  <c r="AM36" i="28"/>
  <c r="AL36" i="28"/>
  <c r="AK36" i="28"/>
  <c r="AJ36" i="28"/>
  <c r="AI36" i="28"/>
  <c r="AH36" i="28"/>
  <c r="AG36" i="28"/>
  <c r="AF36" i="28"/>
  <c r="AE36" i="28"/>
  <c r="AD36" i="28"/>
  <c r="AC36" i="28"/>
  <c r="AB36" i="28"/>
  <c r="AA36" i="28"/>
  <c r="Z36" i="28"/>
  <c r="Y36" i="28"/>
  <c r="X36" i="28"/>
  <c r="W36" i="28"/>
  <c r="V36" i="28"/>
  <c r="U36" i="28"/>
  <c r="T36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B36" i="28"/>
  <c r="A1" i="28"/>
  <c r="A1" i="26"/>
  <c r="F26" i="25"/>
  <c r="E26" i="25"/>
  <c r="D26" i="25"/>
  <c r="C26" i="25"/>
  <c r="F25" i="25"/>
  <c r="E25" i="25"/>
  <c r="D25" i="25"/>
  <c r="C25" i="25"/>
  <c r="F24" i="25"/>
  <c r="E24" i="25"/>
  <c r="D24" i="25"/>
  <c r="C24" i="25"/>
  <c r="A1" i="24"/>
  <c r="A1" i="22"/>
  <c r="C61" i="16"/>
  <c r="D61" i="16"/>
  <c r="E61" i="16"/>
  <c r="F61" i="16"/>
  <c r="G61" i="16"/>
  <c r="H61" i="16"/>
  <c r="I61" i="16"/>
  <c r="J61" i="16"/>
  <c r="K61" i="16"/>
  <c r="L61" i="16"/>
  <c r="M61" i="16"/>
  <c r="N61" i="16"/>
  <c r="O61" i="16"/>
  <c r="C62" i="16"/>
  <c r="D62" i="16"/>
  <c r="E62" i="16"/>
  <c r="F62" i="16"/>
  <c r="G62" i="16"/>
  <c r="H62" i="16"/>
  <c r="I62" i="16"/>
  <c r="J62" i="16"/>
  <c r="K62" i="16"/>
  <c r="L62" i="16"/>
  <c r="M62" i="16"/>
  <c r="N62" i="16"/>
  <c r="O62" i="16"/>
  <c r="C63" i="16"/>
  <c r="D63" i="16"/>
  <c r="E63" i="16"/>
  <c r="F63" i="16"/>
  <c r="G63" i="16"/>
  <c r="H63" i="16"/>
  <c r="I63" i="16"/>
  <c r="J63" i="16"/>
  <c r="K63" i="16"/>
  <c r="L63" i="16"/>
  <c r="M63" i="16"/>
  <c r="N63" i="16"/>
  <c r="O63" i="16"/>
  <c r="C64" i="16"/>
  <c r="D64" i="16"/>
  <c r="E64" i="16"/>
  <c r="F64" i="16"/>
  <c r="G64" i="16"/>
  <c r="H64" i="16"/>
  <c r="I64" i="16"/>
  <c r="J64" i="16"/>
  <c r="K64" i="16"/>
  <c r="L64" i="16"/>
  <c r="M64" i="16"/>
  <c r="N64" i="16"/>
  <c r="O64" i="16"/>
  <c r="C65" i="16"/>
  <c r="D65" i="16"/>
  <c r="E65" i="16"/>
  <c r="F65" i="16"/>
  <c r="G65" i="16"/>
  <c r="H65" i="16"/>
  <c r="I65" i="16"/>
  <c r="J65" i="16"/>
  <c r="K65" i="16"/>
  <c r="L65" i="16"/>
  <c r="M65" i="16"/>
  <c r="N65" i="16"/>
  <c r="O65" i="16"/>
  <c r="C66" i="16"/>
  <c r="D66" i="16"/>
  <c r="E66" i="16"/>
  <c r="F66" i="16"/>
  <c r="G66" i="16"/>
  <c r="H66" i="16"/>
  <c r="I66" i="16"/>
  <c r="J66" i="16"/>
  <c r="K66" i="16"/>
  <c r="L66" i="16"/>
  <c r="M66" i="16"/>
  <c r="N66" i="16"/>
  <c r="O66" i="16"/>
  <c r="C67" i="16"/>
  <c r="D67" i="16"/>
  <c r="E67" i="16"/>
  <c r="F67" i="16"/>
  <c r="G67" i="16"/>
  <c r="H67" i="16"/>
  <c r="I67" i="16"/>
  <c r="J67" i="16"/>
  <c r="K67" i="16"/>
  <c r="L67" i="16"/>
  <c r="M67" i="16"/>
  <c r="N67" i="16"/>
  <c r="O67" i="16"/>
  <c r="C68" i="16"/>
  <c r="D68" i="16"/>
  <c r="E68" i="16"/>
  <c r="F68" i="16"/>
  <c r="G68" i="16"/>
  <c r="H68" i="16"/>
  <c r="I68" i="16"/>
  <c r="J68" i="16"/>
  <c r="K68" i="16"/>
  <c r="L68" i="16"/>
  <c r="M68" i="16"/>
  <c r="N68" i="16"/>
  <c r="O68" i="16"/>
  <c r="B62" i="16"/>
  <c r="B63" i="16"/>
  <c r="B64" i="16"/>
  <c r="B65" i="16"/>
  <c r="B66" i="16"/>
  <c r="B67" i="16"/>
  <c r="B68" i="16"/>
  <c r="B61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B20" i="16"/>
  <c r="A1" i="16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B44" i="3"/>
  <c r="B43" i="3"/>
  <c r="B42" i="3"/>
  <c r="B41" i="3"/>
  <c r="B39" i="3"/>
  <c r="B40" i="3"/>
  <c r="B38" i="3"/>
  <c r="B37" i="3"/>
  <c r="B3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I.Stat</author>
  </authors>
  <commentList>
    <comment ref="CJ6" authorId="0" shapeId="0" xr:uid="{83E1B810-C668-4348-A2D7-37C003D49AE1}">
      <text>
        <r>
          <rPr>
            <sz val="9"/>
            <color indexed="81"/>
            <rFont val="Tahoma"/>
            <charset val="1"/>
          </rPr>
          <t>p: dato provvisorio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BA11" authorId="0" shapeId="0" xr:uid="{00000000-0006-0000-0500-000001000000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  <comment ref="BA14" authorId="0" shapeId="0" xr:uid="{00000000-0006-0000-0500-000002000000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  <comment ref="BA27" authorId="0" shapeId="0" xr:uid="{4B704C39-F2A1-40B1-AECD-D3016393C8CC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  <comment ref="BA30" authorId="0" shapeId="0" xr:uid="{84CC9D15-A055-4EAF-9D00-12610BEBAC5D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  <comment ref="W39" authorId="0" shapeId="0" xr:uid="{00000000-0006-0000-0500-000005000000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  <comment ref="W42" authorId="0" shapeId="0" xr:uid="{00000000-0006-0000-0500-000006000000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BA10" authorId="0" shapeId="0" xr:uid="{F4509D73-E2CD-403B-88C3-E900C7DF6DB9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BA11" authorId="0" shapeId="0" xr:uid="{A7EABF7B-413E-4CDF-B6E9-3E9EF7FDF78F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  <comment ref="BA14" authorId="0" shapeId="0" xr:uid="{0AD553D3-0B36-42AE-B570-C5FEB5257619}">
      <text>
        <r>
          <rPr>
            <sz val="9"/>
            <color indexed="81"/>
            <rFont val="Tahoma"/>
            <charset val="1"/>
          </rPr>
          <t xml:space="preserve">E: Estimated value </t>
        </r>
      </text>
    </comment>
  </commentList>
</comments>
</file>

<file path=xl/sharedStrings.xml><?xml version="1.0" encoding="utf-8"?>
<sst xmlns="http://schemas.openxmlformats.org/spreadsheetml/2006/main" count="3516" uniqueCount="592">
  <si>
    <t>Dataset: Level of GDP per capita and productivity</t>
  </si>
  <si>
    <t>Subject</t>
  </si>
  <si>
    <t>Measure</t>
  </si>
  <si>
    <t>USD, constant prices, 2015 PPPs</t>
  </si>
  <si>
    <t>Unit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</si>
  <si>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</si>
  <si>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</si>
  <si>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</si>
  <si>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</si>
  <si>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</si>
  <si>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</si>
  <si>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</si>
  <si>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</si>
  <si>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</si>
  <si>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</si>
  <si>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</si>
  <si>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</si>
  <si>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</si>
  <si>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</si>
  <si>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</si>
  <si>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</si>
  <si>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</si>
  <si>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</si>
  <si>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</si>
  <si>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</si>
  <si>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</si>
  <si>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</si>
  <si>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</si>
  <si>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</si>
  <si>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</si>
  <si>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</si>
  <si>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</si>
  <si>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</si>
  <si>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</si>
  <si>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</si>
  <si>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</si>
  <si>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</si>
  <si>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</si>
  <si>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</si>
  <si>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</si>
  <si>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</si>
  <si>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</si>
  <si>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</si>
  <si>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</si>
  <si>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</si>
  <si>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</si>
  <si>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</si>
  <si>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</si>
  <si>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</si>
  <si>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</si>
  <si>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</si>
  <si>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</si>
  <si>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</si>
  <si>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</si>
  <si>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</si>
  <si>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</si>
  <si>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</si>
  <si>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Canada</t>
  </si>
  <si>
    <t>France</t>
  </si>
  <si>
    <t>Germany</t>
  </si>
  <si>
    <t>Italy</t>
  </si>
  <si>
    <t>Japan</t>
  </si>
  <si>
    <t>Spain</t>
  </si>
  <si>
    <t>United Kingdom</t>
  </si>
  <si>
    <t>United States</t>
  </si>
  <si>
    <t>Euro area (19 countries)</t>
  </si>
  <si>
    <t>..</t>
  </si>
  <si>
    <t>European Union – 27 countries (from 01/02/2020)</t>
  </si>
  <si>
    <t>G7</t>
  </si>
  <si>
    <t>OECD - Total</t>
  </si>
  <si>
    <t>US Dollar</t>
  </si>
  <si>
    <t xml:space="preserve"> </t>
  </si>
  <si>
    <t>GDP per person employed</t>
  </si>
  <si>
    <t>Data extracted on 08 Nov 2022 10:33 UTC (GMT) from OECD.Stat</t>
  </si>
  <si>
    <t>Legend:</t>
  </si>
  <si>
    <t>E:</t>
  </si>
  <si>
    <t>GDP per hour worked</t>
  </si>
  <si>
    <t>Data extracted on 08 Nov 2022 10:28 UTC (GMT) from OECD.Stat</t>
  </si>
  <si>
    <t>Francia</t>
  </si>
  <si>
    <t>Germania</t>
  </si>
  <si>
    <t>Italia</t>
  </si>
  <si>
    <t>Regno Unito</t>
  </si>
  <si>
    <t>FR ore lavorate per occupato</t>
  </si>
  <si>
    <t>GE  ore lavorate per occupato</t>
  </si>
  <si>
    <t>IT  ore lavorate per occupato</t>
  </si>
  <si>
    <t>Francia PIL/ora lavorata</t>
  </si>
  <si>
    <t>Germania PIL/ora lavorata</t>
  </si>
  <si>
    <t>Italia PIL/ora lavorata</t>
  </si>
  <si>
    <t>Base 2000</t>
  </si>
  <si>
    <t>Giappone</t>
  </si>
  <si>
    <t>USA</t>
  </si>
  <si>
    <t>Italia 2021 COST</t>
  </si>
  <si>
    <t>Germania 2021 COST</t>
  </si>
  <si>
    <t>Francia 2021 COST</t>
  </si>
  <si>
    <t>Dataset: Average annual wages</t>
  </si>
  <si>
    <t>OECD countries</t>
  </si>
  <si>
    <t>Data extracted on 06 Dec 2022 16:14 UTC (GMT) from OECD.Stat</t>
  </si>
  <si>
    <t>OECD</t>
  </si>
  <si>
    <t>GDP and main aggregates- international data cooperation annual data [naida_10_gdp]</t>
  </si>
  <si>
    <t>Last update</t>
  </si>
  <si>
    <t>Extracted on</t>
  </si>
  <si>
    <t>Source of data</t>
  </si>
  <si>
    <t>Eurostat</t>
  </si>
  <si>
    <t>UNIT</t>
  </si>
  <si>
    <t>Chain linked volumes, percentage change on previous period</t>
  </si>
  <si>
    <t>NA_ITEM</t>
  </si>
  <si>
    <t>Gross domestic product at market prices</t>
  </si>
  <si>
    <t>GEO/TIME</t>
  </si>
  <si>
    <t>European Union - 28 countries (2013-2020)</t>
  </si>
  <si>
    <t>:</t>
  </si>
  <si>
    <t>Euro area - 19 countries  (from 2015)</t>
  </si>
  <si>
    <t>Germany (until 1990 former territory of the FRG)</t>
  </si>
  <si>
    <t>1996-2001</t>
  </si>
  <si>
    <t>2002-2007</t>
  </si>
  <si>
    <t>2008-2014</t>
  </si>
  <si>
    <t>2015-2021</t>
  </si>
  <si>
    <t>European Union</t>
  </si>
  <si>
    <t>Euro area</t>
  </si>
  <si>
    <t>Dataset:Foi - mensili dal 2016 (base 2015)</t>
  </si>
  <si>
    <t>Tipo indice</t>
  </si>
  <si>
    <t xml:space="preserve">indice dei prezzi al consumo per le famiglie di operai e impiegati e Indice dei prezzi alla produzione dell'industria (base 2015=100) - dati mensili </t>
  </si>
  <si>
    <t>Gen-2016</t>
  </si>
  <si>
    <t>Feb-2016</t>
  </si>
  <si>
    <t>Mar-2016</t>
  </si>
  <si>
    <t>Apr-2016</t>
  </si>
  <si>
    <t>Mag-2016</t>
  </si>
  <si>
    <t>Giu-2016</t>
  </si>
  <si>
    <t>Lug-2016</t>
  </si>
  <si>
    <t>Ago-2016</t>
  </si>
  <si>
    <t>Set-2016</t>
  </si>
  <si>
    <t>Ott-2016</t>
  </si>
  <si>
    <t>Nov-2016</t>
  </si>
  <si>
    <t>Dic-2016</t>
  </si>
  <si>
    <t>Gen-2017</t>
  </si>
  <si>
    <t>Feb-2017</t>
  </si>
  <si>
    <t>Mar-2017</t>
  </si>
  <si>
    <t>Apr-2017</t>
  </si>
  <si>
    <t>Mag-2017</t>
  </si>
  <si>
    <t>Giu-2017</t>
  </si>
  <si>
    <t>Lug-2017</t>
  </si>
  <si>
    <t>Ago-2017</t>
  </si>
  <si>
    <t>Set-2017</t>
  </si>
  <si>
    <t>Ott-2017</t>
  </si>
  <si>
    <t>Nov-2017</t>
  </si>
  <si>
    <t>Dic-2017</t>
  </si>
  <si>
    <t>Gen-2018</t>
  </si>
  <si>
    <t>Feb-2018</t>
  </si>
  <si>
    <t>Mar-2018</t>
  </si>
  <si>
    <t>Apr-2018</t>
  </si>
  <si>
    <t>Mag-2018</t>
  </si>
  <si>
    <t>Giu-2018</t>
  </si>
  <si>
    <t>Lug-2018</t>
  </si>
  <si>
    <t>Ago-2018</t>
  </si>
  <si>
    <t>Set-2018</t>
  </si>
  <si>
    <t>Ott-2018</t>
  </si>
  <si>
    <t>Nov-2018</t>
  </si>
  <si>
    <t>Dic-2018</t>
  </si>
  <si>
    <t>Gen-2019</t>
  </si>
  <si>
    <t>Feb-2019</t>
  </si>
  <si>
    <t>Mar-2019</t>
  </si>
  <si>
    <t>Apr-2019</t>
  </si>
  <si>
    <t>Mag-2019</t>
  </si>
  <si>
    <t>Giu-2019</t>
  </si>
  <si>
    <t>Lug-2019</t>
  </si>
  <si>
    <t>Ago-2019</t>
  </si>
  <si>
    <t>Set-2019</t>
  </si>
  <si>
    <t>Ott-2019</t>
  </si>
  <si>
    <t>Nov-2019</t>
  </si>
  <si>
    <t>Dic-2019</t>
  </si>
  <si>
    <t>Gen-2020</t>
  </si>
  <si>
    <t>Feb-2020</t>
  </si>
  <si>
    <t>Mar-2020</t>
  </si>
  <si>
    <t>Apr-2020</t>
  </si>
  <si>
    <t>Mag-2020</t>
  </si>
  <si>
    <t>Giu-2020</t>
  </si>
  <si>
    <t>Lug-2020</t>
  </si>
  <si>
    <t>Ago-2020</t>
  </si>
  <si>
    <t>Set-2020</t>
  </si>
  <si>
    <t>Ott-2020</t>
  </si>
  <si>
    <t>Nov-2020</t>
  </si>
  <si>
    <t>Dic-2020</t>
  </si>
  <si>
    <t>Gen-2021</t>
  </si>
  <si>
    <t>Feb-2021</t>
  </si>
  <si>
    <t>Mar-2021</t>
  </si>
  <si>
    <t>Apr-2021</t>
  </si>
  <si>
    <t>Mag-2021</t>
  </si>
  <si>
    <t>Giu-2021</t>
  </si>
  <si>
    <t>Lug-2021</t>
  </si>
  <si>
    <t>Ago-2021</t>
  </si>
  <si>
    <t>Set-2021</t>
  </si>
  <si>
    <t>Ott-2021</t>
  </si>
  <si>
    <t>Nov-2021</t>
  </si>
  <si>
    <t>Dic-2021</t>
  </si>
  <si>
    <t>Gen-2022</t>
  </si>
  <si>
    <t>Feb-2022</t>
  </si>
  <si>
    <t>Mar-2022</t>
  </si>
  <si>
    <t>Apr-2022</t>
  </si>
  <si>
    <t>Mag-2022</t>
  </si>
  <si>
    <t>Giu-2022</t>
  </si>
  <si>
    <t>Lug-2022</t>
  </si>
  <si>
    <t>Ago-2022</t>
  </si>
  <si>
    <t>Set-2022</t>
  </si>
  <si>
    <t>Ott-2022</t>
  </si>
  <si>
    <t>Nov-2022</t>
  </si>
  <si>
    <t>Dic-2022</t>
  </si>
  <si>
    <t>Iindice generale_FOI</t>
  </si>
  <si>
    <t>Indice prezzi prod Industria</t>
  </si>
  <si>
    <t>Dati estratti il 07 set 2022, 08h00 UTC (GMT) da I.Stat</t>
  </si>
  <si>
    <t>Precedenti stime</t>
  </si>
  <si>
    <t>Stime aggiornate</t>
  </si>
  <si>
    <t>Fonte</t>
  </si>
  <si>
    <t>Oecd</t>
  </si>
  <si>
    <t>IMF</t>
  </si>
  <si>
    <t>Commissione europea</t>
  </si>
  <si>
    <t>DEF 2022</t>
  </si>
  <si>
    <t>NADEF 2022</t>
  </si>
  <si>
    <t>Documento Programmatico di Bilancio 2022</t>
  </si>
  <si>
    <t>DEF 2023</t>
  </si>
  <si>
    <t>Istat</t>
  </si>
  <si>
    <t>Dataset:Prodotto interno lordo e  principali componenti</t>
  </si>
  <si>
    <t>Edizione</t>
  </si>
  <si>
    <t>T1-2007</t>
  </si>
  <si>
    <t>T2-2007</t>
  </si>
  <si>
    <t>T3-2007</t>
  </si>
  <si>
    <t>T4-2007</t>
  </si>
  <si>
    <t>T1-2008</t>
  </si>
  <si>
    <t>T2-2008</t>
  </si>
  <si>
    <t>T3-2008</t>
  </si>
  <si>
    <t>T4-2008</t>
  </si>
  <si>
    <t>T1-2009</t>
  </si>
  <si>
    <t>T2-2009</t>
  </si>
  <si>
    <t>T3-2009</t>
  </si>
  <si>
    <t>T4-2009</t>
  </si>
  <si>
    <t>T1-2010</t>
  </si>
  <si>
    <t>T2-2010</t>
  </si>
  <si>
    <t>T3-2010</t>
  </si>
  <si>
    <t>T4-2010</t>
  </si>
  <si>
    <t>T1-2011</t>
  </si>
  <si>
    <t>T2-2011</t>
  </si>
  <si>
    <t>T3-2011</t>
  </si>
  <si>
    <t>T4-2011</t>
  </si>
  <si>
    <t>T1-2012</t>
  </si>
  <si>
    <t>T2-2012</t>
  </si>
  <si>
    <t>T3-2012</t>
  </si>
  <si>
    <t>T4-2012</t>
  </si>
  <si>
    <t>T1-2013</t>
  </si>
  <si>
    <t>T2-2013</t>
  </si>
  <si>
    <t>T3-2013</t>
  </si>
  <si>
    <t>T4-2013</t>
  </si>
  <si>
    <t>T1-2014</t>
  </si>
  <si>
    <t>T2-2014</t>
  </si>
  <si>
    <t>T3-2014</t>
  </si>
  <si>
    <t>T4-2014</t>
  </si>
  <si>
    <t>T1-2015</t>
  </si>
  <si>
    <t>T2-2015</t>
  </si>
  <si>
    <t>T3-2015</t>
  </si>
  <si>
    <t>T4-2015</t>
  </si>
  <si>
    <t>T1-2016</t>
  </si>
  <si>
    <t>T2-2016</t>
  </si>
  <si>
    <t>T3-2016</t>
  </si>
  <si>
    <t>T4-2016</t>
  </si>
  <si>
    <t>T1-2017</t>
  </si>
  <si>
    <t>T2-2017</t>
  </si>
  <si>
    <t>T3-2017</t>
  </si>
  <si>
    <t>T4-2017</t>
  </si>
  <si>
    <t>T1-2018</t>
  </si>
  <si>
    <t>T2-2018</t>
  </si>
  <si>
    <t>T3-2018</t>
  </si>
  <si>
    <t>T4-2018</t>
  </si>
  <si>
    <t>T1-2019</t>
  </si>
  <si>
    <t>T2-2019</t>
  </si>
  <si>
    <t>T3-2019</t>
  </si>
  <si>
    <t>T4-2019</t>
  </si>
  <si>
    <t>T1-2020</t>
  </si>
  <si>
    <t>T2-2020</t>
  </si>
  <si>
    <t>T3-2020</t>
  </si>
  <si>
    <t>T4-2020</t>
  </si>
  <si>
    <t>T1-2021</t>
  </si>
  <si>
    <t>T2-2021</t>
  </si>
  <si>
    <t>T3-2021</t>
  </si>
  <si>
    <t>T4-2021</t>
  </si>
  <si>
    <t>T1-2022</t>
  </si>
  <si>
    <t>T2-2022</t>
  </si>
  <si>
    <t>T3-2022</t>
  </si>
  <si>
    <t>PIL (scala dx)</t>
  </si>
  <si>
    <t>Data extracted on 19/12/2022 09:39:43 from [ESTAT]</t>
  </si>
  <si>
    <t xml:space="preserve">Dataset: </t>
  </si>
  <si>
    <t xml:space="preserve">Last updated: </t>
  </si>
  <si>
    <t>Time frequency</t>
  </si>
  <si>
    <t>Unit of measure</t>
  </si>
  <si>
    <t>National accounts indicator (ESA 2010)</t>
  </si>
  <si>
    <t>EU</t>
  </si>
  <si>
    <t>2007-2010</t>
  </si>
  <si>
    <t>2011-2014</t>
  </si>
  <si>
    <t>2019-2020</t>
  </si>
  <si>
    <t>2020-2021</t>
  </si>
  <si>
    <t>UE</t>
  </si>
  <si>
    <t>GEO (Labels)</t>
  </si>
  <si>
    <t/>
  </si>
  <si>
    <t>Belgium</t>
  </si>
  <si>
    <t>Bulgaria</t>
  </si>
  <si>
    <t>Czechia</t>
  </si>
  <si>
    <t>Denmark</t>
  </si>
  <si>
    <t>Estonia</t>
  </si>
  <si>
    <t>Ireland</t>
  </si>
  <si>
    <t>Greece</t>
  </si>
  <si>
    <t>Croatia</t>
  </si>
  <si>
    <t>Average hours worked per person employed</t>
  </si>
  <si>
    <t>Persons/Hours</t>
  </si>
  <si>
    <t>Hours</t>
  </si>
  <si>
    <t>EU27</t>
  </si>
  <si>
    <t>Data extracted on 08 Nov 2022 10:13 UTC (GMT) from OECD.Stat</t>
  </si>
  <si>
    <t>Spagna</t>
  </si>
  <si>
    <t>GDP per head of population</t>
  </si>
  <si>
    <t>Time</t>
  </si>
  <si>
    <t>&lt;?xml version="1.0" encoding="utf-16"?&gt;&lt;WebTableParameter xmlns:xsd="http://www.w3.org/2001/XMLSchema" xmlns:xsi="http://www.w3.org/2001/XMLSchema-instance" xmlns="http://stats.oecd.org/OECDStatWS/2004/03/01/"&gt;&lt;DataTable Code="DCCV_OCCUPATIT1" HasMetadata="true"&gt;&lt;Name LocaleIsoCode="en"&gt;Employment  (thousands)&lt;/Name&gt;&lt;Name LocaleIsoCode="it"&gt;Occupati  (migliaia)&lt;/Name&gt;&lt;Dimension Code="ITTER107" HasMetadata="false" CommonCode="ITTER107" Display="labels"&gt;&lt;Name LocaleIsoCode="en"&gt;Territory&lt;/Name&gt;&lt;Name LocaleIsoCode="it"&gt;Territorio&lt;/Name&gt;&lt;Member Code="IT" HasMetadata="false" HasChild="1"&gt;&lt;Name LocaleIsoCode="en"&gt;Italy&lt;/Name&gt;&lt;Name LocaleIsoCode="it"&gt;Italia&lt;/Name&gt;&lt;ChildMember Code="ITCD" HasMetadata="false" HasChild="0"&gt;&lt;Name LocaleIsoCode="en"&gt;Nord&lt;/Name&gt;&lt;Name LocaleIsoCode="it"&gt;Nord&lt;/Name&gt;&lt;/ChildMember&gt;&lt;ChildMember Code="ITC" HasMetadata="false" HasChild="0"&gt;&lt;Name LocaleIsoCode="en"&gt;Nord-ovest&lt;/Name&gt;&lt;Name LocaleIsoCode="it"&gt;Nord-ovest&lt;/Name&gt;&lt;/ChildMember&gt;&lt;ChildMember Code="ITD" HasMetadata="false" HasChild="0"&gt;&lt;Name LocaleIsoCode="en"&gt;Nord-est&lt;/Name&gt;&lt;Name LocaleIsoCode="it"&gt;Nord-est&lt;/Name&gt;&lt;/ChildMember&gt;&lt;ChildMember Code="ITE" HasMetadata="false" HasChild="0"&gt;&lt;Name LocaleIsoCode="en"&gt;Centro (I)&lt;/Name&gt;&lt;Name LocaleIsoCode="it"&gt;Centro&lt;/Name&gt;&lt;/ChildMember&gt;&lt;ChildMember Code="ITFG" HasMetadata="false" HasChild="0"&gt;&lt;Name LocaleIsoCode="en"&gt;Mezzogiorno&lt;/Name&gt;&lt;Name LocaleIsoCode="it"&gt;Mezzogiorno&lt;/Name&gt;&lt;/ChildMember&gt;&lt;/Member&gt;&lt;/Dimension&gt;&lt;Dimension Code="SEXISTAT1" HasMetadata="false" CommonCode="SEXISTAT1" Display="labels"&gt;&lt;Name LocaleIsoCode="en"&gt;Gender&lt;/Name&gt;&lt;Name LocaleIsoCode="it"&gt;Sesso&lt;/Name&gt;&lt;Member Code="1" HasMetadata="false" HasOnlyUnitMetadata="false" HasChild="0"&gt;&lt;Name LocaleIsoCode="en"&gt;males&lt;/Name&gt;&lt;Name LocaleIsoCode="it"&gt;maschi&lt;/Name&gt;&lt;/Member&gt;&lt;Member Code="2" HasMetadata="false" HasOnlyUnitMetadata="false" HasChild="0"&gt;&lt;Name LocaleIsoCode="en"&gt;females&lt;/Name&gt;&lt;Name LocaleIsoCode="it"&gt;femmine&lt;/Name&gt;&lt;/Member&gt;&lt;Member Code="9" HasMetadata="false" HasOnlyUnitMetadata="false" HasChild="0" IsDisplayed="true"&gt;&lt;Name LocaleIsoCode="en"&gt;total&lt;/Name&gt;&lt;Name LocaleIsoCode="it"&gt;totale&lt;/Name&gt;&lt;/Member&gt;&lt;/Dimension&gt;&lt;Dimension Code="ETA1" HasMetadata="false" CommonCode="ETA1" Display="labels"&gt;&lt;Name LocaleIsoCode="en"&gt;Age class&lt;/Name&gt;&lt;Name LocaleIsoCode="it"&gt;Classe di età&lt;/Name&gt;&lt;Member Code="Y15-34" HasMetadata="false" HasChild="0"&gt;&lt;Name LocaleIsoCode="en"&gt;15-34 years&lt;/Name&gt;&lt;Name LocaleIsoCode="it"&gt;15-34 anni&lt;/Name&gt;&lt;/Member&gt;&lt;Member Code="Y35-49" HasMetadata="false" HasChild="0"&gt;&lt;Name LocaleIsoCode="en"&gt;35-49 years&lt;/Name&gt;&lt;Name LocaleIsoCode="it"&gt;35-49 anni&lt;/Name&gt;&lt;/Member&gt;&lt;Member Code="Y15-64" HasMetadata="false" HasChild="0"&gt;&lt;Name LocaleIsoCode="en"&gt;15-64 years&lt;/Name&gt;&lt;Name LocaleIsoCode="it"&gt;15-64 anni&lt;/Name&gt;&lt;/Member&gt;&lt;/Dimension&gt;&lt;Dimension Code="TITOLO_STUDIO" HasMetadata="false" CommonCode="TITOLO_STUDIO" Display="labels"&gt;&lt;Name LocaleIsoCode="en"&gt;Highest level of education attained&lt;/Name&gt;&lt;Name LocaleIsoCode="it"&gt;Titolo di studio&lt;/Name&gt;&lt;Member Code="99" HasMetadata="false" HasChild="0"&gt;&lt;Name LocaleIsoCode="en"&gt;total&lt;/Name&gt;&lt;Name LocaleIsoCode="it"&gt;totale&lt;/Name&gt;&lt;/Member&gt;&lt;/Dimension&gt;&lt;Dimension Code="CITTADINANZA" HasMetadata="false" CommonCode="CITTADINANZA" Display="labels"&gt;&lt;Name LocaleIsoCode="en"&gt;Citizenship&lt;/Name&gt;&lt;Name LocaleIsoCode="it"&gt;Cittadinanza&lt;/Name&gt;&lt;Member Code="TOTAL" HasMetadata="false" HasChild="0"&gt;&lt;Name LocaleIsoCode="en"&gt;total&lt;/Name&gt;&lt;Name LocaleIsoCode="it"&gt;totale&lt;/Name&gt;&lt;/Member&gt;&lt;/Dimension&gt;&lt;Dimension Code="ATECO2002" HasMetadata="false" CommonCode="ATECO2002" Display="labels"&gt;&lt;Name LocaleIsoCode="en"&gt;NACE 2002&lt;/Name&gt;&lt;Name LocaleIsoCode="it"&gt;Ateco 2002&lt;/Name&gt;&lt;Member Code="0010" HasMetadata="false" HasChild="0"&gt;&lt;Name LocaleIsoCode="en"&gt;total&lt;/Name&gt;&lt;Name LocaleIsoCode="it"&gt;totale&lt;/Name&gt;&lt;/Member&gt;&lt;/Dimension&gt;&lt;Dimension Code="ATECO_2007" HasMetadata="false" CommonCode="ATECO_2007" Display="labels"&gt;&lt;Name LocaleIsoCode="en"&gt;NACE 2007&lt;/Name&gt;&lt;Name LocaleIsoCode="it"&gt;Ateco 2007&lt;/Name&gt;&lt;Member Code="0010" HasMetadata="false" HasChild="0"&gt;&lt;Name LocaleIsoCode="en"&gt;TOTAL&lt;/Name&gt;&lt;Name LocaleIsoCode="it"&gt;TOTALE&lt;/Name&gt;&lt;/Member&gt;&lt;/Dimension&gt;&lt;Dimension Code="POSIZPROF" HasMetadata="false" CommonCode="POSIZPROF" Display="labels"&gt;&lt;Name LocaleIsoCode="en"&gt;Professional status&lt;/Name&gt;&lt;Name LocaleIsoCode="it"&gt;Posizione professionale&lt;/Name&gt;&lt;Member Code="9" HasMetadata="false" HasChild="0"&gt;&lt;Name LocaleIsoCode="en"&gt;total&lt;/Name&gt;&lt;Name LocaleIsoCode="it"&gt;totale&lt;/Name&gt;&lt;/Member&gt;&lt;/Dimension&gt;&lt;Dimension Code="PROFILO_PROF" HasMetadata="false" CommonCode="PROFILO_PROF" Display="labels"&gt;&lt;Name LocaleIsoCode="en"&gt;Professional status detailed&lt;/Name&gt;&lt;Name LocaleIsoCode="it"&gt;Profilo professionale&lt;/Name&gt;&lt;Member Code="99" HasMetadata="false" HasChild="0"&gt;&lt;Name LocaleIsoCode="en"&gt;total&lt;/Name&gt;&lt;Name LocaleIsoCode="it"&gt;totale&lt;/Name&gt;&lt;/Member&gt;&lt;/Dimension&gt;&lt;Dimension Code="PROFESSIONE" HasMetadata="false" CommonCode="PROFESSIONE" Display="labels"&gt;&lt;Name LocaleIsoCode="en"&gt;Occupation 2001&lt;/Name&gt;&lt;Name LocaleIsoCode="it"&gt;Professione 2001&lt;/Name&gt;&lt;Member Code="99" HasMetadata="false" HasChild="0"&gt;&lt;Name LocaleIsoCode="en"&gt;total&lt;/Name&gt;&lt;Name LocaleIsoCode="it"&gt;totale&lt;/Name&gt;&lt;/Member&gt;&lt;/Dimension&gt;&lt;Dimension Code="PROFESSIONE1" HasMetadata="false" CommonCode="PROFESSIONE1" Display="labels"&gt;&lt;Name LocaleIsoCode="en"&gt;Occupation 2011&lt;/Name&gt;&lt;Name LocaleIsoCode="it"&gt;Professione 2011&lt;/Name&gt;&lt;Member Code="99" HasMetadata="false" HasChild="0"&gt;&lt;Name LocaleIsoCode="en"&gt;total&lt;/Name&gt;&lt;Name LocaleIsoCode="it"&gt;totale&lt;/Name&gt;&lt;/Member&gt;&lt;/Dimension&gt;&lt;Dimension Code="REGIME_ORARIO" HasMetadata="false" CommonCode="REGIME_ORARIO" Display="labels"&gt;&lt;Name LocaleIsoCode="en"&gt;Full-time/Part-time&lt;/Name&gt;&lt;Name LocaleIsoCode="it"&gt;Tempo pieno/parziale&lt;/Name&gt;&lt;Member Code="9" HasMetadata="false" HasChild="0"&gt;&lt;Name LocaleIsoCode="en"&gt;total&lt;/Name&gt;&lt;Name LocaleIsoCode="it"&gt;totale&lt;/Name&gt;&lt;/Member&gt;&lt;/Dimension&gt;&lt;Dimension Code="CARATT_OCC" HasMetadata="false" CommonCode="CARATT_OCC" Display="labels"&gt;&lt;Name LocaleIsoCode="en"&gt;Temporary employees&lt;/Name&gt;&lt;Name LocaleIsoCode="it"&gt;Carattere occupazione&lt;/Name&gt;&lt;Member Code="9" HasMetadata="false" HasChild="0"&gt;&lt;Name LocaleIsoCode="en"&gt;total&lt;/Name&gt;&lt;Name LocaleIsoCode="it"&gt;totale&lt;/Name&gt;&lt;/Member&gt;&lt;/Dimension&gt;&lt;Dimension Code="TIME" HasMetadata="false" CommonCode="TIME" Display="labels"&gt;&lt;Name LocaleIsoCode="en"&gt;Select time&lt;/Name&gt;&lt;Name LocaleIsoCode="it"&gt;Seleziona periodo&lt;/Name&gt;&lt;Member Code="2007Q1" HasMetadata="false"&gt;&lt;Name LocaleIsoCode="en"&gt;Q1-2007&lt;/Name&gt;&lt;Name LocaleIsoCode="it"&gt;T1-2007&lt;/Name&gt;&lt;/Member&gt;&lt;Member Code="2007Q2" HasMetadata="false"&gt;&lt;Name LocaleIsoCode="en"&gt;Q2-2007&lt;/Name&gt;&lt;Name LocaleIsoCode="it"&gt;T2-2007&lt;/Name&gt;&lt;/Member&gt;&lt;Member Code="2007Q3" HasMetadata="false"&gt;&lt;Name LocaleIsoCode="en"&gt;Q3-2007&lt;/Name&gt;&lt;Name LocaleIsoCode="it"&gt;T3-2007&lt;/Name&gt;&lt;/Member&gt;&lt;Member Code="2007Q4" HasMetadata="false"&gt;&lt;Name LocaleIsoCode="en"&gt;Q4-2007&lt;/Name&gt;&lt;Name LocaleIsoCode="it"&gt;T4-2007&lt;/Name&gt;&lt;/Member&gt;&lt;Member Code="2008Q1" HasMetadata="false"&gt;&lt;Name LocaleIsoCode="en"&gt;Q1-2008&lt;/Name&gt;&lt;Name LocaleIsoCode="it"&gt;T1-2008&lt;/Name&gt;&lt;/Member&gt;&lt;Member Code="2008Q2" HasMetadata="false"&gt;&lt;Name LocaleIsoCode="en"&gt;Q2-2008&lt;/Name&gt;&lt;Name LocaleIsoCode="it"&gt;T2-2008&lt;/Name&gt;&lt;/Member&gt;&lt;Member Code="2008Q3" HasMetadata="false"&gt;&lt;Name LocaleIsoCode="en"&gt;Q3-2008&lt;/Name&gt;&lt;Name LocaleIsoCode="it"&gt;T3-2008&lt;/Name&gt;&lt;/Member&gt;&lt;Member Code="2008Q4" HasMetadata="false"&gt;&lt;Name LocaleIsoCode="en"&gt;Q4-2008&lt;/Name&gt;&lt;Name LocaleIsoCode="it"&gt;T4-2008&lt;/Name&gt;&lt;/Member&gt;&lt;Member Code="2009Q1" HasMetadata="false"&gt;&lt;Name LocaleIsoCode="en"&gt;Q1-2009&lt;/Name&gt;&lt;Name LocaleIsoCode="it"&gt;T1-2009&lt;/Name&gt;&lt;/Member&gt;&lt;Member Code="2009Q2" HasMetadata="false"&gt;&lt;Name LocaleIsoCode="en"&gt;Q2-2009&lt;/Name&gt;&lt;Name LocaleIsoCode="it"&gt;T2-2009&lt;/Name&gt;&lt;/Member&gt;&lt;Member Code="2009Q3" HasMetadata="false"&gt;&lt;Name LocaleIsoCode="en"&gt;Q3-2009&lt;/Name&gt;&lt;Name LocaleIsoCode="it"&gt;T3-2009&lt;/Name&gt;&lt;/Member&gt;&lt;Member Code="2009Q4" HasMetadata="false"&gt;&lt;Name LocaleIsoCode="en"&gt;Q4-2009&lt;/Name&gt;&lt;Name LocaleIsoCode="it"&gt;T4-2009&lt;/Name&gt;&lt;/Member&gt;&lt;Member Code="2010Q1" HasMetadata="false"&gt;&lt;Name LocaleIsoCode="en"&gt;Q1-2010&lt;/Name&gt;&lt;Name LocaleIsoCode="it"&gt;T1-2010&lt;/Name&gt;&lt;/Member&gt;&lt;Member Code="2010Q2" HasMetadata="false"&gt;&lt;Name LocaleIsoCode="en"&gt;Q2-2010&lt;/Name&gt;&lt;Name LocaleIsoCode="it"&gt;T2-2010&lt;/Name&gt;&lt;/Member&gt;&lt;Member Code="2010Q3" HasMetadata="false"&gt;&lt;Name LocaleIsoCode="en"&gt;Q3-2010&lt;/Name&gt;&lt;Name LocaleIsoCode="it"&gt;T3-2010&lt;/Name&gt;&lt;/Member&gt;&lt;Member Code="2010Q4" HasMetadata="false"&gt;&lt;Name LocaleIsoCode="en"&gt;Q4-2010&lt;/Name&gt;&lt;Name LocaleIsoCode="it"&gt;T4-2010&lt;/Name&gt;&lt;/Member&gt;&lt;Member Code="2011Q1" HasMetadata="false"&gt;&lt;Name LocaleIsoCode="en"&gt;Q1-2011&lt;/Name&gt;&lt;Name LocaleIsoCode="it"&gt;T1-2011&lt;/Name&gt;&lt;/Member&gt;&lt;Member Code="2011Q2" HasMetadata="false"&gt;&lt;Name LocaleIsoCode="en"&gt;Q2-2011&lt;/Name&gt;&lt;Name LocaleIsoCode="it"&gt;T2-2011&lt;/Name&gt;&lt;/Member&gt;&lt;Member Code="2011Q3" HasMetadata="false"&gt;&lt;Name LocaleIsoCode="en"&gt;Q3-2011&lt;/Name&gt;&lt;Name LocaleIsoCode="it"&gt;T3-2011&lt;/Name&gt;&lt;/Member&gt;&lt;Member Code="2011Q4" HasMetadata="false"&gt;&lt;Name LocaleIsoCode="en"&gt;Q4-2011&lt;/Name&gt;&lt;Name LocaleIsoCode="it"&gt;T4-2011&lt;/Name&gt;&lt;/Member&gt;&lt;Member Code="2012Q1" HasMetadata="false"&gt;&lt;Name LocaleIsoCode="en"&gt;Q1-2012&lt;/Name&gt;&lt;Name LocaleIsoCode="it"&gt;T1-2012&lt;/Name&gt;&lt;/Member&gt;&lt;Member Code="2012Q2" HasMetadata="false"&gt;&lt;Name LocaleIsoCode="en"&gt;Q2-2012&lt;/Name&gt;&lt;Name LocaleIsoCode="it"&gt;T2-2012&lt;/Name&gt;&lt;/Member&gt;&lt;Member Code="2012Q3" HasMetadata="false"&gt;&lt;Name LocaleIsoCode="en"&gt;Q3-2012&lt;/Name&gt;&lt;Name LocaleIsoCode="it"&gt;T3-2012&lt;/Name&gt;&lt;/Member&gt;&lt;Member Code="2012Q4" HasMetadata="false"&gt;&lt;Name LocaleIsoCode="en"&gt;Q4-2012&lt;/Name&gt;&lt;Name LocaleIsoCode="it"&gt;T4-2012&lt;/Name&gt;&lt;/Member&gt;&lt;Member Code="2013Q1" HasMetadata="false"&gt;&lt;Name LocaleIsoCode="en"&gt;Q1-2013&lt;/Name&gt;&lt;Name LocaleIsoCode="it"&gt;T1-2013&lt;/Name&gt;&lt;/Member&gt;&lt;Member Code="2013Q2" HasMetadata="false"&gt;&lt;Name LocaleIsoCode="en"&gt;Q2-2013&lt;/Name&gt;&lt;Name LocaleIsoCode="it"&gt;T2-2013&lt;/Name&gt;&lt;/Member&gt;&lt;Member Code="2013Q3" HasMetadata="false"&gt;&lt;Name LocaleIsoCode="en"&gt;Q3-2013&lt;/Name&gt;&lt;Name LocaleIsoCode="it"&gt;T3-2013&lt;/Name&gt;&lt;/Member&gt;&lt;Member Code="2013Q4" HasMetadata="false"&gt;&lt;Name LocaleIsoCode="en"&gt;Q4-2013&lt;/Name&gt;&lt;Name LocaleIsoCode="it"&gt;T4-2013&lt;/Name&gt;&lt;/Member&gt;&lt;Member Code="2014Q1" HasMetadata="false"&gt;&lt;Name LocaleIsoCode="en"&gt;Q1-2014&lt;/Name&gt;&lt;Name LocaleIsoCode="it"&gt;T1-2014&lt;/Name&gt;&lt;/Member&gt;&lt;Member Code="2014Q2" HasMetadata="false"&gt;&lt;Name LocaleIsoCode="en"&gt;Q2-2014&lt;/Name&gt;&lt;Name LocaleIsoCode="it"&gt;T2-2014&lt;/Name&gt;&lt;/Member&gt;&lt;Member Code="2014Q3" HasMetadata="false"&gt;&lt;Name LocaleIsoCode="en"&gt;Q3-2014&lt;/Name&gt;&lt;Name LocaleIsoCode="it"&gt;T3-2014&lt;/Name&gt;&lt;/Member&gt;&lt;Member Code="2014Q4" HasMetadata="false"&gt;&lt;Name LocaleIsoCode="en"&gt;Q4-2014&lt;/Name&gt;&lt;Name LocaleIsoCode="it"&gt;T4-2014&lt;/Name&gt;&lt;/Member&gt;&lt;Member Code="2015Q1" HasMetadata="false"&gt;&lt;Name LocaleIsoCode="en"&gt;Q1-2015&lt;/Name&gt;&lt;Name LocaleIsoCode="it"&gt;T1-2015&lt;/Name&gt;&lt;/Member&gt;&lt;Member Code="2015Q2" HasMetadata="false"&gt;&lt;Name LocaleIsoCode="en"&gt;Q2-2015&lt;/Name&gt;&lt;Name LocaleIsoCode="it"&gt;T2-2015&lt;/Name&gt;&lt;/Member&gt;&lt;Member Code="2015Q3" HasMetadata="false"&gt;&lt;Name LocaleIsoCode="en"&gt;Q3-2015&lt;/Name&gt;&lt;Name LocaleIsoCode="it"&gt;T3-2015&lt;/Name&gt;&lt;/Member&gt;&lt;Member Code="2015Q4" HasMetadata="false"&gt;&lt;Name LocaleIsoCode="en"&gt;Q4-2015&lt;/Name&gt;&lt;Name LocaleIsoCode="it"&gt;T4-2015&lt;/Name&gt;&lt;/Member&gt;&lt;Member Code="2016Q1" HasMetadata="false"&gt;&lt;Name LocaleIsoCode="en"&gt;Q1-2016&lt;/Name&gt;&lt;Name LocaleIsoCode="it"&gt;T1-2016&lt;/Name&gt;&lt;/Member&gt;&lt;Member Code="2016Q2" HasMetadata="false"&gt;&lt;Name LocaleIsoCode="en"&gt;Q2-2016&lt;/Name&gt;&lt;Name LocaleIsoCode="it"&gt;T2-2016&lt;/Name&gt;&lt;/Member&gt;&lt;Member Code="2016Q3" HasMetadata="false"&gt;&lt;Name LocaleIsoCode="en"&gt;Q3-2016&lt;/Name&gt;&lt;Name LocaleIsoCode="it"&gt;T3-2016&lt;/Name&gt;&lt;/Member&gt;&lt;Member Code="2016Q4" HasMetadata="false"&gt;&lt;Name LocaleIsoCode="en"&gt;Q4-2016&lt;/Name&gt;&lt;Name LocaleIsoCode="it"&gt;T4-2016&lt;/Name&gt;&lt;/Member&gt;&lt;Member Code="2017Q1" HasMetadata="false"&gt;&lt;Name LocaleIsoCode="en"&gt;Q1-2017&lt;/Name&gt;&lt;Name LocaleIsoCode="it"&gt;T1-2017&lt;/Name&gt;&lt;/Member&gt;&lt;Member Code="2017Q2" HasMetadata="false"&gt;&lt;Name LocaleIsoCode="en"&gt;Q2-2017&lt;/Name&gt;&lt;Name LocaleIsoCode="it"&gt;T2-2017&lt;/Name&gt;&lt;/Member&gt;&lt;Member Code="2017Q3" HasMetadata="false"&gt;&lt;Name LocaleIsoCode="en"&gt;Q3-2017&lt;/Name&gt;&lt;Name LocaleIsoCode="it"&gt;T3-2017&lt;/Name&gt;&lt;/Member&gt;&lt;Member Code="2017Q4" HasMetadata="false"&gt;&lt;Name LocaleIsoCode="en"&gt;Q4-2017&lt;/Name&gt;&lt;Name LocaleIsoCode="it"&gt;T4-2017&lt;/Name&gt;&lt;/Member&gt;&lt;Member Code="2018Q1" HasMetadata="false"&gt;&lt;Name LocaleIsoCode="en"&gt;Q1-2018&lt;/Name&gt;&lt;Name LocaleIsoCode="it"&gt;T1-2018&lt;/Name&gt;&lt;/Member&gt;&lt;Member Code="2018Q2" HasMetadata="false"&gt;&lt;Name LocaleIsoCode="en"&gt;Q2-2018&lt;/Name&gt;&lt;Name LocaleIsoCode="it"&gt;T2-2018&lt;/Name&gt;&lt;/Member&gt;&lt;Member Code="2018Q3" HasMetadata="false"&gt;&lt;Name LocaleIsoCode="en"&gt;Q3-2018&lt;/Name&gt;&lt;Name LocaleIsoCode="it"&gt;T3-2018&lt;/Name&gt;&lt;/Member&gt;&lt;Member Code="2018Q4" HasMetadata="false"&gt;&lt;Name LocaleIsoCode="en"&gt;Q4-2018&lt;/Name&gt;&lt;Name LocaleIsoCode="it"&gt;T4-2018&lt;/Name&gt;&lt;/Member&gt;&lt;Member Code="2019Q1" HasMetadata="false"&gt;&lt;Name LocaleIsoCode="en"&gt;Q1-2019&lt;/Name&gt;&lt;Name LocaleIsoCode="it"&gt;T1-2019&lt;/Name&gt;&lt;/Member&gt;&lt;Member Code="2019Q2" HasMetadata="false"&gt;&lt;Name LocaleIsoCode="en"&gt;Q2-2019&lt;/Name&gt;&lt;Name LocaleIsoCode="it"&gt;T2-2019&lt;/Name&gt;&lt;/Member&gt;&lt;Member Code="2019Q3" HasMetadata="false"&gt;&lt;Name LocaleIsoCode="en"&gt;Q3-2019&lt;/Name&gt;&lt;Name LocaleIsoCode="it"&gt;T3-2019&lt;/Name&gt;&lt;/Member&gt;&lt;Member Code="2019Q4" HasMetadata="false"&gt;&lt;Name LocaleIsoCode="en"&gt;Q4-2019&lt;/Name&gt;&lt;Name LocaleIsoCode="it"&gt;T4-2019&lt;/Name&gt;&lt;/Member&gt;&lt;Member Code="2020Q1" HasMetadata="false"&gt;&lt;Name LocaleIsoCode="en"&gt;Q1-2020&lt;/Name&gt;&lt;Name LocaleIsoCode="it"&gt;T1-2020&lt;/Name&gt;&lt;/Member&gt;&lt;Member Code="2020Q2" HasMetadata="false"&gt;&lt;Name LocaleIsoCode="en"&gt;Q2-2020&lt;/Name&gt;&lt;Name LocaleIsoCode="it"&gt;T2-2020&lt;/Name&gt;&lt;/Member&gt;&lt;Member Code="2020Q3" HasMetadata="false"&gt;&lt;Name LocaleIsoCode="en"&gt;Q3-2020&lt;/Name&gt;&lt;Name LocaleIsoCode="it"&gt;T3-2020&lt;/Name&gt;&lt;/Member&gt;&lt;Member Code="2020Q4" HasMetadata="false"&gt;&lt;Name LocaleIsoCode="en"&gt;Q4-2020&lt;/Name&gt;&lt;Name LocaleIsoCode="it"&gt;T4-2020&lt;/Name&gt;&lt;/Member&gt;&lt;Member Code="2021Q1" HasMetadata="false"&gt;&lt;Name LocaleIsoCode="en"&gt;Q1-2021&lt;/Name&gt;&lt;Name LocaleIsoCode="it"&gt;T1-2021&lt;/Name&gt;&lt;/Member&gt;&lt;Member Code="2021Q2" HasMetadata="false"&gt;&lt;Name LocaleIsoCode="en"&gt;Q2-2021&lt;/Name&gt;&lt;Name LocaleIsoCode="it"&gt;T2-2021&lt;/Name&gt;&lt;/Member&gt;&lt;Member Code="2021Q3" HasMetadata="false"&gt;&lt;Name LocaleIsoCode="en"&gt;Q3-2021&lt;/Name&gt;&lt;Name LocaleIsoCode="it"&gt;T3-2021&lt;/Name&gt;&lt;/Member&gt;&lt;Member Code="2021Q4" HasMetadata="false"&gt;&lt;Name LocaleIsoCode="en"&gt;Q4-2021&lt;/Name&gt;&lt;Name LocaleIsoCode="it"&gt;T4-2021&lt;/Name&gt;&lt;/Member&gt;&lt;Member Code="2022Q1" HasMetadata="false"&gt;&lt;Name LocaleIsoCode="en"&gt;Q1-2022&lt;/Name&gt;&lt;Name LocaleIsoCode="it"&gt;T1-2022&lt;/Name&gt;&lt;/Member&gt;&lt;Member Code="2022Q2" HasMetadata="false"&gt;&lt;Name LocaleIsoCode="en"&gt;Q2-2022&lt;/Name&gt;&lt;Name LocaleIsoCode="it"&gt;T2-2022&lt;/Name&gt;&lt;/Member&gt;&lt;/Dimension&gt;&lt;WBOSInformations&gt;&lt;TimeDimension WebTreeWasUsed="false"&gt;&lt;StartCodes Quarters="2007Q1" /&gt;&lt;EndCodes Quarters="2022Q2" /&gt;&lt;/TimeDimension&gt;&lt;/WBOSInformations&gt;&lt;Tabulation Axis="horizontal"&gt;&lt;Dimension Code="TIME" /&gt;&lt;/Tabulation&gt;&lt;Tabulation Axis="vertical"&gt;&lt;Dimension Code="ETA1" /&gt;&lt;Dimension Code="SEXISTAT1" /&gt;&lt;/Tabulation&gt;&lt;Tabulation Axis="page"&gt;&lt;Dimension Code="ITTER107" /&gt;&lt;Dimension Code="CITTADINANZA" /&gt;&lt;Dimension Code="TITOLO_STUDIO" /&gt;&lt;Dimension Code="ATECO2002" /&gt;&lt;Dimension Code="ATECO_2007" /&gt;&lt;Dimension Code="POSIZPROF" /&gt;&lt;Dimension Code="PROFILO_PROF" /&gt;&lt;Dimension Code="PROFESSIONE" /&gt;&lt;Dimension Code="PROFESSIONE1" /&gt;&lt;Dimension Code="REGIME_ORARIO" /&gt;&lt;Dimension Code="CARATT_OCC" /&gt;&lt;/Tabulation&gt;&lt;Formatting&gt;&lt;Labels LocaleIsoCode="it" /&gt;&lt;Power&gt;0&lt;/Power&gt;&lt;Decimals&gt;0&lt;/Decimals&gt;&lt;SkipEmptyLines&gt;true&lt;/SkipEmptyLines&gt;&lt;SkipEmptyCols&gt;true&lt;/SkipEmptyCols&gt;&lt;SkipLineHierarchy&gt;true&lt;/SkipLineHierarchy&gt;&lt;SkipColHierarchy&gt;tru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dati.istat.it//View.aspx?QueryId=&amp;amp;QueryType=Public&amp;amp;Lang=it&lt;/AbsoluteUri&gt;&lt;/Query&gt;&lt;/WebTableParameter&gt;</t>
  </si>
  <si>
    <t>Dataset:Occupati  (migliaia)</t>
  </si>
  <si>
    <t>Territorio</t>
  </si>
  <si>
    <t>Classe di età</t>
  </si>
  <si>
    <t>Sesso</t>
  </si>
  <si>
    <t>15-34 anni</t>
  </si>
  <si>
    <t>maschi</t>
  </si>
  <si>
    <t>femmine</t>
  </si>
  <si>
    <t>totale</t>
  </si>
  <si>
    <t>35-49 anni</t>
  </si>
  <si>
    <t>15-64 anni</t>
  </si>
  <si>
    <t>Dati estratti il 19 Sep 2022 12:07 UTC (GMT) da I.Stat</t>
  </si>
  <si>
    <t>Pil/Occ</t>
  </si>
  <si>
    <t>Dataset: Growth in GDP per capita, productivity and ULC</t>
  </si>
  <si>
    <t>Multifactor productivity</t>
  </si>
  <si>
    <t>Annual growth/change</t>
  </si>
  <si>
    <t>Percentage</t>
  </si>
  <si>
    <t>Data extracted on 08 Nov 2022 09:18 UTC (GMT) from OECD.Stat</t>
  </si>
  <si>
    <t>Dataset:Tasso di  occupazione</t>
  </si>
  <si>
    <t>15-24 anni</t>
  </si>
  <si>
    <t>18-29 anni</t>
  </si>
  <si>
    <t>15-29 anni</t>
  </si>
  <si>
    <t>25-34 anni</t>
  </si>
  <si>
    <t>35-44 anni</t>
  </si>
  <si>
    <t>45-54 anni</t>
  </si>
  <si>
    <t>55-64 anni</t>
  </si>
  <si>
    <t>50-64 anni</t>
  </si>
  <si>
    <t>20-64 anni</t>
  </si>
  <si>
    <t>50-74 anni</t>
  </si>
  <si>
    <t>15-74 anni</t>
  </si>
  <si>
    <t>50-89 anni</t>
  </si>
  <si>
    <t>15-89 anni</t>
  </si>
  <si>
    <t>Dati estratti il 05 Sep 2022 07:30 UTC (GMT) da I.Stat</t>
  </si>
  <si>
    <t>T1-1999</t>
  </si>
  <si>
    <t>T2-1999</t>
  </si>
  <si>
    <t>T3-1999</t>
  </si>
  <si>
    <t>T4-1999</t>
  </si>
  <si>
    <t>T1-2000</t>
  </si>
  <si>
    <t>T2-2000</t>
  </si>
  <si>
    <t>T3-2000</t>
  </si>
  <si>
    <t>T4-2000</t>
  </si>
  <si>
    <t>T1-2001</t>
  </si>
  <si>
    <t>T2-2001</t>
  </si>
  <si>
    <t>T3-2001</t>
  </si>
  <si>
    <t>T4-2001</t>
  </si>
  <si>
    <t>T1-2002</t>
  </si>
  <si>
    <t>T2-2002</t>
  </si>
  <si>
    <t>T3-2002</t>
  </si>
  <si>
    <t>T4-2002</t>
  </si>
  <si>
    <t>T1-2003</t>
  </si>
  <si>
    <t>T2-2003</t>
  </si>
  <si>
    <t>T3-2003</t>
  </si>
  <si>
    <t>T4-2003</t>
  </si>
  <si>
    <t>T1-2004</t>
  </si>
  <si>
    <t>T2-2004</t>
  </si>
  <si>
    <t>T3-2004</t>
  </si>
  <si>
    <t>T4-2004</t>
  </si>
  <si>
    <t>T1-2005</t>
  </si>
  <si>
    <t>T2-2005</t>
  </si>
  <si>
    <t>T3-2005</t>
  </si>
  <si>
    <t>T4-2005</t>
  </si>
  <si>
    <t>T1-2006</t>
  </si>
  <si>
    <t>T2-2006</t>
  </si>
  <si>
    <t>T3-2006</t>
  </si>
  <si>
    <t>T4-2006</t>
  </si>
  <si>
    <t>PIL nominale a prezzi correnti</t>
  </si>
  <si>
    <t>PIL a valori reali (concatenati 2015)</t>
  </si>
  <si>
    <t xml:space="preserve">Potere d'acquisto famiglie consumatrici </t>
  </si>
  <si>
    <t>Dataset:Conto economico delle risorse e degli impieghi  e contributi alla crescita del Pil</t>
  </si>
  <si>
    <t>Tipo aggregato (milioni di euro)</t>
  </si>
  <si>
    <t>Correzione</t>
  </si>
  <si>
    <t>variazione tendenziale</t>
  </si>
  <si>
    <t>PIL variazione tendenziale</t>
  </si>
  <si>
    <t>Occupati variazione tendenziale</t>
  </si>
  <si>
    <t>T1-1996</t>
  </si>
  <si>
    <t>T2-1996</t>
  </si>
  <si>
    <t>T3-1996</t>
  </si>
  <si>
    <t>T4-1996</t>
  </si>
  <si>
    <t>T1-1997</t>
  </si>
  <si>
    <t>T2-1997</t>
  </si>
  <si>
    <t>T3-1997</t>
  </si>
  <si>
    <t>T4-1997</t>
  </si>
  <si>
    <t>T1-1998</t>
  </si>
  <si>
    <t>T2-1998</t>
  </si>
  <si>
    <t>T3-1998</t>
  </si>
  <si>
    <t>T4-1998</t>
  </si>
  <si>
    <t>Anni</t>
  </si>
  <si>
    <t>Italia (Istat)</t>
  </si>
  <si>
    <t>Italia (ILO)</t>
  </si>
  <si>
    <t>Italia (OCSE)</t>
  </si>
  <si>
    <t>Italia (OCSE)/media OCSE%</t>
  </si>
  <si>
    <t>dati destagionalizzati</t>
  </si>
  <si>
    <t>Tipo dato</t>
  </si>
  <si>
    <t xml:space="preserve">esportazioni trimestrali - valore destagionalizzato - modello mondo (milioni di euro) </t>
  </si>
  <si>
    <t>prodotto interno lordo ai prezzi di mercato</t>
  </si>
  <si>
    <t>T1_1996</t>
  </si>
  <si>
    <t>T2_1996</t>
  </si>
  <si>
    <t>T3_1996</t>
  </si>
  <si>
    <t>T4_1996</t>
  </si>
  <si>
    <t>T1_1997</t>
  </si>
  <si>
    <t>T2_1997</t>
  </si>
  <si>
    <t>T3_1997</t>
  </si>
  <si>
    <t>T4_1997</t>
  </si>
  <si>
    <t>T1_1998</t>
  </si>
  <si>
    <t>T2_1998</t>
  </si>
  <si>
    <t>T3_1998</t>
  </si>
  <si>
    <t>T4_1998</t>
  </si>
  <si>
    <t>T1_1999</t>
  </si>
  <si>
    <t>T2_1999</t>
  </si>
  <si>
    <t>T3_1999</t>
  </si>
  <si>
    <t>T4_1999</t>
  </si>
  <si>
    <t>T1_2000</t>
  </si>
  <si>
    <t>T2_2000</t>
  </si>
  <si>
    <t>T3_2000</t>
  </si>
  <si>
    <t>T4_2000</t>
  </si>
  <si>
    <t>T1_2001</t>
  </si>
  <si>
    <t>T2_2001</t>
  </si>
  <si>
    <t>T3_2001</t>
  </si>
  <si>
    <t>T4_2001</t>
  </si>
  <si>
    <t>T1_2002</t>
  </si>
  <si>
    <t>T2_2002</t>
  </si>
  <si>
    <t>T3_2002</t>
  </si>
  <si>
    <t>T4_2002</t>
  </si>
  <si>
    <t>T1_2003</t>
  </si>
  <si>
    <t>T2_2003</t>
  </si>
  <si>
    <t>T3_2003</t>
  </si>
  <si>
    <t>T4_2003</t>
  </si>
  <si>
    <t>T1_2004</t>
  </si>
  <si>
    <t>T2_2004</t>
  </si>
  <si>
    <t>T3_2004</t>
  </si>
  <si>
    <t>T4_2004</t>
  </si>
  <si>
    <t>T1_2005</t>
  </si>
  <si>
    <t>T2_2005</t>
  </si>
  <si>
    <t>T3_2005</t>
  </si>
  <si>
    <t>T4_2005</t>
  </si>
  <si>
    <t>T1_2006</t>
  </si>
  <si>
    <t>T2_2006</t>
  </si>
  <si>
    <t>T3_2006</t>
  </si>
  <si>
    <t>T4_2006</t>
  </si>
  <si>
    <t>T1_2007</t>
  </si>
  <si>
    <t>T2_2007</t>
  </si>
  <si>
    <t>T3_2007</t>
  </si>
  <si>
    <t>T4_2007</t>
  </si>
  <si>
    <t>T1_2008</t>
  </si>
  <si>
    <t>T2_2008</t>
  </si>
  <si>
    <t>T3_2008</t>
  </si>
  <si>
    <t>T4_2008</t>
  </si>
  <si>
    <t>T1_2009</t>
  </si>
  <si>
    <t>T2_2009</t>
  </si>
  <si>
    <t>T3_2009</t>
  </si>
  <si>
    <t>T4_2009</t>
  </si>
  <si>
    <t>T1_2010</t>
  </si>
  <si>
    <t>T2_2010</t>
  </si>
  <si>
    <t>T3_2010</t>
  </si>
  <si>
    <t>T4_2010</t>
  </si>
  <si>
    <t>T1_2011</t>
  </si>
  <si>
    <t>T2_2011</t>
  </si>
  <si>
    <t>T3_2011</t>
  </si>
  <si>
    <t>T4_2011</t>
  </si>
  <si>
    <t>T1_2012</t>
  </si>
  <si>
    <t>T2_2012</t>
  </si>
  <si>
    <t>T3_2012</t>
  </si>
  <si>
    <t>T4_2012</t>
  </si>
  <si>
    <t>T1_2013</t>
  </si>
  <si>
    <t>T2_2013</t>
  </si>
  <si>
    <t>T3_2013</t>
  </si>
  <si>
    <t>T4_2013</t>
  </si>
  <si>
    <t>T1_2014</t>
  </si>
  <si>
    <t>T2_2014</t>
  </si>
  <si>
    <t>T3_2014</t>
  </si>
  <si>
    <t>T4_2014</t>
  </si>
  <si>
    <t>T1_2015</t>
  </si>
  <si>
    <t>T2_2015</t>
  </si>
  <si>
    <t>T3_2015</t>
  </si>
  <si>
    <t>T4_2015</t>
  </si>
  <si>
    <t>T1_2016</t>
  </si>
  <si>
    <t>T2_2016</t>
  </si>
  <si>
    <t>T3_2016</t>
  </si>
  <si>
    <t>T4_2016</t>
  </si>
  <si>
    <t>T1_2017</t>
  </si>
  <si>
    <t>T2_2017</t>
  </si>
  <si>
    <t>T3_2017</t>
  </si>
  <si>
    <t>T4_2017</t>
  </si>
  <si>
    <t>T1_2018</t>
  </si>
  <si>
    <t>T2_2018</t>
  </si>
  <si>
    <t>T3_2018</t>
  </si>
  <si>
    <t>T4_2018</t>
  </si>
  <si>
    <t>T1_2019</t>
  </si>
  <si>
    <t>T2_2019</t>
  </si>
  <si>
    <t>T3_2019</t>
  </si>
  <si>
    <t>T4_2019</t>
  </si>
  <si>
    <t>T1_2020</t>
  </si>
  <si>
    <t>T2_2020</t>
  </si>
  <si>
    <t>T3_2020</t>
  </si>
  <si>
    <t>T4_2020</t>
  </si>
  <si>
    <t>T1_2021</t>
  </si>
  <si>
    <t>T2_2021</t>
  </si>
  <si>
    <t>T3_2021</t>
  </si>
  <si>
    <t>T4_2021</t>
  </si>
  <si>
    <t>T1_2022</t>
  </si>
  <si>
    <t>T2_2022</t>
  </si>
  <si>
    <t>anno</t>
  </si>
  <si>
    <t>mese</t>
  </si>
  <si>
    <t>Migliaia di occupati</t>
  </si>
  <si>
    <t>Variazione congiunturale</t>
  </si>
  <si>
    <t>Variazione tendenziale</t>
  </si>
  <si>
    <t>Contributi alla variazione congiunturale</t>
  </si>
  <si>
    <t>Genere</t>
  </si>
  <si>
    <t>Oltre 64 anni</t>
  </si>
  <si>
    <t>Totale</t>
  </si>
  <si>
    <t>Uomini</t>
  </si>
  <si>
    <t>Donne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</si>
  <si>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</si>
  <si>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</si>
  <si>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</si>
  <si>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</si>
  <si>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</si>
  <si>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</si>
  <si>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</si>
  <si>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</si>
  <si>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</si>
  <si>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</si>
  <si>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</si>
  <si>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</si>
  <si>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occupati 15 anni e oltre (migliaia)</t>
  </si>
  <si>
    <t>Variazione assoluta congiunturale</t>
  </si>
  <si>
    <t>Contributi alla variazione tendenziale</t>
  </si>
  <si>
    <t>50 e oltre</t>
  </si>
  <si>
    <t xml:space="preserve"> 15-34 anni</t>
  </si>
  <si>
    <t xml:space="preserve"> 35-49 anni</t>
  </si>
  <si>
    <t xml:space="preserve"> 50 e oltre</t>
  </si>
  <si>
    <t xml:space="preserve"> Variazione  totale</t>
  </si>
  <si>
    <t xml:space="preserve"> Uomini</t>
  </si>
  <si>
    <t xml:space="preserve"> Donne</t>
  </si>
  <si>
    <t>Posizione professionale</t>
  </si>
  <si>
    <t>Dipendenti</t>
  </si>
  <si>
    <t>Indipendenti</t>
  </si>
  <si>
    <t>Tempo determinato</t>
  </si>
  <si>
    <t>Tempo indeterminato</t>
  </si>
  <si>
    <t>Variazione del'occupazione</t>
  </si>
  <si>
    <t>PERIODO</t>
  </si>
  <si>
    <t>Variazione assoluta</t>
  </si>
  <si>
    <t>Età</t>
  </si>
  <si>
    <t>Totale dipendenti</t>
  </si>
  <si>
    <t>Periodo febbraio - aprile 2020</t>
  </si>
  <si>
    <t>Periodo maggio-settembre 2020</t>
  </si>
  <si>
    <t>Totale periodo febbraio-settembre</t>
  </si>
  <si>
    <t>Variazione %</t>
  </si>
  <si>
    <t>T4-2022</t>
  </si>
  <si>
    <t>T1-2023</t>
  </si>
  <si>
    <t>2022</t>
  </si>
  <si>
    <t>Data extracted on 12 Jun 2023 13:20 UTC (GMT) from OECD.Stat</t>
  </si>
  <si>
    <t>Data extracted on 12 Jun 2023 14:03 UTC (GMT) from OECD.Stat</t>
  </si>
  <si>
    <t>tasso di occupazione</t>
  </si>
  <si>
    <t>Seleziona periodo</t>
  </si>
  <si>
    <t>Dati estratti il 14 Jun 2023 07:53 UTC (GMT) da I.Stat</t>
  </si>
  <si>
    <t>Valutazione</t>
  </si>
  <si>
    <t>valori concatenati con anno di riferimento 2015</t>
  </si>
  <si>
    <t>Mag-2023</t>
  </si>
  <si>
    <t>T1_2023</t>
  </si>
  <si>
    <t>T3_2022</t>
  </si>
  <si>
    <t>T4_2022</t>
  </si>
  <si>
    <t>Quota Export su PIL</t>
  </si>
  <si>
    <t>occupati 15 - 89</t>
  </si>
  <si>
    <t>Fonte: elaborazioni Inapp su dati Istat, 2023</t>
  </si>
  <si>
    <t>Tabella 1 Stime del Prodotto interno lordo italiano per il 2022 e 2023</t>
  </si>
  <si>
    <t>Fonte: OCSE, FMI, Commissione europea, Istat, Governo italiano (2022, 2023)</t>
  </si>
  <si>
    <t>Tabella 2 Perdita del Prodotto interno lordo. Tre crisi a confronto (%)</t>
  </si>
  <si>
    <t>Fonte: elaborazioni Inapp su dati Eurostat, valori concatenati 2010, 2022</t>
  </si>
  <si>
    <t>Tabella 3 Tasso di crescita medio del Prodotto interno lordo 1996-2021</t>
  </si>
  <si>
    <t>Fonte: elaborazioni Inapp su dati Eurostat, 2022</t>
  </si>
  <si>
    <t>Fonte: elaborazioni Inapp su dati OCSE, 2023</t>
  </si>
  <si>
    <t>Fonte: elaborazioni Inapp, su dati OCSE 2023</t>
  </si>
  <si>
    <t>Fonte: elaborazioni su dati Istat (Conti nazionali), OECD (Annual Wages) e ILO (Global wages)</t>
  </si>
  <si>
    <t>PIL (scala sx)</t>
  </si>
  <si>
    <t>Occupati (scala dx)</t>
  </si>
  <si>
    <t>Figura 6 - Francia (FR), Germania (GE), Italia (IT), 1970-2022. PIL per ora lavorata (scala SX) e orario medio di lavoro per occupato (scala DX). Numeri indice (base 1990=100)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</si>
</sst>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_ ;\-#,##0.0\ "/>
    <numFmt numFmtId="165" formatCode="#,##0_ ;\-#,##0\ "/>
    <numFmt numFmtId="166" formatCode="0.0"/>
    <numFmt numFmtId="167" formatCode="dd\.mm\.yy"/>
    <numFmt numFmtId="168" formatCode="#,##0.0"/>
    <numFmt numFmtId="169" formatCode="#,##0.##########"/>
    <numFmt numFmtId="170" formatCode="0.0%"/>
    <numFmt numFmtId="171" formatCode="_-* #,##0_-;\-* #,##0_-;_-* &quot;-&quot;??_-;_-@_-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u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sz val="9"/>
      <color indexed="81"/>
      <name val="Tahoma"/>
      <charset val="1"/>
    </font>
    <font>
      <sz val="11"/>
      <name val="Arial"/>
      <charset val="238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Courier New"/>
      <family val="3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2" tint="-9.9978637043366805E-2"/>
      <name val="Verdana"/>
      <family val="2"/>
    </font>
    <font>
      <sz val="10"/>
      <color theme="2" tint="-9.9978637043366805E-2"/>
      <name val="Arial"/>
      <family val="2"/>
    </font>
    <font>
      <sz val="9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9"/>
      <color rgb="FF006100"/>
      <name val="Calibri"/>
      <family val="2"/>
    </font>
    <font>
      <sz val="9"/>
      <color rgb="FF9C0006"/>
      <name val="Calibri"/>
      <family val="2"/>
    </font>
    <font>
      <sz val="9"/>
      <color rgb="FF9C5700"/>
      <name val="Calibri"/>
      <family val="2"/>
    </font>
    <font>
      <sz val="9"/>
      <color rgb="FF3F3F76"/>
      <name val="Calibri"/>
      <family val="2"/>
    </font>
    <font>
      <b/>
      <sz val="9"/>
      <color rgb="FF3F3F3F"/>
      <name val="Calibri"/>
      <family val="2"/>
    </font>
    <font>
      <b/>
      <sz val="9"/>
      <color rgb="FFFA7D00"/>
      <name val="Calibri"/>
      <family val="2"/>
    </font>
    <font>
      <sz val="9"/>
      <color rgb="FFFA7D00"/>
      <name val="Calibri"/>
      <family val="2"/>
    </font>
    <font>
      <b/>
      <sz val="9"/>
      <color theme="0"/>
      <name val="Calibri"/>
      <family val="2"/>
    </font>
    <font>
      <sz val="9"/>
      <color rgb="FFFF0000"/>
      <name val="Calibri"/>
      <family val="2"/>
    </font>
    <font>
      <i/>
      <sz val="9"/>
      <color rgb="FF7F7F7F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b/>
      <sz val="7"/>
      <name val="Calibri"/>
      <family val="2"/>
    </font>
    <font>
      <sz val="7"/>
      <name val="Calibri"/>
      <family val="2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mediumGray">
        <b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2973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669AF"/>
      </patternFill>
    </fill>
    <fill>
      <patternFill patternType="solid">
        <fgColor rgb="FFDCE6F1"/>
      </patternFill>
    </fill>
    <fill>
      <patternFill patternType="solid">
        <fgColor rgb="FFF6F6F6"/>
      </patternFill>
    </fill>
    <fill>
      <patternFill patternType="solid">
        <fgColor rgb="FF0096DC"/>
      </patternFill>
    </fill>
    <fill>
      <patternFill patternType="mediumGray">
        <fgColor rgb="FFC0C0C0"/>
        <bgColor rgb="FFFFFFFF"/>
      </patternFill>
    </fill>
    <fill>
      <patternFill patternType="solid">
        <fgColor rgb="FFC4D8ED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indexed="64"/>
      </top>
      <bottom style="thin">
        <color rgb="FFB0B0B0"/>
      </bottom>
      <diagonal/>
    </border>
    <border>
      <left style="thin">
        <color rgb="FFB0B0B0"/>
      </left>
      <right style="thin">
        <color indexed="64"/>
      </right>
      <top style="thin">
        <color indexed="64"/>
      </top>
      <bottom style="thin">
        <color rgb="FFB0B0B0"/>
      </bottom>
      <diagonal/>
    </border>
    <border>
      <left style="thin">
        <color indexed="64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rgb="FFB0B0B0"/>
      </right>
      <top style="thin">
        <color rgb="FFB0B0B0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27">
    <xf numFmtId="0" fontId="0" fillId="0" borderId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5" applyNumberFormat="0" applyAlignment="0" applyProtection="0"/>
    <xf numFmtId="0" fontId="23" fillId="0" borderId="6" applyNumberFormat="0" applyFill="0" applyAlignment="0" applyProtection="0"/>
    <xf numFmtId="0" fontId="24" fillId="23" borderId="7" applyNumberFormat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5" applyNumberFormat="0" applyAlignment="0" applyProtection="0"/>
    <xf numFmtId="43" fontId="21" fillId="0" borderId="0" applyFont="0" applyFill="0" applyBorder="0" applyAlignment="0" applyProtection="0"/>
    <xf numFmtId="0" fontId="27" fillId="31" borderId="0" applyNumberFormat="0" applyBorder="0" applyAlignment="0" applyProtection="0"/>
    <xf numFmtId="0" fontId="13" fillId="0" borderId="0"/>
    <xf numFmtId="0" fontId="20" fillId="0" borderId="0"/>
    <xf numFmtId="0" fontId="15" fillId="0" borderId="0"/>
    <xf numFmtId="0" fontId="28" fillId="0" borderId="0"/>
    <xf numFmtId="0" fontId="21" fillId="32" borderId="8" applyNumberFormat="0" applyFont="0" applyAlignment="0" applyProtection="0"/>
    <xf numFmtId="0" fontId="29" fillId="22" borderId="9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33" borderId="0" applyNumberFormat="0" applyBorder="0" applyAlignment="0" applyProtection="0"/>
    <xf numFmtId="0" fontId="38" fillId="34" borderId="0" applyNumberFormat="0" applyBorder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5" fillId="34" borderId="0" applyNumberFormat="0" applyBorder="0" applyAlignment="0" applyProtection="0"/>
    <xf numFmtId="0" fontId="46" fillId="33" borderId="0" applyNumberFormat="0" applyBorder="0" applyAlignment="0" applyProtection="0"/>
    <xf numFmtId="0" fontId="47" fillId="31" borderId="0" applyNumberFormat="0" applyBorder="0" applyAlignment="0" applyProtection="0"/>
    <xf numFmtId="0" fontId="48" fillId="30" borderId="5" applyNumberFormat="0" applyAlignment="0" applyProtection="0"/>
    <xf numFmtId="0" fontId="49" fillId="22" borderId="9" applyNumberFormat="0" applyAlignment="0" applyProtection="0"/>
    <xf numFmtId="0" fontId="50" fillId="22" borderId="5" applyNumberFormat="0" applyAlignment="0" applyProtection="0"/>
    <xf numFmtId="0" fontId="51" fillId="0" borderId="6" applyNumberFormat="0" applyFill="0" applyAlignment="0" applyProtection="0"/>
    <xf numFmtId="0" fontId="52" fillId="23" borderId="7" applyNumberFormat="0" applyAlignment="0" applyProtection="0"/>
    <xf numFmtId="0" fontId="53" fillId="0" borderId="0" applyNumberFormat="0" applyFill="0" applyBorder="0" applyAlignment="0" applyProtection="0"/>
    <xf numFmtId="0" fontId="41" fillId="32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3" applyNumberFormat="0" applyFill="0" applyAlignment="0" applyProtection="0"/>
    <xf numFmtId="0" fontId="56" fillId="24" borderId="0" applyNumberFormat="0" applyBorder="0" applyAlignment="0" applyProtection="0"/>
    <xf numFmtId="0" fontId="41" fillId="4" borderId="0" applyNumberFormat="0" applyBorder="0" applyAlignment="0" applyProtection="0"/>
    <xf numFmtId="0" fontId="41" fillId="10" borderId="0" applyNumberFormat="0" applyBorder="0" applyAlignment="0" applyProtection="0"/>
    <xf numFmtId="0" fontId="41" fillId="16" borderId="0" applyNumberFormat="0" applyBorder="0" applyAlignment="0" applyProtection="0"/>
    <xf numFmtId="0" fontId="56" fillId="25" borderId="0" applyNumberFormat="0" applyBorder="0" applyAlignment="0" applyProtection="0"/>
    <xf numFmtId="0" fontId="41" fillId="5" borderId="0" applyNumberFormat="0" applyBorder="0" applyAlignment="0" applyProtection="0"/>
    <xf numFmtId="0" fontId="41" fillId="11" borderId="0" applyNumberFormat="0" applyBorder="0" applyAlignment="0" applyProtection="0"/>
    <xf numFmtId="0" fontId="41" fillId="17" borderId="0" applyNumberFormat="0" applyBorder="0" applyAlignment="0" applyProtection="0"/>
    <xf numFmtId="0" fontId="56" fillId="26" borderId="0" applyNumberFormat="0" applyBorder="0" applyAlignment="0" applyProtection="0"/>
    <xf numFmtId="0" fontId="41" fillId="6" borderId="0" applyNumberFormat="0" applyBorder="0" applyAlignment="0" applyProtection="0"/>
    <xf numFmtId="0" fontId="41" fillId="12" borderId="0" applyNumberFormat="0" applyBorder="0" applyAlignment="0" applyProtection="0"/>
    <xf numFmtId="0" fontId="41" fillId="18" borderId="0" applyNumberFormat="0" applyBorder="0" applyAlignment="0" applyProtection="0"/>
    <xf numFmtId="0" fontId="56" fillId="27" borderId="0" applyNumberFormat="0" applyBorder="0" applyAlignment="0" applyProtection="0"/>
    <xf numFmtId="0" fontId="41" fillId="7" borderId="0" applyNumberFormat="0" applyBorder="0" applyAlignment="0" applyProtection="0"/>
    <xf numFmtId="0" fontId="41" fillId="13" borderId="0" applyNumberFormat="0" applyBorder="0" applyAlignment="0" applyProtection="0"/>
    <xf numFmtId="0" fontId="41" fillId="19" borderId="0" applyNumberFormat="0" applyBorder="0" applyAlignment="0" applyProtection="0"/>
    <xf numFmtId="0" fontId="56" fillId="28" borderId="0" applyNumberFormat="0" applyBorder="0" applyAlignment="0" applyProtection="0"/>
    <xf numFmtId="0" fontId="41" fillId="8" borderId="0" applyNumberFormat="0" applyBorder="0" applyAlignment="0" applyProtection="0"/>
    <xf numFmtId="0" fontId="41" fillId="14" borderId="0" applyNumberFormat="0" applyBorder="0" applyAlignment="0" applyProtection="0"/>
    <xf numFmtId="0" fontId="41" fillId="20" borderId="0" applyNumberFormat="0" applyBorder="0" applyAlignment="0" applyProtection="0"/>
    <xf numFmtId="0" fontId="56" fillId="29" borderId="0" applyNumberFormat="0" applyBorder="0" applyAlignment="0" applyProtection="0"/>
    <xf numFmtId="0" fontId="41" fillId="9" borderId="0" applyNumberFormat="0" applyBorder="0" applyAlignment="0" applyProtection="0"/>
    <xf numFmtId="0" fontId="41" fillId="15" borderId="0" applyNumberFormat="0" applyBorder="0" applyAlignment="0" applyProtection="0"/>
    <xf numFmtId="0" fontId="41" fillId="21" borderId="0" applyNumberFormat="0" applyBorder="0" applyAlignment="0" applyProtection="0"/>
    <xf numFmtId="9" fontId="3" fillId="0" borderId="0" applyFont="0" applyFill="0" applyBorder="0" applyAlignment="0" applyProtection="0"/>
    <xf numFmtId="0" fontId="2" fillId="32" borderId="8" applyNumberFormat="0" applyFon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9" fontId="14" fillId="0" borderId="0" applyFont="0" applyFill="0" applyBorder="0" applyAlignment="0" applyProtection="0"/>
    <xf numFmtId="0" fontId="1" fillId="32" borderId="8" applyNumberFormat="0" applyFon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</cellStyleXfs>
  <cellXfs count="388">
    <xf numFmtId="0" fontId="0" fillId="0" borderId="0" xfId="0"/>
    <xf numFmtId="0" fontId="10" fillId="0" borderId="14" xfId="0" applyFont="1" applyBorder="1"/>
    <xf numFmtId="0" fontId="11" fillId="0" borderId="14" xfId="0" applyFont="1" applyBorder="1" applyAlignment="1">
      <alignment horizontal="left" wrapText="1"/>
    </xf>
    <xf numFmtId="0" fontId="7" fillId="35" borderId="14" xfId="0" applyFont="1" applyFill="1" applyBorder="1" applyAlignment="1">
      <alignment horizontal="center" vertical="top" wrapText="1"/>
    </xf>
    <xf numFmtId="0" fontId="4" fillId="36" borderId="14" xfId="0" applyFont="1" applyFill="1" applyBorder="1" applyAlignment="1">
      <alignment vertical="top" wrapText="1"/>
    </xf>
    <xf numFmtId="164" fontId="10" fillId="0" borderId="14" xfId="0" applyNumberFormat="1" applyFont="1" applyBorder="1" applyAlignment="1">
      <alignment horizontal="right"/>
    </xf>
    <xf numFmtId="164" fontId="10" fillId="37" borderId="14" xfId="0" applyNumberFormat="1" applyFont="1" applyFill="1" applyBorder="1" applyAlignment="1">
      <alignment horizontal="right"/>
    </xf>
    <xf numFmtId="0" fontId="5" fillId="36" borderId="14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35" borderId="15" xfId="0" applyFont="1" applyFill="1" applyBorder="1" applyAlignment="1">
      <alignment horizontal="right" vertical="center" wrapText="1"/>
    </xf>
    <xf numFmtId="0" fontId="9" fillId="38" borderId="15" xfId="0" applyFont="1" applyFill="1" applyBorder="1" applyAlignment="1">
      <alignment horizontal="right" vertical="top" wrapText="1"/>
    </xf>
    <xf numFmtId="165" fontId="10" fillId="37" borderId="14" xfId="0" applyNumberFormat="1" applyFont="1" applyFill="1" applyBorder="1" applyAlignment="1">
      <alignment horizontal="right"/>
    </xf>
    <xf numFmtId="165" fontId="10" fillId="0" borderId="14" xfId="0" applyNumberFormat="1" applyFont="1" applyBorder="1" applyAlignment="1">
      <alignment horizontal="right"/>
    </xf>
    <xf numFmtId="0" fontId="14" fillId="0" borderId="0" xfId="31" applyFont="1"/>
    <xf numFmtId="0" fontId="13" fillId="0" borderId="0" xfId="31"/>
    <xf numFmtId="167" fontId="14" fillId="0" borderId="0" xfId="31" applyNumberFormat="1" applyFont="1"/>
    <xf numFmtId="0" fontId="14" fillId="2" borderId="1" xfId="31" applyFont="1" applyFill="1" applyBorder="1"/>
    <xf numFmtId="168" fontId="14" fillId="0" borderId="1" xfId="31" applyNumberFormat="1" applyFont="1" applyBorder="1"/>
    <xf numFmtId="0" fontId="14" fillId="0" borderId="1" xfId="31" applyFont="1" applyBorder="1"/>
    <xf numFmtId="0" fontId="15" fillId="2" borderId="1" xfId="31" quotePrefix="1" applyFont="1" applyFill="1" applyBorder="1"/>
    <xf numFmtId="0" fontId="15" fillId="2" borderId="1" xfId="31" applyFont="1" applyFill="1" applyBorder="1"/>
    <xf numFmtId="0" fontId="4" fillId="39" borderId="14" xfId="0" applyFont="1" applyFill="1" applyBorder="1" applyAlignment="1">
      <alignment vertical="top" wrapText="1"/>
    </xf>
    <xf numFmtId="165" fontId="10" fillId="39" borderId="14" xfId="0" applyNumberFormat="1" applyFont="1" applyFill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14" xfId="33" applyFont="1" applyBorder="1"/>
    <xf numFmtId="0" fontId="15" fillId="0" borderId="0" xfId="33"/>
    <xf numFmtId="0" fontId="11" fillId="0" borderId="14" xfId="33" applyFont="1" applyBorder="1" applyAlignment="1">
      <alignment horizontal="left" wrapText="1"/>
    </xf>
    <xf numFmtId="0" fontId="9" fillId="38" borderId="15" xfId="33" applyFont="1" applyFill="1" applyBorder="1" applyAlignment="1">
      <alignment horizontal="right" vertical="top" wrapText="1"/>
    </xf>
    <xf numFmtId="0" fontId="9" fillId="35" borderId="15" xfId="33" applyFont="1" applyFill="1" applyBorder="1" applyAlignment="1">
      <alignment horizontal="right" vertical="center" wrapText="1"/>
    </xf>
    <xf numFmtId="0" fontId="7" fillId="35" borderId="14" xfId="33" applyFont="1" applyFill="1" applyBorder="1" applyAlignment="1">
      <alignment horizontal="center" vertical="top" wrapText="1"/>
    </xf>
    <xf numFmtId="0" fontId="4" fillId="36" borderId="14" xfId="33" applyFont="1" applyFill="1" applyBorder="1" applyAlignment="1">
      <alignment vertical="top" wrapText="1"/>
    </xf>
    <xf numFmtId="165" fontId="10" fillId="37" borderId="14" xfId="33" applyNumberFormat="1" applyFont="1" applyFill="1" applyBorder="1" applyAlignment="1">
      <alignment horizontal="right"/>
    </xf>
    <xf numFmtId="165" fontId="10" fillId="0" borderId="14" xfId="33" applyNumberFormat="1" applyFont="1" applyBorder="1" applyAlignment="1">
      <alignment horizontal="right"/>
    </xf>
    <xf numFmtId="0" fontId="16" fillId="0" borderId="0" xfId="34" applyFont="1" applyAlignment="1">
      <alignment horizontal="left" vertical="center"/>
    </xf>
    <xf numFmtId="0" fontId="28" fillId="0" borderId="0" xfId="34"/>
    <xf numFmtId="0" fontId="17" fillId="0" borderId="0" xfId="34" applyFont="1" applyAlignment="1">
      <alignment horizontal="left" vertical="center"/>
    </xf>
    <xf numFmtId="0" fontId="18" fillId="40" borderId="16" xfId="34" applyFont="1" applyFill="1" applyBorder="1" applyAlignment="1">
      <alignment horizontal="right" vertical="center"/>
    </xf>
    <xf numFmtId="0" fontId="18" fillId="40" borderId="16" xfId="34" applyFont="1" applyFill="1" applyBorder="1" applyAlignment="1">
      <alignment horizontal="left" vertical="center"/>
    </xf>
    <xf numFmtId="0" fontId="17" fillId="41" borderId="16" xfId="34" applyFont="1" applyFill="1" applyBorder="1" applyAlignment="1">
      <alignment horizontal="left" vertical="center"/>
    </xf>
    <xf numFmtId="169" fontId="16" fillId="0" borderId="0" xfId="34" applyNumberFormat="1" applyFont="1" applyAlignment="1">
      <alignment horizontal="right" vertical="center" shrinkToFit="1"/>
    </xf>
    <xf numFmtId="168" fontId="16" fillId="0" borderId="0" xfId="34" applyNumberFormat="1" applyFont="1" applyAlignment="1">
      <alignment horizontal="right" vertical="center" shrinkToFit="1"/>
    </xf>
    <xf numFmtId="169" fontId="16" fillId="42" borderId="0" xfId="34" applyNumberFormat="1" applyFont="1" applyFill="1" applyAlignment="1">
      <alignment horizontal="right" vertical="center" shrinkToFit="1"/>
    </xf>
    <xf numFmtId="168" fontId="16" fillId="42" borderId="0" xfId="34" applyNumberFormat="1" applyFont="1" applyFill="1" applyAlignment="1">
      <alignment horizontal="right" vertical="center" shrinkToFit="1"/>
    </xf>
    <xf numFmtId="0" fontId="18" fillId="40" borderId="17" xfId="34" applyFont="1" applyFill="1" applyBorder="1" applyAlignment="1">
      <alignment horizontal="right" vertical="center"/>
    </xf>
    <xf numFmtId="0" fontId="18" fillId="40" borderId="18" xfId="34" applyFont="1" applyFill="1" applyBorder="1" applyAlignment="1">
      <alignment horizontal="center" vertical="center"/>
    </xf>
    <xf numFmtId="0" fontId="18" fillId="40" borderId="19" xfId="34" applyFont="1" applyFill="1" applyBorder="1" applyAlignment="1">
      <alignment horizontal="center" vertical="center"/>
    </xf>
    <xf numFmtId="0" fontId="17" fillId="41" borderId="20" xfId="34" applyFont="1" applyFill="1" applyBorder="1" applyAlignment="1">
      <alignment horizontal="left" vertical="center"/>
    </xf>
    <xf numFmtId="168" fontId="16" fillId="0" borderId="2" xfId="34" applyNumberFormat="1" applyFont="1" applyBorder="1" applyAlignment="1">
      <alignment horizontal="right" vertical="center" shrinkToFit="1"/>
    </xf>
    <xf numFmtId="0" fontId="17" fillId="41" borderId="21" xfId="34" applyFont="1" applyFill="1" applyBorder="1" applyAlignment="1">
      <alignment horizontal="left" vertical="center"/>
    </xf>
    <xf numFmtId="168" fontId="16" fillId="0" borderId="3" xfId="34" applyNumberFormat="1" applyFont="1" applyBorder="1" applyAlignment="1">
      <alignment horizontal="right" vertical="center" shrinkToFit="1"/>
    </xf>
    <xf numFmtId="168" fontId="16" fillId="0" borderId="4" xfId="34" applyNumberFormat="1" applyFont="1" applyBorder="1" applyAlignment="1">
      <alignment horizontal="right" vertical="center" shrinkToFit="1"/>
    </xf>
    <xf numFmtId="0" fontId="17" fillId="43" borderId="16" xfId="34" applyFont="1" applyFill="1" applyBorder="1" applyAlignment="1">
      <alignment horizontal="left" vertical="center"/>
    </xf>
    <xf numFmtId="0" fontId="28" fillId="3" borderId="0" xfId="34" applyFill="1"/>
    <xf numFmtId="0" fontId="6" fillId="36" borderId="14" xfId="0" applyFont="1" applyFill="1" applyBorder="1" applyAlignment="1">
      <alignment wrapText="1"/>
    </xf>
    <xf numFmtId="0" fontId="19" fillId="44" borderId="14" xfId="0" applyFont="1" applyFill="1" applyBorder="1" applyAlignment="1">
      <alignment horizontal="center"/>
    </xf>
    <xf numFmtId="165" fontId="0" fillId="0" borderId="0" xfId="0" applyNumberFormat="1"/>
    <xf numFmtId="0" fontId="4" fillId="36" borderId="0" xfId="0" applyFont="1" applyFill="1" applyAlignment="1">
      <alignment vertical="top" wrapText="1"/>
    </xf>
    <xf numFmtId="166" fontId="0" fillId="0" borderId="0" xfId="0" applyNumberFormat="1"/>
    <xf numFmtId="43" fontId="9" fillId="35" borderId="15" xfId="29" applyFont="1" applyFill="1" applyBorder="1" applyAlignment="1">
      <alignment horizontal="right" vertical="center" wrapText="1"/>
    </xf>
    <xf numFmtId="43" fontId="7" fillId="35" borderId="14" xfId="29" applyFont="1" applyFill="1" applyBorder="1" applyAlignment="1">
      <alignment horizontal="center" vertical="top" wrapText="1"/>
    </xf>
    <xf numFmtId="43" fontId="4" fillId="36" borderId="14" xfId="29" applyFont="1" applyFill="1" applyBorder="1" applyAlignment="1">
      <alignment vertical="top" wrapText="1"/>
    </xf>
    <xf numFmtId="43" fontId="10" fillId="37" borderId="14" xfId="29" applyFont="1" applyFill="1" applyBorder="1" applyAlignment="1">
      <alignment horizontal="right"/>
    </xf>
    <xf numFmtId="43" fontId="10" fillId="0" borderId="14" xfId="29" applyFont="1" applyBorder="1" applyAlignment="1">
      <alignment horizontal="right"/>
    </xf>
    <xf numFmtId="43" fontId="0" fillId="0" borderId="0" xfId="29" applyFont="1" applyFill="1" applyBorder="1"/>
    <xf numFmtId="43" fontId="0" fillId="0" borderId="0" xfId="0" applyNumberFormat="1"/>
    <xf numFmtId="0" fontId="4" fillId="45" borderId="0" xfId="0" applyFont="1" applyFill="1" applyAlignment="1">
      <alignment vertical="top" wrapText="1"/>
    </xf>
    <xf numFmtId="0" fontId="39" fillId="35" borderId="14" xfId="0" applyFont="1" applyFill="1" applyBorder="1" applyAlignment="1">
      <alignment horizontal="center" vertical="top" wrapText="1"/>
    </xf>
    <xf numFmtId="0" fontId="40" fillId="0" borderId="0" xfId="0" applyFont="1"/>
    <xf numFmtId="0" fontId="7" fillId="38" borderId="14" xfId="33" applyFont="1" applyFill="1" applyBorder="1" applyAlignment="1">
      <alignment vertical="top" wrapText="1"/>
    </xf>
    <xf numFmtId="2" fontId="15" fillId="0" borderId="0" xfId="33" applyNumberFormat="1"/>
    <xf numFmtId="0" fontId="57" fillId="0" borderId="0" xfId="0" applyFont="1" applyAlignment="1">
      <alignment vertical="center"/>
    </xf>
    <xf numFmtId="3" fontId="57" fillId="0" borderId="28" xfId="0" applyNumberFormat="1" applyFont="1" applyBorder="1" applyAlignment="1">
      <alignment horizontal="center" vertical="center" wrapText="1"/>
    </xf>
    <xf numFmtId="3" fontId="57" fillId="0" borderId="29" xfId="0" applyNumberFormat="1" applyFont="1" applyBorder="1" applyAlignment="1">
      <alignment horizontal="center" vertical="center" wrapText="1"/>
    </xf>
    <xf numFmtId="3" fontId="57" fillId="0" borderId="30" xfId="0" applyNumberFormat="1" applyFont="1" applyBorder="1" applyAlignment="1">
      <alignment horizontal="center" vertical="center" wrapText="1"/>
    </xf>
    <xf numFmtId="4" fontId="57" fillId="0" borderId="28" xfId="0" applyNumberFormat="1" applyFont="1" applyBorder="1" applyAlignment="1">
      <alignment horizontal="center" vertical="center" wrapText="1"/>
    </xf>
    <xf numFmtId="4" fontId="57" fillId="0" borderId="29" xfId="0" applyNumberFormat="1" applyFont="1" applyBorder="1" applyAlignment="1">
      <alignment horizontal="center" vertical="center" wrapText="1"/>
    </xf>
    <xf numFmtId="4" fontId="57" fillId="0" borderId="30" xfId="0" applyNumberFormat="1" applyFont="1" applyBorder="1" applyAlignment="1">
      <alignment horizontal="center" vertical="center" wrapText="1"/>
    </xf>
    <xf numFmtId="3" fontId="57" fillId="0" borderId="33" xfId="0" applyNumberFormat="1" applyFont="1" applyBorder="1" applyAlignment="1">
      <alignment horizontal="center" vertical="center" wrapText="1"/>
    </xf>
    <xf numFmtId="4" fontId="57" fillId="0" borderId="33" xfId="0" applyNumberFormat="1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27" xfId="0" applyFont="1" applyBorder="1" applyAlignment="1">
      <alignment vertical="center" wrapText="1"/>
    </xf>
    <xf numFmtId="3" fontId="57" fillId="0" borderId="34" xfId="0" applyNumberFormat="1" applyFont="1" applyBorder="1" applyAlignment="1">
      <alignment vertical="center"/>
    </xf>
    <xf numFmtId="3" fontId="57" fillId="0" borderId="35" xfId="0" applyNumberFormat="1" applyFont="1" applyBorder="1" applyAlignment="1">
      <alignment vertical="center"/>
    </xf>
    <xf numFmtId="3" fontId="57" fillId="0" borderId="36" xfId="0" applyNumberFormat="1" applyFont="1" applyBorder="1" applyAlignment="1">
      <alignment vertical="center"/>
    </xf>
    <xf numFmtId="3" fontId="57" fillId="46" borderId="35" xfId="0" applyNumberFormat="1" applyFont="1" applyFill="1" applyBorder="1" applyAlignment="1">
      <alignment vertical="center"/>
    </xf>
    <xf numFmtId="4" fontId="57" fillId="0" borderId="34" xfId="0" applyNumberFormat="1" applyFont="1" applyBorder="1" applyAlignment="1">
      <alignment vertical="center"/>
    </xf>
    <xf numFmtId="4" fontId="57" fillId="0" borderId="35" xfId="0" applyNumberFormat="1" applyFont="1" applyBorder="1" applyAlignment="1">
      <alignment vertical="center"/>
    </xf>
    <xf numFmtId="4" fontId="57" fillId="0" borderId="36" xfId="0" applyNumberFormat="1" applyFont="1" applyBorder="1" applyAlignment="1">
      <alignment vertical="center"/>
    </xf>
    <xf numFmtId="4" fontId="57" fillId="46" borderId="35" xfId="0" applyNumberFormat="1" applyFont="1" applyFill="1" applyBorder="1" applyAlignment="1">
      <alignment vertical="center"/>
    </xf>
    <xf numFmtId="0" fontId="57" fillId="0" borderId="31" xfId="0" applyFont="1" applyBorder="1" applyAlignment="1">
      <alignment vertical="center" wrapText="1"/>
    </xf>
    <xf numFmtId="3" fontId="57" fillId="0" borderId="37" xfId="0" applyNumberFormat="1" applyFont="1" applyBorder="1" applyAlignment="1">
      <alignment vertical="center"/>
    </xf>
    <xf numFmtId="3" fontId="57" fillId="0" borderId="0" xfId="0" applyNumberFormat="1" applyFont="1" applyAlignment="1">
      <alignment vertical="center"/>
    </xf>
    <xf numFmtId="3" fontId="57" fillId="0" borderId="2" xfId="0" applyNumberFormat="1" applyFont="1" applyBorder="1" applyAlignment="1">
      <alignment vertical="center"/>
    </xf>
    <xf numFmtId="3" fontId="57" fillId="46" borderId="0" xfId="0" applyNumberFormat="1" applyFont="1" applyFill="1" applyAlignment="1">
      <alignment vertical="center"/>
    </xf>
    <xf numFmtId="4" fontId="57" fillId="0" borderId="37" xfId="0" applyNumberFormat="1" applyFont="1" applyBorder="1" applyAlignment="1">
      <alignment vertical="center"/>
    </xf>
    <xf numFmtId="4" fontId="57" fillId="0" borderId="0" xfId="0" applyNumberFormat="1" applyFont="1" applyAlignment="1">
      <alignment vertical="center"/>
    </xf>
    <xf numFmtId="4" fontId="57" fillId="0" borderId="2" xfId="0" applyNumberFormat="1" applyFont="1" applyBorder="1" applyAlignment="1">
      <alignment vertical="center"/>
    </xf>
    <xf numFmtId="4" fontId="57" fillId="46" borderId="0" xfId="0" applyNumberFormat="1" applyFont="1" applyFill="1" applyAlignment="1">
      <alignment vertical="center"/>
    </xf>
    <xf numFmtId="0" fontId="57" fillId="0" borderId="32" xfId="0" applyFont="1" applyBorder="1" applyAlignment="1">
      <alignment vertical="center" wrapText="1"/>
    </xf>
    <xf numFmtId="3" fontId="57" fillId="0" borderId="38" xfId="0" applyNumberFormat="1" applyFont="1" applyBorder="1" applyAlignment="1">
      <alignment vertical="center"/>
    </xf>
    <xf numFmtId="3" fontId="57" fillId="0" borderId="3" xfId="0" applyNumberFormat="1" applyFont="1" applyBorder="1" applyAlignment="1">
      <alignment vertical="center"/>
    </xf>
    <xf numFmtId="3" fontId="57" fillId="0" borderId="4" xfId="0" applyNumberFormat="1" applyFont="1" applyBorder="1" applyAlignment="1">
      <alignment vertical="center"/>
    </xf>
    <xf numFmtId="3" fontId="57" fillId="46" borderId="3" xfId="0" applyNumberFormat="1" applyFont="1" applyFill="1" applyBorder="1" applyAlignment="1">
      <alignment vertical="center"/>
    </xf>
    <xf numFmtId="4" fontId="57" fillId="0" borderId="38" xfId="0" applyNumberFormat="1" applyFont="1" applyBorder="1" applyAlignment="1">
      <alignment vertical="center"/>
    </xf>
    <xf numFmtId="4" fontId="57" fillId="0" borderId="3" xfId="0" applyNumberFormat="1" applyFont="1" applyBorder="1" applyAlignment="1">
      <alignment vertical="center"/>
    </xf>
    <xf numFmtId="4" fontId="57" fillId="0" borderId="4" xfId="0" applyNumberFormat="1" applyFont="1" applyBorder="1" applyAlignment="1">
      <alignment vertical="center"/>
    </xf>
    <xf numFmtId="4" fontId="57" fillId="46" borderId="3" xfId="0" applyNumberFormat="1" applyFont="1" applyFill="1" applyBorder="1" applyAlignment="1">
      <alignment vertical="center"/>
    </xf>
    <xf numFmtId="0" fontId="57" fillId="0" borderId="0" xfId="0" applyFont="1" applyAlignment="1">
      <alignment vertical="center" wrapText="1"/>
    </xf>
    <xf numFmtId="0" fontId="57" fillId="0" borderId="28" xfId="0" applyFont="1" applyBorder="1" applyAlignment="1">
      <alignment horizontal="center" vertical="center" wrapText="1"/>
    </xf>
    <xf numFmtId="0" fontId="57" fillId="0" borderId="30" xfId="0" applyFont="1" applyBorder="1" applyAlignment="1">
      <alignment horizontal="center" vertical="center" wrapText="1"/>
    </xf>
    <xf numFmtId="0" fontId="57" fillId="46" borderId="33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3" fontId="57" fillId="0" borderId="34" xfId="0" applyNumberFormat="1" applyFont="1" applyBorder="1" applyAlignment="1">
      <alignment horizontal="right" vertical="center"/>
    </xf>
    <xf numFmtId="3" fontId="57" fillId="0" borderId="35" xfId="0" applyNumberFormat="1" applyFont="1" applyBorder="1" applyAlignment="1">
      <alignment horizontal="right" vertical="center"/>
    </xf>
    <xf numFmtId="165" fontId="57" fillId="46" borderId="27" xfId="0" applyNumberFormat="1" applyFont="1" applyFill="1" applyBorder="1" applyAlignment="1">
      <alignment horizontal="right" vertical="center"/>
    </xf>
    <xf numFmtId="3" fontId="57" fillId="0" borderId="36" xfId="0" applyNumberFormat="1" applyFont="1" applyBorder="1" applyAlignment="1">
      <alignment horizontal="right" vertical="center"/>
    </xf>
    <xf numFmtId="3" fontId="57" fillId="46" borderId="27" xfId="0" applyNumberFormat="1" applyFont="1" applyFill="1" applyBorder="1" applyAlignment="1">
      <alignment horizontal="right" vertical="center"/>
    </xf>
    <xf numFmtId="4" fontId="57" fillId="46" borderId="3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3" fontId="57" fillId="0" borderId="37" xfId="0" applyNumberFormat="1" applyFont="1" applyBorder="1" applyAlignment="1">
      <alignment horizontal="right" vertical="center"/>
    </xf>
    <xf numFmtId="3" fontId="57" fillId="0" borderId="0" xfId="0" applyNumberFormat="1" applyFont="1" applyAlignment="1">
      <alignment horizontal="right" vertical="center"/>
    </xf>
    <xf numFmtId="165" fontId="57" fillId="46" borderId="31" xfId="0" applyNumberFormat="1" applyFont="1" applyFill="1" applyBorder="1" applyAlignment="1">
      <alignment horizontal="right" vertical="center"/>
    </xf>
    <xf numFmtId="3" fontId="57" fillId="0" borderId="2" xfId="0" applyNumberFormat="1" applyFont="1" applyBorder="1" applyAlignment="1">
      <alignment horizontal="right" vertical="center"/>
    </xf>
    <xf numFmtId="3" fontId="57" fillId="46" borderId="31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" fontId="57" fillId="0" borderId="34" xfId="87" applyNumberFormat="1" applyFont="1" applyFill="1" applyBorder="1" applyAlignment="1">
      <alignment horizontal="right" vertical="center"/>
    </xf>
    <xf numFmtId="4" fontId="57" fillId="0" borderId="35" xfId="87" applyNumberFormat="1" applyFont="1" applyFill="1" applyBorder="1" applyAlignment="1">
      <alignment horizontal="right" vertical="center"/>
    </xf>
    <xf numFmtId="4" fontId="57" fillId="46" borderId="27" xfId="87" applyNumberFormat="1" applyFont="1" applyFill="1" applyBorder="1" applyAlignment="1">
      <alignment horizontal="right" vertical="center"/>
    </xf>
    <xf numFmtId="4" fontId="57" fillId="0" borderId="36" xfId="87" applyNumberFormat="1" applyFont="1" applyFill="1" applyBorder="1" applyAlignment="1">
      <alignment horizontal="right" vertical="center"/>
    </xf>
    <xf numFmtId="4" fontId="57" fillId="0" borderId="37" xfId="87" applyNumberFormat="1" applyFont="1" applyFill="1" applyBorder="1" applyAlignment="1">
      <alignment horizontal="right" vertical="center"/>
    </xf>
    <xf numFmtId="4" fontId="57" fillId="0" borderId="0" xfId="87" applyNumberFormat="1" applyFont="1" applyFill="1" applyBorder="1" applyAlignment="1">
      <alignment horizontal="right" vertical="center"/>
    </xf>
    <xf numFmtId="4" fontId="57" fillId="46" borderId="31" xfId="87" applyNumberFormat="1" applyFont="1" applyFill="1" applyBorder="1" applyAlignment="1">
      <alignment horizontal="right" vertical="center"/>
    </xf>
    <xf numFmtId="4" fontId="57" fillId="0" borderId="2" xfId="87" applyNumberFormat="1" applyFont="1" applyFill="1" applyBorder="1" applyAlignment="1">
      <alignment horizontal="right" vertical="center"/>
    </xf>
    <xf numFmtId="3" fontId="57" fillId="0" borderId="38" xfId="0" applyNumberFormat="1" applyFont="1" applyBorder="1" applyAlignment="1">
      <alignment horizontal="right" vertical="center"/>
    </xf>
    <xf numFmtId="3" fontId="57" fillId="0" borderId="3" xfId="0" applyNumberFormat="1" applyFont="1" applyBorder="1" applyAlignment="1">
      <alignment horizontal="right" vertical="center"/>
    </xf>
    <xf numFmtId="165" fontId="57" fillId="46" borderId="32" xfId="0" applyNumberFormat="1" applyFont="1" applyFill="1" applyBorder="1" applyAlignment="1">
      <alignment horizontal="right" vertical="center"/>
    </xf>
    <xf numFmtId="3" fontId="57" fillId="0" borderId="4" xfId="0" applyNumberFormat="1" applyFont="1" applyBorder="1" applyAlignment="1">
      <alignment horizontal="right" vertical="center"/>
    </xf>
    <xf numFmtId="3" fontId="57" fillId="46" borderId="32" xfId="0" applyNumberFormat="1" applyFont="1" applyFill="1" applyBorder="1" applyAlignment="1">
      <alignment horizontal="right" vertical="center"/>
    </xf>
    <xf numFmtId="4" fontId="57" fillId="0" borderId="38" xfId="87" applyNumberFormat="1" applyFont="1" applyFill="1" applyBorder="1" applyAlignment="1">
      <alignment horizontal="right" vertical="center"/>
    </xf>
    <xf numFmtId="4" fontId="57" fillId="0" borderId="3" xfId="87" applyNumberFormat="1" applyFont="1" applyFill="1" applyBorder="1" applyAlignment="1">
      <alignment horizontal="right" vertical="center"/>
    </xf>
    <xf numFmtId="4" fontId="57" fillId="46" borderId="32" xfId="87" applyNumberFormat="1" applyFont="1" applyFill="1" applyBorder="1" applyAlignment="1">
      <alignment horizontal="right" vertical="center"/>
    </xf>
    <xf numFmtId="4" fontId="57" fillId="0" borderId="4" xfId="87" applyNumberFormat="1" applyFont="1" applyFill="1" applyBorder="1" applyAlignment="1">
      <alignment horizontal="right" vertical="center"/>
    </xf>
    <xf numFmtId="0" fontId="0" fillId="0" borderId="37" xfId="0" applyBorder="1" applyAlignment="1">
      <alignment vertical="center"/>
    </xf>
    <xf numFmtId="3" fontId="57" fillId="46" borderId="31" xfId="0" applyNumberFormat="1" applyFont="1" applyFill="1" applyBorder="1" applyAlignment="1">
      <alignment vertical="center"/>
    </xf>
    <xf numFmtId="3" fontId="57" fillId="46" borderId="32" xfId="0" applyNumberFormat="1" applyFont="1" applyFill="1" applyBorder="1" applyAlignment="1">
      <alignment vertical="center"/>
    </xf>
    <xf numFmtId="0" fontId="57" fillId="0" borderId="37" xfId="0" applyFont="1" applyBorder="1" applyAlignment="1">
      <alignment vertical="center"/>
    </xf>
    <xf numFmtId="0" fontId="57" fillId="46" borderId="31" xfId="0" applyFont="1" applyFill="1" applyBorder="1" applyAlignment="1">
      <alignment vertical="center"/>
    </xf>
    <xf numFmtId="0" fontId="57" fillId="0" borderId="38" xfId="0" applyFont="1" applyBorder="1" applyAlignment="1">
      <alignment vertical="center"/>
    </xf>
    <xf numFmtId="0" fontId="57" fillId="0" borderId="3" xfId="0" applyFont="1" applyBorder="1" applyAlignment="1">
      <alignment vertical="center"/>
    </xf>
    <xf numFmtId="0" fontId="57" fillId="46" borderId="32" xfId="0" applyFont="1" applyFill="1" applyBorder="1" applyAlignment="1">
      <alignment vertical="center"/>
    </xf>
    <xf numFmtId="165" fontId="57" fillId="0" borderId="0" xfId="0" applyNumberFormat="1" applyFont="1" applyAlignment="1">
      <alignment vertical="center"/>
    </xf>
    <xf numFmtId="3" fontId="57" fillId="0" borderId="0" xfId="0" applyNumberFormat="1" applyFont="1" applyAlignment="1">
      <alignment horizontal="center" vertical="center" wrapText="1"/>
    </xf>
    <xf numFmtId="3" fontId="57" fillId="0" borderId="27" xfId="0" applyNumberFormat="1" applyFont="1" applyBorder="1" applyAlignment="1">
      <alignment vertical="center" wrapText="1"/>
    </xf>
    <xf numFmtId="3" fontId="57" fillId="0" borderId="36" xfId="0" applyNumberFormat="1" applyFont="1" applyBorder="1" applyAlignment="1">
      <alignment vertical="center" wrapText="1"/>
    </xf>
    <xf numFmtId="0" fontId="57" fillId="0" borderId="35" xfId="0" applyFont="1" applyBorder="1" applyAlignment="1">
      <alignment vertical="center"/>
    </xf>
    <xf numFmtId="165" fontId="57" fillId="0" borderId="34" xfId="0" applyNumberFormat="1" applyFont="1" applyBorder="1" applyAlignment="1">
      <alignment horizontal="right" vertical="center"/>
    </xf>
    <xf numFmtId="165" fontId="57" fillId="0" borderId="35" xfId="0" applyNumberFormat="1" applyFont="1" applyBorder="1" applyAlignment="1">
      <alignment horizontal="right" vertical="center"/>
    </xf>
    <xf numFmtId="165" fontId="57" fillId="0" borderId="27" xfId="0" applyNumberFormat="1" applyFont="1" applyBorder="1" applyAlignment="1">
      <alignment horizontal="right" vertical="center"/>
    </xf>
    <xf numFmtId="4" fontId="57" fillId="0" borderId="34" xfId="0" applyNumberFormat="1" applyFont="1" applyBorder="1" applyAlignment="1">
      <alignment horizontal="right" vertical="center"/>
    </xf>
    <xf numFmtId="4" fontId="57" fillId="0" borderId="35" xfId="0" applyNumberFormat="1" applyFont="1" applyBorder="1" applyAlignment="1">
      <alignment horizontal="right" vertical="center"/>
    </xf>
    <xf numFmtId="4" fontId="57" fillId="0" borderId="27" xfId="0" applyNumberFormat="1" applyFont="1" applyBorder="1" applyAlignment="1">
      <alignment horizontal="right" vertical="center"/>
    </xf>
    <xf numFmtId="4" fontId="57" fillId="46" borderId="27" xfId="0" applyNumberFormat="1" applyFont="1" applyFill="1" applyBorder="1" applyAlignment="1">
      <alignment horizontal="right" vertical="center"/>
    </xf>
    <xf numFmtId="165" fontId="57" fillId="0" borderId="37" xfId="0" applyNumberFormat="1" applyFont="1" applyBorder="1" applyAlignment="1">
      <alignment horizontal="right" vertical="center"/>
    </xf>
    <xf numFmtId="165" fontId="57" fillId="0" borderId="0" xfId="0" applyNumberFormat="1" applyFont="1" applyAlignment="1">
      <alignment horizontal="right" vertical="center"/>
    </xf>
    <xf numFmtId="165" fontId="57" fillId="0" borderId="31" xfId="0" applyNumberFormat="1" applyFont="1" applyBorder="1" applyAlignment="1">
      <alignment horizontal="right" vertical="center"/>
    </xf>
    <xf numFmtId="4" fontId="57" fillId="0" borderId="37" xfId="0" applyNumberFormat="1" applyFont="1" applyBorder="1" applyAlignment="1">
      <alignment horizontal="right" vertical="center"/>
    </xf>
    <xf numFmtId="4" fontId="57" fillId="0" borderId="0" xfId="0" applyNumberFormat="1" applyFont="1" applyAlignment="1">
      <alignment horizontal="right" vertical="center"/>
    </xf>
    <xf numFmtId="4" fontId="57" fillId="0" borderId="31" xfId="0" applyNumberFormat="1" applyFont="1" applyBorder="1" applyAlignment="1">
      <alignment horizontal="right" vertical="center"/>
    </xf>
    <xf numFmtId="4" fontId="57" fillId="46" borderId="31" xfId="0" applyNumberFormat="1" applyFont="1" applyFill="1" applyBorder="1" applyAlignment="1">
      <alignment horizontal="right" vertical="center"/>
    </xf>
    <xf numFmtId="165" fontId="57" fillId="0" borderId="38" xfId="0" applyNumberFormat="1" applyFont="1" applyBorder="1" applyAlignment="1">
      <alignment horizontal="right" vertical="center"/>
    </xf>
    <xf numFmtId="165" fontId="57" fillId="0" borderId="3" xfId="0" applyNumberFormat="1" applyFont="1" applyBorder="1" applyAlignment="1">
      <alignment horizontal="right" vertical="center"/>
    </xf>
    <xf numFmtId="165" fontId="57" fillId="0" borderId="32" xfId="0" applyNumberFormat="1" applyFont="1" applyBorder="1" applyAlignment="1">
      <alignment horizontal="right" vertical="center"/>
    </xf>
    <xf numFmtId="4" fontId="57" fillId="0" borderId="38" xfId="0" applyNumberFormat="1" applyFont="1" applyBorder="1" applyAlignment="1">
      <alignment horizontal="right" vertical="center"/>
    </xf>
    <xf numFmtId="4" fontId="57" fillId="0" borderId="3" xfId="0" applyNumberFormat="1" applyFont="1" applyBorder="1" applyAlignment="1">
      <alignment horizontal="right" vertical="center"/>
    </xf>
    <xf numFmtId="4" fontId="57" fillId="0" borderId="32" xfId="0" applyNumberFormat="1" applyFont="1" applyBorder="1" applyAlignment="1">
      <alignment horizontal="right" vertical="center"/>
    </xf>
    <xf numFmtId="4" fontId="57" fillId="46" borderId="32" xfId="0" applyNumberFormat="1" applyFont="1" applyFill="1" applyBorder="1" applyAlignment="1">
      <alignment horizontal="right" vertical="center"/>
    </xf>
    <xf numFmtId="0" fontId="57" fillId="49" borderId="27" xfId="0" applyFont="1" applyFill="1" applyBorder="1" applyAlignment="1">
      <alignment vertical="center" wrapText="1"/>
    </xf>
    <xf numFmtId="165" fontId="57" fillId="0" borderId="34" xfId="0" applyNumberFormat="1" applyFont="1" applyBorder="1" applyAlignment="1">
      <alignment horizontal="center" vertical="center"/>
    </xf>
    <xf numFmtId="165" fontId="57" fillId="0" borderId="35" xfId="0" applyNumberFormat="1" applyFont="1" applyBorder="1" applyAlignment="1">
      <alignment horizontal="center" vertical="center"/>
    </xf>
    <xf numFmtId="165" fontId="57" fillId="0" borderId="33" xfId="0" applyNumberFormat="1" applyFont="1" applyBorder="1" applyAlignment="1">
      <alignment horizontal="center" vertical="center"/>
    </xf>
    <xf numFmtId="165" fontId="58" fillId="50" borderId="35" xfId="0" applyNumberFormat="1" applyFont="1" applyFill="1" applyBorder="1" applyAlignment="1">
      <alignment horizontal="center" vertical="center"/>
    </xf>
    <xf numFmtId="165" fontId="58" fillId="0" borderId="34" xfId="0" applyNumberFormat="1" applyFont="1" applyBorder="1" applyAlignment="1">
      <alignment horizontal="center" vertical="center"/>
    </xf>
    <xf numFmtId="165" fontId="58" fillId="51" borderId="27" xfId="0" applyNumberFormat="1" applyFont="1" applyFill="1" applyBorder="1" applyAlignment="1">
      <alignment horizontal="center" vertical="center"/>
    </xf>
    <xf numFmtId="0" fontId="57" fillId="48" borderId="33" xfId="0" applyFont="1" applyFill="1" applyBorder="1" applyAlignment="1">
      <alignment vertical="center" wrapText="1"/>
    </xf>
    <xf numFmtId="165" fontId="58" fillId="51" borderId="28" xfId="0" applyNumberFormat="1" applyFont="1" applyFill="1" applyBorder="1" applyAlignment="1">
      <alignment horizontal="center" vertical="center"/>
    </xf>
    <xf numFmtId="165" fontId="58" fillId="51" borderId="29" xfId="0" applyNumberFormat="1" applyFont="1" applyFill="1" applyBorder="1" applyAlignment="1">
      <alignment horizontal="center" vertical="center"/>
    </xf>
    <xf numFmtId="165" fontId="58" fillId="51" borderId="33" xfId="0" applyNumberFormat="1" applyFont="1" applyFill="1" applyBorder="1" applyAlignment="1">
      <alignment horizontal="center" vertical="center"/>
    </xf>
    <xf numFmtId="170" fontId="57" fillId="0" borderId="38" xfId="87" applyNumberFormat="1" applyFont="1" applyBorder="1" applyAlignment="1">
      <alignment horizontal="center" vertical="center"/>
    </xf>
    <xf numFmtId="170" fontId="57" fillId="0" borderId="3" xfId="87" applyNumberFormat="1" applyFont="1" applyBorder="1" applyAlignment="1">
      <alignment horizontal="center" vertical="center"/>
    </xf>
    <xf numFmtId="170" fontId="57" fillId="0" borderId="38" xfId="87" applyNumberFormat="1" applyFont="1" applyFill="1" applyBorder="1" applyAlignment="1">
      <alignment horizontal="center" vertical="center"/>
    </xf>
    <xf numFmtId="170" fontId="57" fillId="0" borderId="33" xfId="87" applyNumberFormat="1" applyFont="1" applyBorder="1" applyAlignment="1">
      <alignment horizontal="center" vertical="center"/>
    </xf>
    <xf numFmtId="170" fontId="57" fillId="50" borderId="3" xfId="87" applyNumberFormat="1" applyFont="1" applyFill="1" applyBorder="1" applyAlignment="1">
      <alignment horizontal="center" vertical="center"/>
    </xf>
    <xf numFmtId="170" fontId="58" fillId="51" borderId="32" xfId="87" applyNumberFormat="1" applyFont="1" applyFill="1" applyBorder="1" applyAlignment="1">
      <alignment horizontal="center" vertical="center"/>
    </xf>
    <xf numFmtId="170" fontId="58" fillId="51" borderId="38" xfId="87" applyNumberFormat="1" applyFont="1" applyFill="1" applyBorder="1" applyAlignment="1">
      <alignment horizontal="center" vertical="center"/>
    </xf>
    <xf numFmtId="170" fontId="58" fillId="51" borderId="3" xfId="87" applyNumberFormat="1" applyFont="1" applyFill="1" applyBorder="1" applyAlignment="1">
      <alignment horizontal="center" vertical="center"/>
    </xf>
    <xf numFmtId="170" fontId="58" fillId="51" borderId="33" xfId="87" applyNumberFormat="1" applyFont="1" applyFill="1" applyBorder="1" applyAlignment="1">
      <alignment horizontal="center" vertical="center"/>
    </xf>
    <xf numFmtId="0" fontId="57" fillId="52" borderId="28" xfId="0" applyFont="1" applyFill="1" applyBorder="1" applyAlignment="1">
      <alignment horizontal="center" vertical="center" wrapText="1"/>
    </xf>
    <xf numFmtId="0" fontId="57" fillId="52" borderId="29" xfId="0" applyFont="1" applyFill="1" applyBorder="1" applyAlignment="1">
      <alignment horizontal="center" vertical="center" wrapText="1"/>
    </xf>
    <xf numFmtId="0" fontId="57" fillId="52" borderId="30" xfId="0" applyFont="1" applyFill="1" applyBorder="1" applyAlignment="1">
      <alignment horizontal="center" vertical="center" wrapText="1"/>
    </xf>
    <xf numFmtId="3" fontId="57" fillId="52" borderId="33" xfId="0" applyNumberFormat="1" applyFont="1" applyFill="1" applyBorder="1" applyAlignment="1">
      <alignment horizontal="center" vertical="center" wrapText="1"/>
    </xf>
    <xf numFmtId="0" fontId="57" fillId="52" borderId="27" xfId="0" applyFont="1" applyFill="1" applyBorder="1" applyAlignment="1">
      <alignment vertical="center" wrapText="1"/>
    </xf>
    <xf numFmtId="0" fontId="60" fillId="0" borderId="0" xfId="0" applyFont="1" applyAlignment="1">
      <alignment vertical="center"/>
    </xf>
    <xf numFmtId="0" fontId="10" fillId="37" borderId="14" xfId="0" applyFont="1" applyFill="1" applyBorder="1" applyAlignment="1">
      <alignment horizontal="right"/>
    </xf>
    <xf numFmtId="17" fontId="0" fillId="0" borderId="0" xfId="0" applyNumberFormat="1"/>
    <xf numFmtId="165" fontId="15" fillId="0" borderId="0" xfId="33" applyNumberFormat="1"/>
    <xf numFmtId="164" fontId="0" fillId="0" borderId="0" xfId="0" applyNumberFormat="1"/>
    <xf numFmtId="0" fontId="9" fillId="35" borderId="15" xfId="0" applyFont="1" applyFill="1" applyBorder="1" applyAlignment="1">
      <alignment vertical="center" wrapText="1"/>
    </xf>
    <xf numFmtId="0" fontId="9" fillId="38" borderId="15" xfId="0" applyFont="1" applyFill="1" applyBorder="1" applyAlignment="1">
      <alignment vertical="top" wrapText="1"/>
    </xf>
    <xf numFmtId="0" fontId="57" fillId="0" borderId="27" xfId="0" applyFont="1" applyBorder="1" applyAlignment="1">
      <alignment horizontal="center" vertical="center" wrapText="1"/>
    </xf>
    <xf numFmtId="0" fontId="57" fillId="0" borderId="31" xfId="0" applyFont="1" applyBorder="1" applyAlignment="1">
      <alignment horizontal="center" vertical="center" wrapText="1"/>
    </xf>
    <xf numFmtId="0" fontId="57" fillId="0" borderId="32" xfId="0" applyFont="1" applyBorder="1" applyAlignment="1">
      <alignment horizontal="center" vertical="center" wrapText="1"/>
    </xf>
    <xf numFmtId="3" fontId="57" fillId="0" borderId="34" xfId="0" applyNumberFormat="1" applyFont="1" applyBorder="1" applyAlignment="1">
      <alignment horizontal="center" vertical="center" wrapText="1"/>
    </xf>
    <xf numFmtId="3" fontId="57" fillId="0" borderId="37" xfId="0" applyNumberFormat="1" applyFont="1" applyBorder="1" applyAlignment="1">
      <alignment horizontal="center" vertical="center" wrapText="1"/>
    </xf>
    <xf numFmtId="3" fontId="57" fillId="0" borderId="31" xfId="0" applyNumberFormat="1" applyFont="1" applyBorder="1" applyAlignment="1">
      <alignment vertical="center"/>
    </xf>
    <xf numFmtId="3" fontId="57" fillId="46" borderId="27" xfId="0" applyNumberFormat="1" applyFont="1" applyFill="1" applyBorder="1" applyAlignment="1">
      <alignment vertical="center"/>
    </xf>
    <xf numFmtId="4" fontId="57" fillId="46" borderId="27" xfId="0" applyNumberFormat="1" applyFont="1" applyFill="1" applyBorder="1" applyAlignment="1">
      <alignment vertical="center"/>
    </xf>
    <xf numFmtId="3" fontId="57" fillId="0" borderId="32" xfId="0" applyNumberFormat="1" applyFont="1" applyBorder="1" applyAlignment="1">
      <alignment vertical="center"/>
    </xf>
    <xf numFmtId="4" fontId="57" fillId="46" borderId="36" xfId="0" applyNumberFormat="1" applyFont="1" applyFill="1" applyBorder="1" applyAlignment="1">
      <alignment vertical="center"/>
    </xf>
    <xf numFmtId="4" fontId="57" fillId="46" borderId="2" xfId="0" applyNumberFormat="1" applyFont="1" applyFill="1" applyBorder="1" applyAlignment="1">
      <alignment vertical="center"/>
    </xf>
    <xf numFmtId="4" fontId="57" fillId="0" borderId="31" xfId="0" applyNumberFormat="1" applyFont="1" applyBorder="1" applyAlignment="1">
      <alignment vertical="center"/>
    </xf>
    <xf numFmtId="4" fontId="57" fillId="0" borderId="32" xfId="0" applyNumberFormat="1" applyFont="1" applyBorder="1" applyAlignment="1">
      <alignment vertical="center"/>
    </xf>
    <xf numFmtId="4" fontId="57" fillId="46" borderId="4" xfId="0" applyNumberFormat="1" applyFont="1" applyFill="1" applyBorder="1" applyAlignment="1">
      <alignment vertical="center"/>
    </xf>
    <xf numFmtId="0" fontId="57" fillId="0" borderId="0" xfId="0" applyFont="1" applyAlignment="1">
      <alignment horizontal="left" vertical="center" wrapText="1"/>
    </xf>
    <xf numFmtId="1" fontId="57" fillId="0" borderId="31" xfId="0" applyNumberFormat="1" applyFont="1" applyBorder="1" applyAlignment="1">
      <alignment vertical="center"/>
    </xf>
    <xf numFmtId="1" fontId="57" fillId="0" borderId="32" xfId="0" applyNumberFormat="1" applyFont="1" applyBorder="1" applyAlignment="1">
      <alignment vertical="center"/>
    </xf>
    <xf numFmtId="0" fontId="57" fillId="0" borderId="34" xfId="0" applyFont="1" applyBorder="1" applyAlignment="1">
      <alignment vertical="center"/>
    </xf>
    <xf numFmtId="0" fontId="57" fillId="0" borderId="36" xfId="0" applyFont="1" applyBorder="1" applyAlignment="1">
      <alignment vertical="center"/>
    </xf>
    <xf numFmtId="0" fontId="57" fillId="0" borderId="2" xfId="0" applyFont="1" applyBorder="1" applyAlignment="1">
      <alignment vertical="center"/>
    </xf>
    <xf numFmtId="0" fontId="57" fillId="0" borderId="4" xfId="0" applyFont="1" applyBorder="1" applyAlignment="1">
      <alignment vertical="center"/>
    </xf>
    <xf numFmtId="0" fontId="57" fillId="0" borderId="27" xfId="0" applyFont="1" applyBorder="1" applyAlignment="1">
      <alignment vertical="center"/>
    </xf>
    <xf numFmtId="0" fontId="57" fillId="0" borderId="31" xfId="0" applyFont="1" applyBorder="1" applyAlignment="1">
      <alignment vertical="center"/>
    </xf>
    <xf numFmtId="0" fontId="57" fillId="0" borderId="32" xfId="0" applyFont="1" applyBorder="1" applyAlignment="1">
      <alignment vertical="center"/>
    </xf>
    <xf numFmtId="0" fontId="57" fillId="46" borderId="27" xfId="0" applyFont="1" applyFill="1" applyBorder="1" applyAlignment="1">
      <alignment vertical="center"/>
    </xf>
    <xf numFmtId="3" fontId="57" fillId="0" borderId="31" xfId="0" applyNumberFormat="1" applyFont="1" applyBorder="1" applyAlignment="1">
      <alignment horizontal="right" vertical="center"/>
    </xf>
    <xf numFmtId="3" fontId="57" fillId="0" borderId="32" xfId="0" applyNumberFormat="1" applyFont="1" applyBorder="1" applyAlignment="1">
      <alignment horizontal="right" vertical="center"/>
    </xf>
    <xf numFmtId="3" fontId="57" fillId="0" borderId="27" xfId="0" applyNumberFormat="1" applyFont="1" applyBorder="1" applyAlignment="1">
      <alignment vertical="center"/>
    </xf>
    <xf numFmtId="4" fontId="57" fillId="0" borderId="27" xfId="0" applyNumberFormat="1" applyFont="1" applyBorder="1" applyAlignment="1">
      <alignment vertical="center"/>
    </xf>
    <xf numFmtId="3" fontId="57" fillId="0" borderId="36" xfId="0" applyNumberFormat="1" applyFont="1" applyBorder="1" applyAlignment="1">
      <alignment horizontal="center" vertical="center" wrapText="1"/>
    </xf>
    <xf numFmtId="3" fontId="57" fillId="46" borderId="27" xfId="0" applyNumberFormat="1" applyFont="1" applyFill="1" applyBorder="1" applyAlignment="1">
      <alignment horizontal="center" vertical="center" wrapText="1"/>
    </xf>
    <xf numFmtId="3" fontId="57" fillId="0" borderId="2" xfId="0" applyNumberFormat="1" applyFont="1" applyBorder="1" applyAlignment="1">
      <alignment horizontal="center" vertical="center" wrapText="1"/>
    </xf>
    <xf numFmtId="3" fontId="57" fillId="46" borderId="31" xfId="0" applyNumberFormat="1" applyFont="1" applyFill="1" applyBorder="1" applyAlignment="1">
      <alignment horizontal="center" vertical="center" wrapText="1"/>
    </xf>
    <xf numFmtId="3" fontId="57" fillId="0" borderId="38" xfId="0" applyNumberFormat="1" applyFont="1" applyBorder="1" applyAlignment="1">
      <alignment horizontal="center" vertical="center" wrapText="1"/>
    </xf>
    <xf numFmtId="3" fontId="57" fillId="0" borderId="4" xfId="0" applyNumberFormat="1" applyFont="1" applyBorder="1" applyAlignment="1">
      <alignment horizontal="center" vertical="center" wrapText="1"/>
    </xf>
    <xf numFmtId="3" fontId="57" fillId="46" borderId="32" xfId="0" applyNumberFormat="1" applyFont="1" applyFill="1" applyBorder="1" applyAlignment="1">
      <alignment horizontal="center" vertical="center" wrapText="1"/>
    </xf>
    <xf numFmtId="1" fontId="57" fillId="0" borderId="27" xfId="0" applyNumberFormat="1" applyFont="1" applyBorder="1" applyAlignment="1">
      <alignment horizontal="left" vertical="center"/>
    </xf>
    <xf numFmtId="3" fontId="57" fillId="0" borderId="34" xfId="0" applyNumberFormat="1" applyFont="1" applyBorder="1" applyAlignment="1">
      <alignment horizontal="right" vertical="center" wrapText="1"/>
    </xf>
    <xf numFmtId="3" fontId="57" fillId="0" borderId="35" xfId="0" applyNumberFormat="1" applyFont="1" applyBorder="1" applyAlignment="1">
      <alignment horizontal="right" vertical="center" wrapText="1"/>
    </xf>
    <xf numFmtId="3" fontId="57" fillId="0" borderId="36" xfId="0" applyNumberFormat="1" applyFont="1" applyBorder="1" applyAlignment="1">
      <alignment horizontal="right" vertical="center" wrapText="1"/>
    </xf>
    <xf numFmtId="3" fontId="57" fillId="0" borderId="37" xfId="0" applyNumberFormat="1" applyFont="1" applyBorder="1" applyAlignment="1">
      <alignment horizontal="right" vertical="center" wrapText="1"/>
    </xf>
    <xf numFmtId="3" fontId="57" fillId="0" borderId="0" xfId="0" applyNumberFormat="1" applyFont="1" applyAlignment="1">
      <alignment horizontal="right" vertical="center" wrapText="1"/>
    </xf>
    <xf numFmtId="3" fontId="57" fillId="0" borderId="2" xfId="0" applyNumberFormat="1" applyFont="1" applyBorder="1" applyAlignment="1">
      <alignment horizontal="right" vertical="center" wrapText="1"/>
    </xf>
    <xf numFmtId="3" fontId="57" fillId="0" borderId="38" xfId="0" applyNumberFormat="1" applyFont="1" applyBorder="1" applyAlignment="1">
      <alignment horizontal="right" vertical="center" wrapText="1"/>
    </xf>
    <xf numFmtId="3" fontId="57" fillId="0" borderId="3" xfId="0" applyNumberFormat="1" applyFont="1" applyBorder="1" applyAlignment="1">
      <alignment horizontal="right" vertical="center" wrapText="1"/>
    </xf>
    <xf numFmtId="3" fontId="57" fillId="0" borderId="4" xfId="0" applyNumberFormat="1" applyFont="1" applyBorder="1" applyAlignment="1">
      <alignment horizontal="right" vertical="center" wrapText="1"/>
    </xf>
    <xf numFmtId="3" fontId="57" fillId="46" borderId="33" xfId="0" applyNumberFormat="1" applyFont="1" applyFill="1" applyBorder="1" applyAlignment="1">
      <alignment horizontal="center" vertical="center" wrapText="1"/>
    </xf>
    <xf numFmtId="3" fontId="0" fillId="46" borderId="31" xfId="0" applyNumberFormat="1" applyFill="1" applyBorder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3" fontId="15" fillId="46" borderId="31" xfId="0" applyNumberFormat="1" applyFont="1" applyFill="1" applyBorder="1" applyAlignment="1">
      <alignment vertical="center"/>
    </xf>
    <xf numFmtId="3" fontId="0" fillId="0" borderId="37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4" fontId="57" fillId="0" borderId="28" xfId="0" applyNumberFormat="1" applyFont="1" applyBorder="1" applyAlignment="1">
      <alignment horizontal="right" vertical="center" wrapText="1"/>
    </xf>
    <xf numFmtId="4" fontId="57" fillId="0" borderId="29" xfId="0" applyNumberFormat="1" applyFont="1" applyBorder="1" applyAlignment="1">
      <alignment horizontal="right" vertical="center" wrapText="1"/>
    </xf>
    <xf numFmtId="4" fontId="57" fillId="0" borderId="30" xfId="0" applyNumberFormat="1" applyFont="1" applyBorder="1" applyAlignment="1">
      <alignment horizontal="right" vertical="center" wrapText="1"/>
    </xf>
    <xf numFmtId="4" fontId="57" fillId="46" borderId="33" xfId="0" applyNumberFormat="1" applyFont="1" applyFill="1" applyBorder="1" applyAlignment="1">
      <alignment horizontal="right" vertical="center" wrapText="1"/>
    </xf>
    <xf numFmtId="4" fontId="57" fillId="0" borderId="35" xfId="0" applyNumberFormat="1" applyFont="1" applyBorder="1" applyAlignment="1">
      <alignment horizontal="right" vertical="center" wrapText="1"/>
    </xf>
    <xf numFmtId="4" fontId="57" fillId="46" borderId="27" xfId="0" applyNumberFormat="1" applyFont="1" applyFill="1" applyBorder="1" applyAlignment="1">
      <alignment horizontal="right" vertical="center" wrapText="1"/>
    </xf>
    <xf numFmtId="4" fontId="57" fillId="0" borderId="0" xfId="0" applyNumberFormat="1" applyFont="1" applyAlignment="1">
      <alignment horizontal="right" vertical="center" wrapText="1"/>
    </xf>
    <xf numFmtId="4" fontId="57" fillId="46" borderId="31" xfId="0" applyNumberFormat="1" applyFont="1" applyFill="1" applyBorder="1" applyAlignment="1">
      <alignment horizontal="right" vertical="center" wrapText="1"/>
    </xf>
    <xf numFmtId="4" fontId="57" fillId="0" borderId="3" xfId="0" applyNumberFormat="1" applyFont="1" applyBorder="1" applyAlignment="1">
      <alignment horizontal="right" vertical="center" wrapText="1"/>
    </xf>
    <xf numFmtId="4" fontId="57" fillId="46" borderId="32" xfId="0" applyNumberFormat="1" applyFont="1" applyFill="1" applyBorder="1" applyAlignment="1">
      <alignment horizontal="right" vertical="center" wrapText="1"/>
    </xf>
    <xf numFmtId="4" fontId="57" fillId="0" borderId="36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4" fontId="0" fillId="46" borderId="31" xfId="0" applyNumberFormat="1" applyFill="1" applyBorder="1" applyAlignment="1">
      <alignment horizontal="right" vertical="center"/>
    </xf>
    <xf numFmtId="4" fontId="0" fillId="0" borderId="37" xfId="0" applyNumberFormat="1" applyBorder="1" applyAlignment="1">
      <alignment horizontal="right" vertical="center"/>
    </xf>
    <xf numFmtId="4" fontId="57" fillId="0" borderId="2" xfId="0" applyNumberFormat="1" applyFont="1" applyBorder="1" applyAlignment="1">
      <alignment horizontal="right" vertical="center"/>
    </xf>
    <xf numFmtId="4" fontId="57" fillId="0" borderId="4" xfId="0" applyNumberFormat="1" applyFont="1" applyBorder="1" applyAlignment="1">
      <alignment horizontal="right" vertical="center"/>
    </xf>
    <xf numFmtId="10" fontId="10" fillId="0" borderId="0" xfId="107" applyNumberFormat="1" applyFont="1"/>
    <xf numFmtId="43" fontId="7" fillId="35" borderId="25" xfId="29" applyFont="1" applyFill="1" applyBorder="1" applyAlignment="1">
      <alignment horizontal="center" vertical="top" wrapText="1"/>
    </xf>
    <xf numFmtId="0" fontId="61" fillId="0" borderId="39" xfId="0" applyFont="1" applyBorder="1" applyAlignment="1">
      <alignment horizontal="justify" vertical="center" wrapText="1"/>
    </xf>
    <xf numFmtId="0" fontId="61" fillId="0" borderId="41" xfId="0" applyFont="1" applyBorder="1" applyAlignment="1">
      <alignment horizontal="justify" vertical="center" wrapText="1"/>
    </xf>
    <xf numFmtId="0" fontId="61" fillId="0" borderId="42" xfId="0" applyFont="1" applyBorder="1" applyAlignment="1">
      <alignment horizontal="center" vertical="center" wrapText="1"/>
    </xf>
    <xf numFmtId="0" fontId="62" fillId="0" borderId="41" xfId="0" applyFont="1" applyBorder="1" applyAlignment="1">
      <alignment horizontal="justify" vertical="center" wrapText="1"/>
    </xf>
    <xf numFmtId="0" fontId="62" fillId="0" borderId="42" xfId="0" applyFont="1" applyBorder="1" applyAlignment="1">
      <alignment horizontal="center" vertical="center" wrapText="1"/>
    </xf>
    <xf numFmtId="0" fontId="7" fillId="35" borderId="0" xfId="0" applyFont="1" applyFill="1" applyAlignment="1">
      <alignment horizontal="center" vertical="top" wrapText="1"/>
    </xf>
    <xf numFmtId="164" fontId="10" fillId="0" borderId="0" xfId="0" applyNumberFormat="1" applyFont="1" applyAlignment="1">
      <alignment horizontal="right"/>
    </xf>
    <xf numFmtId="164" fontId="10" fillId="37" borderId="0" xfId="0" applyNumberFormat="1" applyFont="1" applyFill="1" applyAlignment="1">
      <alignment horizontal="right"/>
    </xf>
    <xf numFmtId="171" fontId="10" fillId="37" borderId="14" xfId="29" applyNumberFormat="1" applyFont="1" applyFill="1" applyBorder="1" applyAlignment="1">
      <alignment horizontal="right"/>
    </xf>
    <xf numFmtId="0" fontId="64" fillId="0" borderId="0" xfId="0" applyFont="1"/>
    <xf numFmtId="0" fontId="65" fillId="0" borderId="0" xfId="0" applyFont="1" applyAlignment="1">
      <alignment vertical="center"/>
    </xf>
    <xf numFmtId="0" fontId="64" fillId="0" borderId="0" xfId="33" applyFont="1"/>
    <xf numFmtId="0" fontId="66" fillId="0" borderId="0" xfId="34" applyFont="1"/>
    <xf numFmtId="0" fontId="64" fillId="0" borderId="0" xfId="31" applyFont="1"/>
    <xf numFmtId="0" fontId="67" fillId="0" borderId="0" xfId="31" applyFont="1"/>
    <xf numFmtId="0" fontId="58" fillId="0" borderId="0" xfId="0" applyFont="1" applyAlignment="1">
      <alignment vertical="center"/>
    </xf>
    <xf numFmtId="0" fontId="7" fillId="38" borderId="15" xfId="0" applyFont="1" applyFill="1" applyBorder="1" applyAlignment="1">
      <alignment vertical="top" wrapText="1"/>
    </xf>
    <xf numFmtId="0" fontId="7" fillId="38" borderId="22" xfId="0" applyFont="1" applyFill="1" applyBorder="1" applyAlignment="1">
      <alignment vertical="top" wrapText="1"/>
    </xf>
    <xf numFmtId="0" fontId="7" fillId="38" borderId="23" xfId="0" applyFont="1" applyFill="1" applyBorder="1" applyAlignment="1">
      <alignment vertical="top" wrapText="1"/>
    </xf>
    <xf numFmtId="0" fontId="65" fillId="0" borderId="3" xfId="0" applyFont="1" applyBorder="1" applyAlignment="1">
      <alignment horizontal="center" vertical="center" wrapText="1"/>
    </xf>
    <xf numFmtId="0" fontId="61" fillId="0" borderId="43" xfId="0" applyFont="1" applyBorder="1" applyAlignment="1">
      <alignment horizontal="center" vertical="center" wrapText="1"/>
    </xf>
    <xf numFmtId="0" fontId="61" fillId="0" borderId="40" xfId="0" applyFont="1" applyBorder="1" applyAlignment="1">
      <alignment horizontal="center" vertical="center" wrapText="1"/>
    </xf>
    <xf numFmtId="0" fontId="62" fillId="0" borderId="44" xfId="0" applyFont="1" applyBorder="1" applyAlignment="1">
      <alignment horizontal="justify" vertical="center" wrapText="1"/>
    </xf>
    <xf numFmtId="0" fontId="62" fillId="0" borderId="41" xfId="0" applyFont="1" applyBorder="1" applyAlignment="1">
      <alignment horizontal="justify" vertical="center" wrapText="1"/>
    </xf>
    <xf numFmtId="0" fontId="62" fillId="0" borderId="44" xfId="0" applyFont="1" applyBorder="1" applyAlignment="1">
      <alignment horizontal="center" vertical="center" wrapText="1"/>
    </xf>
    <xf numFmtId="0" fontId="62" fillId="0" borderId="41" xfId="0" applyFont="1" applyBorder="1" applyAlignment="1">
      <alignment horizontal="center" vertical="center" wrapText="1"/>
    </xf>
    <xf numFmtId="0" fontId="7" fillId="38" borderId="22" xfId="33" applyFont="1" applyFill="1" applyBorder="1" applyAlignment="1">
      <alignment vertical="top" wrapText="1"/>
    </xf>
    <xf numFmtId="0" fontId="7" fillId="38" borderId="23" xfId="33" applyFont="1" applyFill="1" applyBorder="1" applyAlignment="1">
      <alignment vertical="top" wrapText="1"/>
    </xf>
    <xf numFmtId="0" fontId="8" fillId="38" borderId="15" xfId="0" applyFont="1" applyFill="1" applyBorder="1" applyAlignment="1">
      <alignment vertical="top" wrapText="1"/>
    </xf>
    <xf numFmtId="0" fontId="8" fillId="38" borderId="22" xfId="0" applyFont="1" applyFill="1" applyBorder="1" applyAlignment="1">
      <alignment vertical="top" wrapText="1"/>
    </xf>
    <xf numFmtId="0" fontId="8" fillId="38" borderId="23" xfId="0" applyFont="1" applyFill="1" applyBorder="1" applyAlignment="1">
      <alignment vertical="top" wrapText="1"/>
    </xf>
    <xf numFmtId="0" fontId="4" fillId="36" borderId="24" xfId="0" applyFont="1" applyFill="1" applyBorder="1" applyAlignment="1">
      <alignment vertical="top" wrapText="1"/>
    </xf>
    <xf numFmtId="0" fontId="4" fillId="36" borderId="25" xfId="0" applyFont="1" applyFill="1" applyBorder="1" applyAlignment="1">
      <alignment vertical="top" wrapText="1"/>
    </xf>
    <xf numFmtId="0" fontId="4" fillId="36" borderId="26" xfId="0" applyFont="1" applyFill="1" applyBorder="1" applyAlignment="1">
      <alignment vertical="top" wrapText="1"/>
    </xf>
    <xf numFmtId="0" fontId="9" fillId="38" borderId="15" xfId="0" applyFont="1" applyFill="1" applyBorder="1" applyAlignment="1">
      <alignment horizontal="right" vertical="top" wrapText="1"/>
    </xf>
    <xf numFmtId="0" fontId="9" fillId="38" borderId="22" xfId="0" applyFont="1" applyFill="1" applyBorder="1" applyAlignment="1">
      <alignment horizontal="right" vertical="top" wrapText="1"/>
    </xf>
    <xf numFmtId="0" fontId="9" fillId="35" borderId="15" xfId="0" applyFont="1" applyFill="1" applyBorder="1" applyAlignment="1">
      <alignment horizontal="right" vertical="center" wrapText="1"/>
    </xf>
    <xf numFmtId="0" fontId="9" fillId="35" borderId="22" xfId="0" applyFont="1" applyFill="1" applyBorder="1" applyAlignment="1">
      <alignment horizontal="right" vertical="center" wrapText="1"/>
    </xf>
    <xf numFmtId="4" fontId="57" fillId="0" borderId="28" xfId="0" applyNumberFormat="1" applyFont="1" applyBorder="1" applyAlignment="1">
      <alignment horizontal="center" vertical="center"/>
    </xf>
    <xf numFmtId="4" fontId="57" fillId="0" borderId="29" xfId="0" applyNumberFormat="1" applyFont="1" applyBorder="1" applyAlignment="1">
      <alignment horizontal="center" vertical="center"/>
    </xf>
    <xf numFmtId="4" fontId="57" fillId="0" borderId="30" xfId="0" applyNumberFormat="1" applyFont="1" applyBorder="1" applyAlignment="1">
      <alignment horizontal="center" vertical="center"/>
    </xf>
    <xf numFmtId="3" fontId="57" fillId="0" borderId="28" xfId="0" applyNumberFormat="1" applyFont="1" applyBorder="1" applyAlignment="1">
      <alignment horizontal="center" vertical="center" wrapText="1"/>
    </xf>
    <xf numFmtId="3" fontId="57" fillId="0" borderId="29" xfId="0" applyNumberFormat="1" applyFont="1" applyBorder="1" applyAlignment="1">
      <alignment horizontal="center" vertical="center" wrapText="1"/>
    </xf>
    <xf numFmtId="3" fontId="57" fillId="0" borderId="30" xfId="0" applyNumberFormat="1" applyFont="1" applyBorder="1" applyAlignment="1">
      <alignment horizontal="center" vertical="center" wrapText="1"/>
    </xf>
    <xf numFmtId="4" fontId="57" fillId="0" borderId="28" xfId="0" applyNumberFormat="1" applyFont="1" applyBorder="1" applyAlignment="1">
      <alignment horizontal="center" vertical="center" wrapText="1"/>
    </xf>
    <xf numFmtId="4" fontId="57" fillId="0" borderId="29" xfId="0" applyNumberFormat="1" applyFont="1" applyBorder="1" applyAlignment="1">
      <alignment horizontal="center" vertical="center" wrapText="1"/>
    </xf>
    <xf numFmtId="4" fontId="57" fillId="0" borderId="30" xfId="0" applyNumberFormat="1" applyFont="1" applyBorder="1" applyAlignment="1">
      <alignment horizontal="center" vertical="center" wrapText="1"/>
    </xf>
    <xf numFmtId="1" fontId="57" fillId="0" borderId="27" xfId="0" applyNumberFormat="1" applyFont="1" applyBorder="1" applyAlignment="1">
      <alignment horizontal="center" vertical="center" wrapText="1"/>
    </xf>
    <xf numFmtId="1" fontId="57" fillId="0" borderId="31" xfId="0" applyNumberFormat="1" applyFont="1" applyBorder="1" applyAlignment="1">
      <alignment horizontal="center" vertical="center" wrapText="1"/>
    </xf>
    <xf numFmtId="1" fontId="57" fillId="0" borderId="32" xfId="0" applyNumberFormat="1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0" fontId="57" fillId="0" borderId="32" xfId="0" applyFont="1" applyBorder="1" applyAlignment="1">
      <alignment horizontal="center" vertical="center"/>
    </xf>
    <xf numFmtId="0" fontId="57" fillId="0" borderId="27" xfId="0" applyFont="1" applyBorder="1" applyAlignment="1">
      <alignment horizontal="center" vertical="center" wrapText="1"/>
    </xf>
    <xf numFmtId="0" fontId="57" fillId="0" borderId="31" xfId="0" applyFont="1" applyBorder="1" applyAlignment="1">
      <alignment horizontal="center" vertical="center" wrapText="1"/>
    </xf>
    <xf numFmtId="0" fontId="57" fillId="0" borderId="32" xfId="0" applyFont="1" applyBorder="1" applyAlignment="1">
      <alignment horizontal="center" vertical="center" wrapText="1"/>
    </xf>
    <xf numFmtId="3" fontId="57" fillId="0" borderId="28" xfId="0" applyNumberFormat="1" applyFont="1" applyBorder="1" applyAlignment="1">
      <alignment horizontal="center" vertical="center"/>
    </xf>
    <xf numFmtId="3" fontId="57" fillId="0" borderId="29" xfId="0" applyNumberFormat="1" applyFont="1" applyBorder="1" applyAlignment="1">
      <alignment horizontal="center" vertical="center"/>
    </xf>
    <xf numFmtId="3" fontId="57" fillId="0" borderId="30" xfId="0" applyNumberFormat="1" applyFont="1" applyBorder="1" applyAlignment="1">
      <alignment horizontal="center" vertical="center"/>
    </xf>
    <xf numFmtId="1" fontId="57" fillId="0" borderId="34" xfId="0" applyNumberFormat="1" applyFont="1" applyBorder="1" applyAlignment="1">
      <alignment horizontal="center" vertical="center"/>
    </xf>
    <xf numFmtId="1" fontId="57" fillId="0" borderId="37" xfId="0" applyNumberFormat="1" applyFont="1" applyBorder="1" applyAlignment="1">
      <alignment horizontal="center" vertical="center"/>
    </xf>
    <xf numFmtId="1" fontId="57" fillId="0" borderId="38" xfId="0" applyNumberFormat="1" applyFont="1" applyBorder="1" applyAlignment="1">
      <alignment horizontal="center" vertical="center"/>
    </xf>
    <xf numFmtId="1" fontId="57" fillId="0" borderId="27" xfId="87" applyNumberFormat="1" applyFont="1" applyFill="1" applyBorder="1" applyAlignment="1">
      <alignment horizontal="center" vertical="center"/>
    </xf>
    <xf numFmtId="1" fontId="57" fillId="0" borderId="31" xfId="87" applyNumberFormat="1" applyFont="1" applyFill="1" applyBorder="1" applyAlignment="1">
      <alignment horizontal="center" vertical="center"/>
    </xf>
    <xf numFmtId="1" fontId="57" fillId="0" borderId="32" xfId="87" applyNumberFormat="1" applyFont="1" applyFill="1" applyBorder="1" applyAlignment="1">
      <alignment horizontal="center" vertical="center"/>
    </xf>
    <xf numFmtId="1" fontId="57" fillId="0" borderId="27" xfId="0" applyNumberFormat="1" applyFont="1" applyBorder="1" applyAlignment="1">
      <alignment horizontal="center" vertical="center"/>
    </xf>
    <xf numFmtId="1" fontId="57" fillId="0" borderId="31" xfId="0" applyNumberFormat="1" applyFont="1" applyBorder="1" applyAlignment="1">
      <alignment horizontal="center" vertical="center"/>
    </xf>
    <xf numFmtId="1" fontId="57" fillId="0" borderId="32" xfId="0" applyNumberFormat="1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 wrapText="1"/>
    </xf>
    <xf numFmtId="0" fontId="57" fillId="0" borderId="29" xfId="0" applyFont="1" applyBorder="1" applyAlignment="1">
      <alignment horizontal="center" vertical="center" wrapText="1"/>
    </xf>
    <xf numFmtId="0" fontId="57" fillId="0" borderId="30" xfId="0" applyFont="1" applyBorder="1" applyAlignment="1">
      <alignment horizontal="center" vertical="center" wrapText="1"/>
    </xf>
    <xf numFmtId="3" fontId="57" fillId="0" borderId="34" xfId="0" applyNumberFormat="1" applyFont="1" applyBorder="1" applyAlignment="1">
      <alignment horizontal="center" vertical="center" wrapText="1"/>
    </xf>
    <xf numFmtId="3" fontId="57" fillId="0" borderId="37" xfId="0" applyNumberFormat="1" applyFont="1" applyBorder="1" applyAlignment="1">
      <alignment horizontal="center" vertical="center" wrapText="1"/>
    </xf>
    <xf numFmtId="0" fontId="57" fillId="0" borderId="38" xfId="0" applyFont="1" applyBorder="1" applyAlignment="1">
      <alignment horizontal="center" vertical="center" wrapText="1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3" fontId="57" fillId="0" borderId="27" xfId="0" applyNumberFormat="1" applyFont="1" applyBorder="1" applyAlignment="1">
      <alignment horizontal="center" vertical="center" wrapText="1"/>
    </xf>
    <xf numFmtId="3" fontId="57" fillId="0" borderId="31" xfId="0" applyNumberFormat="1" applyFont="1" applyBorder="1" applyAlignment="1">
      <alignment horizontal="center" vertical="center" wrapText="1"/>
    </xf>
    <xf numFmtId="4" fontId="57" fillId="0" borderId="28" xfId="0" applyNumberFormat="1" applyFont="1" applyBorder="1" applyAlignment="1">
      <alignment horizontal="right" vertical="center"/>
    </xf>
    <xf numFmtId="4" fontId="57" fillId="0" borderId="29" xfId="0" applyNumberFormat="1" applyFont="1" applyBorder="1" applyAlignment="1">
      <alignment horizontal="right" vertical="center"/>
    </xf>
    <xf numFmtId="4" fontId="57" fillId="0" borderId="30" xfId="0" applyNumberFormat="1" applyFont="1" applyBorder="1" applyAlignment="1">
      <alignment horizontal="right" vertical="center"/>
    </xf>
    <xf numFmtId="0" fontId="57" fillId="0" borderId="28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4" fontId="57" fillId="0" borderId="28" xfId="0" applyNumberFormat="1" applyFont="1" applyBorder="1" applyAlignment="1">
      <alignment horizontal="right" vertical="center" wrapText="1"/>
    </xf>
    <xf numFmtId="4" fontId="57" fillId="0" borderId="29" xfId="0" applyNumberFormat="1" applyFont="1" applyBorder="1" applyAlignment="1">
      <alignment horizontal="right" vertical="center" wrapText="1"/>
    </xf>
    <xf numFmtId="4" fontId="57" fillId="0" borderId="30" xfId="0" applyNumberFormat="1" applyFont="1" applyBorder="1" applyAlignment="1">
      <alignment horizontal="right" vertical="center" wrapText="1"/>
    </xf>
    <xf numFmtId="0" fontId="59" fillId="47" borderId="28" xfId="0" applyFont="1" applyFill="1" applyBorder="1" applyAlignment="1">
      <alignment horizontal="center" vertical="center"/>
    </xf>
    <xf numFmtId="0" fontId="59" fillId="47" borderId="29" xfId="0" applyFont="1" applyFill="1" applyBorder="1" applyAlignment="1">
      <alignment horizontal="center" vertical="center"/>
    </xf>
    <xf numFmtId="0" fontId="59" fillId="47" borderId="30" xfId="0" applyFont="1" applyFill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52" borderId="38" xfId="0" applyFont="1" applyFill="1" applyBorder="1" applyAlignment="1">
      <alignment horizontal="center" vertical="center"/>
    </xf>
    <xf numFmtId="0" fontId="57" fillId="52" borderId="3" xfId="0" applyFont="1" applyFill="1" applyBorder="1" applyAlignment="1">
      <alignment horizontal="center" vertical="center"/>
    </xf>
    <xf numFmtId="0" fontId="57" fillId="52" borderId="4" xfId="0" applyFont="1" applyFill="1" applyBorder="1" applyAlignment="1">
      <alignment horizontal="center" vertical="center"/>
    </xf>
    <xf numFmtId="0" fontId="57" fillId="52" borderId="28" xfId="0" applyFont="1" applyFill="1" applyBorder="1" applyAlignment="1">
      <alignment horizontal="center" vertical="center"/>
    </xf>
    <xf numFmtId="0" fontId="57" fillId="52" borderId="29" xfId="0" applyFont="1" applyFill="1" applyBorder="1" applyAlignment="1">
      <alignment horizontal="center" vertical="center"/>
    </xf>
    <xf numFmtId="0" fontId="57" fillId="52" borderId="30" xfId="0" applyFont="1" applyFill="1" applyBorder="1" applyAlignment="1">
      <alignment horizontal="center" vertical="center"/>
    </xf>
    <xf numFmtId="3" fontId="57" fillId="52" borderId="28" xfId="0" applyNumberFormat="1" applyFont="1" applyFill="1" applyBorder="1" applyAlignment="1">
      <alignment horizontal="center" vertical="center"/>
    </xf>
    <xf numFmtId="3" fontId="57" fillId="52" borderId="29" xfId="0" applyNumberFormat="1" applyFont="1" applyFill="1" applyBorder="1" applyAlignment="1">
      <alignment horizontal="center" vertical="center"/>
    </xf>
    <xf numFmtId="3" fontId="57" fillId="52" borderId="30" xfId="0" applyNumberFormat="1" applyFont="1" applyFill="1" applyBorder="1" applyAlignment="1">
      <alignment horizontal="center" vertical="center"/>
    </xf>
    <xf numFmtId="3" fontId="57" fillId="52" borderId="27" xfId="0" applyNumberFormat="1" applyFont="1" applyFill="1" applyBorder="1" applyAlignment="1">
      <alignment horizontal="center" vertical="center"/>
    </xf>
    <xf numFmtId="3" fontId="57" fillId="52" borderId="32" xfId="0" applyNumberFormat="1" applyFont="1" applyFill="1" applyBorder="1" applyAlignment="1">
      <alignment horizontal="center" vertical="center"/>
    </xf>
    <xf numFmtId="0" fontId="57" fillId="52" borderId="36" xfId="0" applyFont="1" applyFill="1" applyBorder="1" applyAlignment="1">
      <alignment horizontal="center" vertical="center" wrapText="1"/>
    </xf>
    <xf numFmtId="0" fontId="57" fillId="52" borderId="4" xfId="0" applyFont="1" applyFill="1" applyBorder="1" applyAlignment="1">
      <alignment horizontal="center" vertical="center" wrapText="1"/>
    </xf>
    <xf numFmtId="0" fontId="9" fillId="38" borderId="23" xfId="0" applyFont="1" applyFill="1" applyBorder="1" applyAlignment="1">
      <alignment horizontal="right" vertical="top" wrapText="1"/>
    </xf>
  </cellXfs>
  <cellStyles count="127">
    <cellStyle name="20% - Colore 1" xfId="1" builtinId="30" customBuiltin="1"/>
    <cellStyle name="20% - Colore 1 2" xfId="64" xr:uid="{00000000-0005-0000-0000-000001000000}"/>
    <cellStyle name="20% - Colore 1 3" xfId="89" xr:uid="{A3BC36A1-F981-49C2-92EC-B66E5702EB15}"/>
    <cellStyle name="20% - Colore 1 4" xfId="109" xr:uid="{C780F810-4803-4043-8B47-7F143B10194F}"/>
    <cellStyle name="20% - Colore 2" xfId="2" builtinId="34" customBuiltin="1"/>
    <cellStyle name="20% - Colore 2 2" xfId="68" xr:uid="{00000000-0005-0000-0000-000003000000}"/>
    <cellStyle name="20% - Colore 2 3" xfId="92" xr:uid="{5F9F51B5-A84E-45EF-9966-833DFC59C337}"/>
    <cellStyle name="20% - Colore 2 4" xfId="112" xr:uid="{A2658690-2A8A-4789-93AD-EC545EC696BD}"/>
    <cellStyle name="20% - Colore 3" xfId="3" builtinId="38" customBuiltin="1"/>
    <cellStyle name="20% - Colore 3 2" xfId="72" xr:uid="{00000000-0005-0000-0000-000005000000}"/>
    <cellStyle name="20% - Colore 3 3" xfId="95" xr:uid="{4A1FDAC3-19EB-466C-901A-F9832CDCEF15}"/>
    <cellStyle name="20% - Colore 3 4" xfId="115" xr:uid="{B3AE092C-14FA-44F7-ADB7-EAA0E550F852}"/>
    <cellStyle name="20% - Colore 4" xfId="4" builtinId="42" customBuiltin="1"/>
    <cellStyle name="20% - Colore 4 2" xfId="76" xr:uid="{00000000-0005-0000-0000-000007000000}"/>
    <cellStyle name="20% - Colore 4 3" xfId="98" xr:uid="{8F761F31-E17B-4E84-B124-AFB9BC5DFF14}"/>
    <cellStyle name="20% - Colore 4 4" xfId="118" xr:uid="{2EAAB526-C87C-440B-B991-4D5F791520E7}"/>
    <cellStyle name="20% - Colore 5" xfId="5" builtinId="46" customBuiltin="1"/>
    <cellStyle name="20% - Colore 5 2" xfId="80" xr:uid="{00000000-0005-0000-0000-000009000000}"/>
    <cellStyle name="20% - Colore 5 3" xfId="101" xr:uid="{0E241B21-15B3-4058-8289-6717BB091627}"/>
    <cellStyle name="20% - Colore 5 4" xfId="121" xr:uid="{AEC56C52-6B23-45F6-860A-CA076BFC0CEB}"/>
    <cellStyle name="20% - Colore 6" xfId="6" builtinId="50" customBuiltin="1"/>
    <cellStyle name="20% - Colore 6 2" xfId="84" xr:uid="{00000000-0005-0000-0000-00000B000000}"/>
    <cellStyle name="20% - Colore 6 3" xfId="104" xr:uid="{FA642A67-BE06-4A0B-97D3-9698DD036A6C}"/>
    <cellStyle name="20% - Colore 6 4" xfId="124" xr:uid="{355C684E-420A-4C1C-A82F-11E041BA7132}"/>
    <cellStyle name="40% - Colore 1" xfId="7" builtinId="31" customBuiltin="1"/>
    <cellStyle name="40% - Colore 1 2" xfId="65" xr:uid="{00000000-0005-0000-0000-00000D000000}"/>
    <cellStyle name="40% - Colore 1 3" xfId="90" xr:uid="{6FC32E18-5A6E-4B3C-B93A-203FC39D6C7D}"/>
    <cellStyle name="40% - Colore 1 4" xfId="110" xr:uid="{7B0D3AA1-EB54-4D05-85A4-50111F6EB9BF}"/>
    <cellStyle name="40% - Colore 2" xfId="8" builtinId="35" customBuiltin="1"/>
    <cellStyle name="40% - Colore 2 2" xfId="69" xr:uid="{00000000-0005-0000-0000-00000F000000}"/>
    <cellStyle name="40% - Colore 2 3" xfId="93" xr:uid="{AF79B865-2EE0-41C1-B2F9-7C3C49B4CF3C}"/>
    <cellStyle name="40% - Colore 2 4" xfId="113" xr:uid="{E15F3C66-741D-4613-AF17-61F2E9A60E63}"/>
    <cellStyle name="40% - Colore 3" xfId="9" builtinId="39" customBuiltin="1"/>
    <cellStyle name="40% - Colore 3 2" xfId="73" xr:uid="{00000000-0005-0000-0000-000011000000}"/>
    <cellStyle name="40% - Colore 3 3" xfId="96" xr:uid="{EC392A33-C887-4625-B590-62CAC0B5D227}"/>
    <cellStyle name="40% - Colore 3 4" xfId="116" xr:uid="{80E70FA2-8346-4A03-AB6B-32EA526717EC}"/>
    <cellStyle name="40% - Colore 4" xfId="10" builtinId="43" customBuiltin="1"/>
    <cellStyle name="40% - Colore 4 2" xfId="77" xr:uid="{00000000-0005-0000-0000-000013000000}"/>
    <cellStyle name="40% - Colore 4 3" xfId="99" xr:uid="{5AA6705E-2ABA-4885-953F-1BCED971A4F6}"/>
    <cellStyle name="40% - Colore 4 4" xfId="119" xr:uid="{1A90445C-D4FD-4D60-AE10-03D7C797F00A}"/>
    <cellStyle name="40% - Colore 5" xfId="11" builtinId="47" customBuiltin="1"/>
    <cellStyle name="40% - Colore 5 2" xfId="81" xr:uid="{00000000-0005-0000-0000-000015000000}"/>
    <cellStyle name="40% - Colore 5 3" xfId="102" xr:uid="{266982E3-C52F-450D-B61E-156E8086DC11}"/>
    <cellStyle name="40% - Colore 5 4" xfId="122" xr:uid="{F7E67B64-1FBC-4FF1-99EC-B9A587E58EFA}"/>
    <cellStyle name="40% - Colore 6" xfId="12" builtinId="51" customBuiltin="1"/>
    <cellStyle name="40% - Colore 6 2" xfId="85" xr:uid="{00000000-0005-0000-0000-000017000000}"/>
    <cellStyle name="40% - Colore 6 3" xfId="105" xr:uid="{0C0F5DF8-C9F5-43BB-80B8-1968CC6D9067}"/>
    <cellStyle name="40% - Colore 6 4" xfId="125" xr:uid="{011825ED-D50E-4A6E-BD87-00061E5BBEFF}"/>
    <cellStyle name="60% - Colore 1" xfId="13" builtinId="32" customBuiltin="1"/>
    <cellStyle name="60% - Colore 1 2" xfId="66" xr:uid="{00000000-0005-0000-0000-000019000000}"/>
    <cellStyle name="60% - Colore 1 3" xfId="91" xr:uid="{2A2651C9-623D-47D5-A3B0-B771E9AB63A9}"/>
    <cellStyle name="60% - Colore 1 4" xfId="111" xr:uid="{5E7F9F9C-5633-4F56-A69E-5CEE272346B9}"/>
    <cellStyle name="60% - Colore 2" xfId="14" builtinId="36" customBuiltin="1"/>
    <cellStyle name="60% - Colore 2 2" xfId="70" xr:uid="{00000000-0005-0000-0000-00001B000000}"/>
    <cellStyle name="60% - Colore 2 3" xfId="94" xr:uid="{FD9340C6-91A6-4413-BC82-940A7386C361}"/>
    <cellStyle name="60% - Colore 2 4" xfId="114" xr:uid="{C1C87312-54A8-46AE-938F-990EA9C0C38B}"/>
    <cellStyle name="60% - Colore 3" xfId="15" builtinId="40" customBuiltin="1"/>
    <cellStyle name="60% - Colore 3 2" xfId="74" xr:uid="{00000000-0005-0000-0000-00001D000000}"/>
    <cellStyle name="60% - Colore 3 3" xfId="97" xr:uid="{488154B7-BF9C-44A5-9A27-571F3A1BDA99}"/>
    <cellStyle name="60% - Colore 3 4" xfId="117" xr:uid="{5D83C0F4-0C30-4E42-AE16-B16FB40F6CB3}"/>
    <cellStyle name="60% - Colore 4" xfId="16" builtinId="44" customBuiltin="1"/>
    <cellStyle name="60% - Colore 4 2" xfId="78" xr:uid="{00000000-0005-0000-0000-00001F000000}"/>
    <cellStyle name="60% - Colore 4 3" xfId="100" xr:uid="{B2AF7AB8-98E2-4327-AC24-39430B6A32C1}"/>
    <cellStyle name="60% - Colore 4 4" xfId="120" xr:uid="{759A2E69-2184-467D-ADB4-0EE7AE0D2C21}"/>
    <cellStyle name="60% - Colore 5" xfId="17" builtinId="48" customBuiltin="1"/>
    <cellStyle name="60% - Colore 5 2" xfId="82" xr:uid="{00000000-0005-0000-0000-000021000000}"/>
    <cellStyle name="60% - Colore 5 3" xfId="103" xr:uid="{0BB9266A-D150-42AF-91F7-55AA00667805}"/>
    <cellStyle name="60% - Colore 5 4" xfId="123" xr:uid="{96067C6B-70AE-4A22-B2E3-CE6C91DE97DC}"/>
    <cellStyle name="60% - Colore 6" xfId="18" builtinId="52" customBuiltin="1"/>
    <cellStyle name="60% - Colore 6 2" xfId="86" xr:uid="{00000000-0005-0000-0000-000023000000}"/>
    <cellStyle name="60% - Colore 6 3" xfId="106" xr:uid="{378B7FDA-0E87-4C92-8F19-175C83D9F794}"/>
    <cellStyle name="60% - Colore 6 4" xfId="126" xr:uid="{026B9E7D-4E77-4F61-BB88-1ACCD7F47C9D}"/>
    <cellStyle name="Calcolo" xfId="19" builtinId="22" customBuiltin="1"/>
    <cellStyle name="Calcolo 2" xfId="56" xr:uid="{00000000-0005-0000-0000-000025000000}"/>
    <cellStyle name="Cella collegata" xfId="20" builtinId="24" customBuiltin="1"/>
    <cellStyle name="Cella collegata 2" xfId="57" xr:uid="{00000000-0005-0000-0000-000027000000}"/>
    <cellStyle name="Cella da controllare" xfId="21" builtinId="23" customBuiltin="1"/>
    <cellStyle name="Cella da controllare 2" xfId="58" xr:uid="{00000000-0005-0000-0000-000029000000}"/>
    <cellStyle name="Colore 1" xfId="22" builtinId="29" customBuiltin="1"/>
    <cellStyle name="Colore 1 2" xfId="63" xr:uid="{00000000-0005-0000-0000-00002B000000}"/>
    <cellStyle name="Colore 2" xfId="23" builtinId="33" customBuiltin="1"/>
    <cellStyle name="Colore 2 2" xfId="67" xr:uid="{00000000-0005-0000-0000-00002D000000}"/>
    <cellStyle name="Colore 3" xfId="24" builtinId="37" customBuiltin="1"/>
    <cellStyle name="Colore 3 2" xfId="71" xr:uid="{00000000-0005-0000-0000-00002F000000}"/>
    <cellStyle name="Colore 4" xfId="25" builtinId="41" customBuiltin="1"/>
    <cellStyle name="Colore 4 2" xfId="75" xr:uid="{00000000-0005-0000-0000-000031000000}"/>
    <cellStyle name="Colore 5" xfId="26" builtinId="45" customBuiltin="1"/>
    <cellStyle name="Colore 5 2" xfId="79" xr:uid="{00000000-0005-0000-0000-000033000000}"/>
    <cellStyle name="Colore 6" xfId="27" builtinId="49" customBuiltin="1"/>
    <cellStyle name="Colore 6 2" xfId="83" xr:uid="{00000000-0005-0000-0000-000035000000}"/>
    <cellStyle name="Input" xfId="28" builtinId="20" customBuiltin="1"/>
    <cellStyle name="Input 2" xfId="54" xr:uid="{00000000-0005-0000-0000-000037000000}"/>
    <cellStyle name="Migliaia" xfId="29" builtinId="3"/>
    <cellStyle name="Neutrale" xfId="30" builtinId="28" customBuiltin="1"/>
    <cellStyle name="Neutrale 2" xfId="53" xr:uid="{00000000-0005-0000-0000-00003A000000}"/>
    <cellStyle name="Normale" xfId="0" builtinId="0" customBuiltin="1"/>
    <cellStyle name="Normale 2" xfId="31" xr:uid="{00000000-0005-0000-0000-00003C000000}"/>
    <cellStyle name="Normale 2 2" xfId="32" xr:uid="{00000000-0005-0000-0000-00003D000000}"/>
    <cellStyle name="Normale 3" xfId="33" xr:uid="{00000000-0005-0000-0000-00003E000000}"/>
    <cellStyle name="Normale 4" xfId="34" xr:uid="{00000000-0005-0000-0000-00003F000000}"/>
    <cellStyle name="Nota" xfId="35" builtinId="10" customBuiltin="1"/>
    <cellStyle name="Nota 2" xfId="60" xr:uid="{00000000-0005-0000-0000-000041000000}"/>
    <cellStyle name="Nota 3" xfId="88" xr:uid="{E1247B19-D15F-4209-BAA4-7BD300C43FE8}"/>
    <cellStyle name="Nota 4" xfId="108" xr:uid="{1A193098-0B22-4E8B-B22E-F40C2E842DA2}"/>
    <cellStyle name="Output" xfId="36" builtinId="21" customBuiltin="1"/>
    <cellStyle name="Output 2" xfId="55" xr:uid="{00000000-0005-0000-0000-000043000000}"/>
    <cellStyle name="Percentuale" xfId="107" builtinId="5"/>
    <cellStyle name="Percentuale 2" xfId="87" xr:uid="{F5BDBAA2-EB45-4976-9521-2296A9E2659A}"/>
    <cellStyle name="Testo avviso" xfId="37" builtinId="11" customBuiltin="1"/>
    <cellStyle name="Testo avviso 2" xfId="59" xr:uid="{00000000-0005-0000-0000-000045000000}"/>
    <cellStyle name="Testo descrittivo" xfId="38" builtinId="53" customBuiltin="1"/>
    <cellStyle name="Testo descrittivo 2" xfId="61" xr:uid="{00000000-0005-0000-0000-000047000000}"/>
    <cellStyle name="Titolo" xfId="39" builtinId="15" customBuiltin="1"/>
    <cellStyle name="Titolo 1" xfId="40" builtinId="16" customBuiltin="1"/>
    <cellStyle name="Titolo 1 2" xfId="47" xr:uid="{00000000-0005-0000-0000-00004A000000}"/>
    <cellStyle name="Titolo 2" xfId="41" builtinId="17" customBuiltin="1"/>
    <cellStyle name="Titolo 2 2" xfId="48" xr:uid="{00000000-0005-0000-0000-00004C000000}"/>
    <cellStyle name="Titolo 3" xfId="42" builtinId="18" customBuiltin="1"/>
    <cellStyle name="Titolo 3 2" xfId="49" xr:uid="{00000000-0005-0000-0000-00004E000000}"/>
    <cellStyle name="Titolo 4" xfId="43" builtinId="19" customBuiltin="1"/>
    <cellStyle name="Titolo 4 2" xfId="50" xr:uid="{00000000-0005-0000-0000-000050000000}"/>
    <cellStyle name="Totale" xfId="44" builtinId="25" customBuiltin="1"/>
    <cellStyle name="Totale 2" xfId="62" xr:uid="{00000000-0005-0000-0000-000052000000}"/>
    <cellStyle name="Valore non valido" xfId="45" builtinId="27" customBuiltin="1"/>
    <cellStyle name="Valore non valido 2" xfId="52" xr:uid="{00000000-0005-0000-0000-000054000000}"/>
    <cellStyle name="Valore valido" xfId="46" builtinId="26" customBuiltin="1"/>
    <cellStyle name="Valore valido 2" xfId="51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5.xml"/><Relationship Id="rId18" Type="http://schemas.openxmlformats.org/officeDocument/2006/relationships/worksheet" Target="worksheets/sheet12.xml"/><Relationship Id="rId26" Type="http://schemas.openxmlformats.org/officeDocument/2006/relationships/worksheet" Target="worksheets/sheet17.xml"/><Relationship Id="rId39" Type="http://schemas.openxmlformats.org/officeDocument/2006/relationships/worksheet" Target="worksheets/sheet22.xml"/><Relationship Id="rId21" Type="http://schemas.openxmlformats.org/officeDocument/2006/relationships/chartsheet" Target="chartsheets/sheet8.xml"/><Relationship Id="rId34" Type="http://schemas.openxmlformats.org/officeDocument/2006/relationships/chartsheet" Target="chartsheets/sheet15.xml"/><Relationship Id="rId42" Type="http://schemas.openxmlformats.org/officeDocument/2006/relationships/chartsheet" Target="chartsheets/sheet19.xml"/><Relationship Id="rId47" Type="http://schemas.openxmlformats.org/officeDocument/2006/relationships/styles" Target="styles.xml"/><Relationship Id="rId7" Type="http://schemas.openxmlformats.org/officeDocument/2006/relationships/worksheet" Target="worksheets/sheet5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1.xml"/><Relationship Id="rId29" Type="http://schemas.openxmlformats.org/officeDocument/2006/relationships/chartsheet" Target="chartsheets/sheet12.xml"/><Relationship Id="rId11" Type="http://schemas.openxmlformats.org/officeDocument/2006/relationships/chartsheet" Target="chartsheets/sheet4.xml"/><Relationship Id="rId24" Type="http://schemas.openxmlformats.org/officeDocument/2006/relationships/worksheet" Target="worksheets/sheet15.xml"/><Relationship Id="rId32" Type="http://schemas.openxmlformats.org/officeDocument/2006/relationships/worksheet" Target="worksheets/sheet18.xml"/><Relationship Id="rId37" Type="http://schemas.openxmlformats.org/officeDocument/2006/relationships/worksheet" Target="worksheets/sheet21.xml"/><Relationship Id="rId40" Type="http://schemas.openxmlformats.org/officeDocument/2006/relationships/chartsheet" Target="chartsheets/sheet18.xml"/><Relationship Id="rId45" Type="http://schemas.openxmlformats.org/officeDocument/2006/relationships/chartsheet" Target="chartsheets/sheet20.xml"/><Relationship Id="rId5" Type="http://schemas.openxmlformats.org/officeDocument/2006/relationships/chartsheet" Target="chartsheets/sheet2.xml"/><Relationship Id="rId15" Type="http://schemas.openxmlformats.org/officeDocument/2006/relationships/worksheet" Target="worksheets/sheet10.xml"/><Relationship Id="rId23" Type="http://schemas.openxmlformats.org/officeDocument/2006/relationships/chartsheet" Target="chartsheets/sheet9.xml"/><Relationship Id="rId28" Type="http://schemas.openxmlformats.org/officeDocument/2006/relationships/chartsheet" Target="chartsheets/sheet11.xml"/><Relationship Id="rId36" Type="http://schemas.openxmlformats.org/officeDocument/2006/relationships/chartsheet" Target="chartsheets/sheet16.xml"/><Relationship Id="rId49" Type="http://schemas.openxmlformats.org/officeDocument/2006/relationships/calcChain" Target="calcChain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7.xml"/><Relationship Id="rId31" Type="http://schemas.openxmlformats.org/officeDocument/2006/relationships/chartsheet" Target="chartsheets/sheet14.xml"/><Relationship Id="rId44" Type="http://schemas.openxmlformats.org/officeDocument/2006/relationships/worksheet" Target="worksheets/sheet25.xml"/><Relationship Id="rId4" Type="http://schemas.openxmlformats.org/officeDocument/2006/relationships/worksheet" Target="worksheets/sheet3.xml"/><Relationship Id="rId9" Type="http://schemas.openxmlformats.org/officeDocument/2006/relationships/chartsheet" Target="chartsheets/sheet3.xml"/><Relationship Id="rId14" Type="http://schemas.openxmlformats.org/officeDocument/2006/relationships/worksheet" Target="worksheets/sheet9.xml"/><Relationship Id="rId22" Type="http://schemas.openxmlformats.org/officeDocument/2006/relationships/worksheet" Target="worksheets/sheet14.xml"/><Relationship Id="rId27" Type="http://schemas.openxmlformats.org/officeDocument/2006/relationships/chartsheet" Target="chartsheets/sheet10.xml"/><Relationship Id="rId30" Type="http://schemas.openxmlformats.org/officeDocument/2006/relationships/chartsheet" Target="chartsheets/sheet13.xml"/><Relationship Id="rId35" Type="http://schemas.openxmlformats.org/officeDocument/2006/relationships/worksheet" Target="worksheets/sheet20.xml"/><Relationship Id="rId43" Type="http://schemas.openxmlformats.org/officeDocument/2006/relationships/worksheet" Target="worksheets/sheet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6.xml"/><Relationship Id="rId3" Type="http://schemas.openxmlformats.org/officeDocument/2006/relationships/worksheet" Target="worksheets/sheet2.xml"/><Relationship Id="rId12" Type="http://schemas.openxmlformats.org/officeDocument/2006/relationships/worksheet" Target="worksheets/sheet8.xml"/><Relationship Id="rId17" Type="http://schemas.openxmlformats.org/officeDocument/2006/relationships/chartsheet" Target="chartsheets/sheet6.xml"/><Relationship Id="rId25" Type="http://schemas.openxmlformats.org/officeDocument/2006/relationships/worksheet" Target="worksheets/sheet16.xml"/><Relationship Id="rId33" Type="http://schemas.openxmlformats.org/officeDocument/2006/relationships/worksheet" Target="worksheets/sheet19.xml"/><Relationship Id="rId38" Type="http://schemas.openxmlformats.org/officeDocument/2006/relationships/chartsheet" Target="chartsheets/sheet17.xml"/><Relationship Id="rId46" Type="http://schemas.openxmlformats.org/officeDocument/2006/relationships/theme" Target="theme/theme1.xml"/><Relationship Id="rId20" Type="http://schemas.openxmlformats.org/officeDocument/2006/relationships/worksheet" Target="worksheets/sheet13.xml"/><Relationship Id="rId41" Type="http://schemas.openxmlformats.org/officeDocument/2006/relationships/worksheet" Target="worksheets/sheet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it-IT" sz="1400" b="1" i="0" u="none" strike="noStrike" baseline="0"/>
              <a:t>Figura 1</a:t>
            </a:r>
            <a:r>
              <a:rPr lang="it-IT" sz="1400"/>
              <a:t> - Indice dei prezzi alla produzione dell'industria a confronto con l’indice dei prezzi al consumo per le famiglie di operai e impiegati (base 2015=100) - dati mensili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8854111986001753E-2"/>
          <c:y val="0.13390342630528848"/>
          <c:w val="0.91597158463300199"/>
          <c:h val="0.61819891126747839"/>
        </c:manualLayout>
      </c:layout>
      <c:lineChart>
        <c:grouping val="standard"/>
        <c:varyColors val="0"/>
        <c:ser>
          <c:idx val="0"/>
          <c:order val="0"/>
          <c:tx>
            <c:v>Iindice generale_FOI</c:v>
          </c:tx>
          <c:spPr>
            <a:ln w="31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19050">
                <a:solidFill>
                  <a:schemeClr val="accent1"/>
                </a:solidFill>
              </a:ln>
              <a:effectLst/>
            </c:spPr>
          </c:marker>
          <c:cat>
            <c:strRef>
              <c:f>'Dati Fig 1'!$B$4:$CJ$4</c:f>
              <c:strCache>
                <c:ptCount val="87"/>
                <c:pt idx="0">
                  <c:v>Gen-2016</c:v>
                </c:pt>
                <c:pt idx="1">
                  <c:v>Feb-2016</c:v>
                </c:pt>
                <c:pt idx="2">
                  <c:v>Mar-2016</c:v>
                </c:pt>
                <c:pt idx="3">
                  <c:v>Apr-2016</c:v>
                </c:pt>
                <c:pt idx="4">
                  <c:v>Mag-2016</c:v>
                </c:pt>
                <c:pt idx="5">
                  <c:v>Giu-2016</c:v>
                </c:pt>
                <c:pt idx="6">
                  <c:v>Lug-2016</c:v>
                </c:pt>
                <c:pt idx="7">
                  <c:v>Ago-2016</c:v>
                </c:pt>
                <c:pt idx="8">
                  <c:v>Set-2016</c:v>
                </c:pt>
                <c:pt idx="9">
                  <c:v>Ott-2016</c:v>
                </c:pt>
                <c:pt idx="10">
                  <c:v>Nov-2016</c:v>
                </c:pt>
                <c:pt idx="11">
                  <c:v>Dic-2016</c:v>
                </c:pt>
                <c:pt idx="12">
                  <c:v>Gen-2017</c:v>
                </c:pt>
                <c:pt idx="13">
                  <c:v>Feb-2017</c:v>
                </c:pt>
                <c:pt idx="14">
                  <c:v>Mar-2017</c:v>
                </c:pt>
                <c:pt idx="15">
                  <c:v>Apr-2017</c:v>
                </c:pt>
                <c:pt idx="16">
                  <c:v>Mag-2017</c:v>
                </c:pt>
                <c:pt idx="17">
                  <c:v>Giu-2017</c:v>
                </c:pt>
                <c:pt idx="18">
                  <c:v>Lug-2017</c:v>
                </c:pt>
                <c:pt idx="19">
                  <c:v>Ago-2017</c:v>
                </c:pt>
                <c:pt idx="20">
                  <c:v>Set-2017</c:v>
                </c:pt>
                <c:pt idx="21">
                  <c:v>Ott-2017</c:v>
                </c:pt>
                <c:pt idx="22">
                  <c:v>Nov-2017</c:v>
                </c:pt>
                <c:pt idx="23">
                  <c:v>Dic-2017</c:v>
                </c:pt>
                <c:pt idx="24">
                  <c:v>Gen-2018</c:v>
                </c:pt>
                <c:pt idx="25">
                  <c:v>Feb-2018</c:v>
                </c:pt>
                <c:pt idx="26">
                  <c:v>Mar-2018</c:v>
                </c:pt>
                <c:pt idx="27">
                  <c:v>Apr-2018</c:v>
                </c:pt>
                <c:pt idx="28">
                  <c:v>Mag-2018</c:v>
                </c:pt>
                <c:pt idx="29">
                  <c:v>Giu-2018</c:v>
                </c:pt>
                <c:pt idx="30">
                  <c:v>Lug-2018</c:v>
                </c:pt>
                <c:pt idx="31">
                  <c:v>Ago-2018</c:v>
                </c:pt>
                <c:pt idx="32">
                  <c:v>Set-2018</c:v>
                </c:pt>
                <c:pt idx="33">
                  <c:v>Ott-2018</c:v>
                </c:pt>
                <c:pt idx="34">
                  <c:v>Nov-2018</c:v>
                </c:pt>
                <c:pt idx="35">
                  <c:v>Dic-2018</c:v>
                </c:pt>
                <c:pt idx="36">
                  <c:v>Gen-2019</c:v>
                </c:pt>
                <c:pt idx="37">
                  <c:v>Feb-2019</c:v>
                </c:pt>
                <c:pt idx="38">
                  <c:v>Mar-2019</c:v>
                </c:pt>
                <c:pt idx="39">
                  <c:v>Apr-2019</c:v>
                </c:pt>
                <c:pt idx="40">
                  <c:v>Mag-2019</c:v>
                </c:pt>
                <c:pt idx="41">
                  <c:v>Giu-2019</c:v>
                </c:pt>
                <c:pt idx="42">
                  <c:v>Lug-2019</c:v>
                </c:pt>
                <c:pt idx="43">
                  <c:v>Ago-2019</c:v>
                </c:pt>
                <c:pt idx="44">
                  <c:v>Set-2019</c:v>
                </c:pt>
                <c:pt idx="45">
                  <c:v>Ott-2019</c:v>
                </c:pt>
                <c:pt idx="46">
                  <c:v>Nov-2019</c:v>
                </c:pt>
                <c:pt idx="47">
                  <c:v>Dic-2019</c:v>
                </c:pt>
                <c:pt idx="48">
                  <c:v>Gen-2020</c:v>
                </c:pt>
                <c:pt idx="49">
                  <c:v>Feb-2020</c:v>
                </c:pt>
                <c:pt idx="50">
                  <c:v>Mar-2020</c:v>
                </c:pt>
                <c:pt idx="51">
                  <c:v>Apr-2020</c:v>
                </c:pt>
                <c:pt idx="52">
                  <c:v>Mag-2020</c:v>
                </c:pt>
                <c:pt idx="53">
                  <c:v>Giu-2020</c:v>
                </c:pt>
                <c:pt idx="54">
                  <c:v>Lug-2020</c:v>
                </c:pt>
                <c:pt idx="55">
                  <c:v>Ago-2020</c:v>
                </c:pt>
                <c:pt idx="56">
                  <c:v>Set-2020</c:v>
                </c:pt>
                <c:pt idx="57">
                  <c:v>Ott-2020</c:v>
                </c:pt>
                <c:pt idx="58">
                  <c:v>Nov-2020</c:v>
                </c:pt>
                <c:pt idx="59">
                  <c:v>Dic-2020</c:v>
                </c:pt>
                <c:pt idx="60">
                  <c:v>Gen-2021</c:v>
                </c:pt>
                <c:pt idx="61">
                  <c:v>Feb-2021</c:v>
                </c:pt>
                <c:pt idx="62">
                  <c:v>Mar-2021</c:v>
                </c:pt>
                <c:pt idx="63">
                  <c:v>Apr-2021</c:v>
                </c:pt>
                <c:pt idx="64">
                  <c:v>Mag-2021</c:v>
                </c:pt>
                <c:pt idx="65">
                  <c:v>Giu-2021</c:v>
                </c:pt>
                <c:pt idx="66">
                  <c:v>Lug-2021</c:v>
                </c:pt>
                <c:pt idx="67">
                  <c:v>Ago-2021</c:v>
                </c:pt>
                <c:pt idx="68">
                  <c:v>Set-2021</c:v>
                </c:pt>
                <c:pt idx="69">
                  <c:v>Ott-2021</c:v>
                </c:pt>
                <c:pt idx="70">
                  <c:v>Nov-2021</c:v>
                </c:pt>
                <c:pt idx="71">
                  <c:v>Dic-2021</c:v>
                </c:pt>
                <c:pt idx="72">
                  <c:v>Gen-2022</c:v>
                </c:pt>
                <c:pt idx="73">
                  <c:v>Feb-2022</c:v>
                </c:pt>
                <c:pt idx="74">
                  <c:v>Mar-2022</c:v>
                </c:pt>
                <c:pt idx="75">
                  <c:v>Apr-2022</c:v>
                </c:pt>
                <c:pt idx="76">
                  <c:v>Mag-2022</c:v>
                </c:pt>
                <c:pt idx="77">
                  <c:v>Giu-2022</c:v>
                </c:pt>
                <c:pt idx="78">
                  <c:v>Lug-2022</c:v>
                </c:pt>
                <c:pt idx="79">
                  <c:v>Ago-2022</c:v>
                </c:pt>
                <c:pt idx="80">
                  <c:v>Set-2022</c:v>
                </c:pt>
                <c:pt idx="81">
                  <c:v>Ott-2022</c:v>
                </c:pt>
                <c:pt idx="82">
                  <c:v>Nov-2022</c:v>
                </c:pt>
                <c:pt idx="83">
                  <c:v>Dic-2022</c:v>
                </c:pt>
                <c:pt idx="84">
                  <c:v>gen-23</c:v>
                </c:pt>
                <c:pt idx="85">
                  <c:v>feb-23</c:v>
                </c:pt>
                <c:pt idx="86">
                  <c:v>mar-23</c:v>
                </c:pt>
              </c:strCache>
            </c:strRef>
          </c:cat>
          <c:val>
            <c:numRef>
              <c:f>'Dati Fig 1'!$B$5:$CJ$5</c:f>
              <c:numCache>
                <c:formatCode>General</c:formatCode>
                <c:ptCount val="87"/>
                <c:pt idx="0">
                  <c:v>99.7</c:v>
                </c:pt>
                <c:pt idx="1">
                  <c:v>99.5</c:v>
                </c:pt>
                <c:pt idx="2">
                  <c:v>99.7</c:v>
                </c:pt>
                <c:pt idx="3">
                  <c:v>99.6</c:v>
                </c:pt>
                <c:pt idx="4">
                  <c:v>99.8</c:v>
                </c:pt>
                <c:pt idx="5">
                  <c:v>100</c:v>
                </c:pt>
                <c:pt idx="6">
                  <c:v>100.1</c:v>
                </c:pt>
                <c:pt idx="7">
                  <c:v>100.3</c:v>
                </c:pt>
                <c:pt idx="8">
                  <c:v>100.1</c:v>
                </c:pt>
                <c:pt idx="9">
                  <c:v>100.1</c:v>
                </c:pt>
                <c:pt idx="10">
                  <c:v>100</c:v>
                </c:pt>
                <c:pt idx="11">
                  <c:v>100.4</c:v>
                </c:pt>
                <c:pt idx="12">
                  <c:v>100.6</c:v>
                </c:pt>
                <c:pt idx="13">
                  <c:v>101</c:v>
                </c:pt>
                <c:pt idx="14">
                  <c:v>101</c:v>
                </c:pt>
                <c:pt idx="15">
                  <c:v>101.3</c:v>
                </c:pt>
                <c:pt idx="16">
                  <c:v>101.1</c:v>
                </c:pt>
                <c:pt idx="17">
                  <c:v>101</c:v>
                </c:pt>
                <c:pt idx="18">
                  <c:v>101.1</c:v>
                </c:pt>
                <c:pt idx="19">
                  <c:v>101.4</c:v>
                </c:pt>
                <c:pt idx="20">
                  <c:v>101.1</c:v>
                </c:pt>
                <c:pt idx="21">
                  <c:v>101</c:v>
                </c:pt>
                <c:pt idx="22">
                  <c:v>100.9</c:v>
                </c:pt>
                <c:pt idx="23">
                  <c:v>101.2</c:v>
                </c:pt>
                <c:pt idx="24">
                  <c:v>101.5</c:v>
                </c:pt>
                <c:pt idx="25">
                  <c:v>101.5</c:v>
                </c:pt>
                <c:pt idx="26">
                  <c:v>101.8</c:v>
                </c:pt>
                <c:pt idx="27">
                  <c:v>101.8</c:v>
                </c:pt>
                <c:pt idx="28">
                  <c:v>102.1</c:v>
                </c:pt>
                <c:pt idx="29">
                  <c:v>102.3</c:v>
                </c:pt>
                <c:pt idx="30">
                  <c:v>102.6</c:v>
                </c:pt>
                <c:pt idx="31">
                  <c:v>103</c:v>
                </c:pt>
                <c:pt idx="32">
                  <c:v>102.5</c:v>
                </c:pt>
                <c:pt idx="33">
                  <c:v>102.5</c:v>
                </c:pt>
                <c:pt idx="34">
                  <c:v>102.3</c:v>
                </c:pt>
                <c:pt idx="35">
                  <c:v>102.2</c:v>
                </c:pt>
                <c:pt idx="36">
                  <c:v>102.3</c:v>
                </c:pt>
                <c:pt idx="37">
                  <c:v>102.4</c:v>
                </c:pt>
                <c:pt idx="38">
                  <c:v>102.7</c:v>
                </c:pt>
                <c:pt idx="39">
                  <c:v>102.7</c:v>
                </c:pt>
                <c:pt idx="40">
                  <c:v>102.8</c:v>
                </c:pt>
                <c:pt idx="41">
                  <c:v>102.9</c:v>
                </c:pt>
                <c:pt idx="42">
                  <c:v>102.9</c:v>
                </c:pt>
                <c:pt idx="43">
                  <c:v>103.3</c:v>
                </c:pt>
                <c:pt idx="44">
                  <c:v>102.7</c:v>
                </c:pt>
                <c:pt idx="45">
                  <c:v>102.6</c:v>
                </c:pt>
                <c:pt idx="46">
                  <c:v>102.5</c:v>
                </c:pt>
                <c:pt idx="47">
                  <c:v>102.6</c:v>
                </c:pt>
                <c:pt idx="48">
                  <c:v>102.8</c:v>
                </c:pt>
                <c:pt idx="49">
                  <c:v>102.7</c:v>
                </c:pt>
                <c:pt idx="50">
                  <c:v>102.8</c:v>
                </c:pt>
                <c:pt idx="51">
                  <c:v>102.7</c:v>
                </c:pt>
                <c:pt idx="52">
                  <c:v>102.5</c:v>
                </c:pt>
                <c:pt idx="53">
                  <c:v>102.6</c:v>
                </c:pt>
                <c:pt idx="54">
                  <c:v>102.5</c:v>
                </c:pt>
                <c:pt idx="55">
                  <c:v>102.7</c:v>
                </c:pt>
                <c:pt idx="56">
                  <c:v>102.1</c:v>
                </c:pt>
                <c:pt idx="57">
                  <c:v>102.3</c:v>
                </c:pt>
                <c:pt idx="58">
                  <c:v>102.2</c:v>
                </c:pt>
                <c:pt idx="59">
                  <c:v>102.5</c:v>
                </c:pt>
                <c:pt idx="60">
                  <c:v>103.1</c:v>
                </c:pt>
                <c:pt idx="61">
                  <c:v>103.2</c:v>
                </c:pt>
                <c:pt idx="62">
                  <c:v>103.6</c:v>
                </c:pt>
                <c:pt idx="63">
                  <c:v>103.9</c:v>
                </c:pt>
                <c:pt idx="64">
                  <c:v>103.9</c:v>
                </c:pt>
                <c:pt idx="65">
                  <c:v>104</c:v>
                </c:pt>
                <c:pt idx="66">
                  <c:v>104.4</c:v>
                </c:pt>
                <c:pt idx="67">
                  <c:v>104.8</c:v>
                </c:pt>
                <c:pt idx="68">
                  <c:v>104.7</c:v>
                </c:pt>
                <c:pt idx="69">
                  <c:v>105.3</c:v>
                </c:pt>
                <c:pt idx="70">
                  <c:v>105.9</c:v>
                </c:pt>
                <c:pt idx="71">
                  <c:v>106.4</c:v>
                </c:pt>
                <c:pt idx="72">
                  <c:v>107.8</c:v>
                </c:pt>
                <c:pt idx="73">
                  <c:v>108.9</c:v>
                </c:pt>
                <c:pt idx="74">
                  <c:v>109.9</c:v>
                </c:pt>
                <c:pt idx="75">
                  <c:v>109.8</c:v>
                </c:pt>
                <c:pt idx="76">
                  <c:v>110.6</c:v>
                </c:pt>
                <c:pt idx="77">
                  <c:v>111.9</c:v>
                </c:pt>
                <c:pt idx="78">
                  <c:v>112.3</c:v>
                </c:pt>
                <c:pt idx="79">
                  <c:v>113.2</c:v>
                </c:pt>
                <c:pt idx="80">
                  <c:v>113.5</c:v>
                </c:pt>
                <c:pt idx="81">
                  <c:v>117.1</c:v>
                </c:pt>
                <c:pt idx="82">
                  <c:v>117.7</c:v>
                </c:pt>
                <c:pt idx="83">
                  <c:v>118.1</c:v>
                </c:pt>
                <c:pt idx="84">
                  <c:v>118.2</c:v>
                </c:pt>
                <c:pt idx="85">
                  <c:v>118.4</c:v>
                </c:pt>
                <c:pt idx="86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B0-489B-9C0E-FAB05E031765}"/>
            </c:ext>
          </c:extLst>
        </c:ser>
        <c:ser>
          <c:idx val="1"/>
          <c:order val="1"/>
          <c:tx>
            <c:v>Indice prezzi prod Industria</c:v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15875">
                <a:solidFill>
                  <a:schemeClr val="accent2"/>
                </a:solidFill>
              </a:ln>
              <a:effectLst/>
            </c:spPr>
          </c:marker>
          <c:cat>
            <c:strRef>
              <c:f>'Dati Fig 1'!$B$4:$CJ$4</c:f>
              <c:strCache>
                <c:ptCount val="87"/>
                <c:pt idx="0">
                  <c:v>Gen-2016</c:v>
                </c:pt>
                <c:pt idx="1">
                  <c:v>Feb-2016</c:v>
                </c:pt>
                <c:pt idx="2">
                  <c:v>Mar-2016</c:v>
                </c:pt>
                <c:pt idx="3">
                  <c:v>Apr-2016</c:v>
                </c:pt>
                <c:pt idx="4">
                  <c:v>Mag-2016</c:v>
                </c:pt>
                <c:pt idx="5">
                  <c:v>Giu-2016</c:v>
                </c:pt>
                <c:pt idx="6">
                  <c:v>Lug-2016</c:v>
                </c:pt>
                <c:pt idx="7">
                  <c:v>Ago-2016</c:v>
                </c:pt>
                <c:pt idx="8">
                  <c:v>Set-2016</c:v>
                </c:pt>
                <c:pt idx="9">
                  <c:v>Ott-2016</c:v>
                </c:pt>
                <c:pt idx="10">
                  <c:v>Nov-2016</c:v>
                </c:pt>
                <c:pt idx="11">
                  <c:v>Dic-2016</c:v>
                </c:pt>
                <c:pt idx="12">
                  <c:v>Gen-2017</c:v>
                </c:pt>
                <c:pt idx="13">
                  <c:v>Feb-2017</c:v>
                </c:pt>
                <c:pt idx="14">
                  <c:v>Mar-2017</c:v>
                </c:pt>
                <c:pt idx="15">
                  <c:v>Apr-2017</c:v>
                </c:pt>
                <c:pt idx="16">
                  <c:v>Mag-2017</c:v>
                </c:pt>
                <c:pt idx="17">
                  <c:v>Giu-2017</c:v>
                </c:pt>
                <c:pt idx="18">
                  <c:v>Lug-2017</c:v>
                </c:pt>
                <c:pt idx="19">
                  <c:v>Ago-2017</c:v>
                </c:pt>
                <c:pt idx="20">
                  <c:v>Set-2017</c:v>
                </c:pt>
                <c:pt idx="21">
                  <c:v>Ott-2017</c:v>
                </c:pt>
                <c:pt idx="22">
                  <c:v>Nov-2017</c:v>
                </c:pt>
                <c:pt idx="23">
                  <c:v>Dic-2017</c:v>
                </c:pt>
                <c:pt idx="24">
                  <c:v>Gen-2018</c:v>
                </c:pt>
                <c:pt idx="25">
                  <c:v>Feb-2018</c:v>
                </c:pt>
                <c:pt idx="26">
                  <c:v>Mar-2018</c:v>
                </c:pt>
                <c:pt idx="27">
                  <c:v>Apr-2018</c:v>
                </c:pt>
                <c:pt idx="28">
                  <c:v>Mag-2018</c:v>
                </c:pt>
                <c:pt idx="29">
                  <c:v>Giu-2018</c:v>
                </c:pt>
                <c:pt idx="30">
                  <c:v>Lug-2018</c:v>
                </c:pt>
                <c:pt idx="31">
                  <c:v>Ago-2018</c:v>
                </c:pt>
                <c:pt idx="32">
                  <c:v>Set-2018</c:v>
                </c:pt>
                <c:pt idx="33">
                  <c:v>Ott-2018</c:v>
                </c:pt>
                <c:pt idx="34">
                  <c:v>Nov-2018</c:v>
                </c:pt>
                <c:pt idx="35">
                  <c:v>Dic-2018</c:v>
                </c:pt>
                <c:pt idx="36">
                  <c:v>Gen-2019</c:v>
                </c:pt>
                <c:pt idx="37">
                  <c:v>Feb-2019</c:v>
                </c:pt>
                <c:pt idx="38">
                  <c:v>Mar-2019</c:v>
                </c:pt>
                <c:pt idx="39">
                  <c:v>Apr-2019</c:v>
                </c:pt>
                <c:pt idx="40">
                  <c:v>Mag-2019</c:v>
                </c:pt>
                <c:pt idx="41">
                  <c:v>Giu-2019</c:v>
                </c:pt>
                <c:pt idx="42">
                  <c:v>Lug-2019</c:v>
                </c:pt>
                <c:pt idx="43">
                  <c:v>Ago-2019</c:v>
                </c:pt>
                <c:pt idx="44">
                  <c:v>Set-2019</c:v>
                </c:pt>
                <c:pt idx="45">
                  <c:v>Ott-2019</c:v>
                </c:pt>
                <c:pt idx="46">
                  <c:v>Nov-2019</c:v>
                </c:pt>
                <c:pt idx="47">
                  <c:v>Dic-2019</c:v>
                </c:pt>
                <c:pt idx="48">
                  <c:v>Gen-2020</c:v>
                </c:pt>
                <c:pt idx="49">
                  <c:v>Feb-2020</c:v>
                </c:pt>
                <c:pt idx="50">
                  <c:v>Mar-2020</c:v>
                </c:pt>
                <c:pt idx="51">
                  <c:v>Apr-2020</c:v>
                </c:pt>
                <c:pt idx="52">
                  <c:v>Mag-2020</c:v>
                </c:pt>
                <c:pt idx="53">
                  <c:v>Giu-2020</c:v>
                </c:pt>
                <c:pt idx="54">
                  <c:v>Lug-2020</c:v>
                </c:pt>
                <c:pt idx="55">
                  <c:v>Ago-2020</c:v>
                </c:pt>
                <c:pt idx="56">
                  <c:v>Set-2020</c:v>
                </c:pt>
                <c:pt idx="57">
                  <c:v>Ott-2020</c:v>
                </c:pt>
                <c:pt idx="58">
                  <c:v>Nov-2020</c:v>
                </c:pt>
                <c:pt idx="59">
                  <c:v>Dic-2020</c:v>
                </c:pt>
                <c:pt idx="60">
                  <c:v>Gen-2021</c:v>
                </c:pt>
                <c:pt idx="61">
                  <c:v>Feb-2021</c:v>
                </c:pt>
                <c:pt idx="62">
                  <c:v>Mar-2021</c:v>
                </c:pt>
                <c:pt idx="63">
                  <c:v>Apr-2021</c:v>
                </c:pt>
                <c:pt idx="64">
                  <c:v>Mag-2021</c:v>
                </c:pt>
                <c:pt idx="65">
                  <c:v>Giu-2021</c:v>
                </c:pt>
                <c:pt idx="66">
                  <c:v>Lug-2021</c:v>
                </c:pt>
                <c:pt idx="67">
                  <c:v>Ago-2021</c:v>
                </c:pt>
                <c:pt idx="68">
                  <c:v>Set-2021</c:v>
                </c:pt>
                <c:pt idx="69">
                  <c:v>Ott-2021</c:v>
                </c:pt>
                <c:pt idx="70">
                  <c:v>Nov-2021</c:v>
                </c:pt>
                <c:pt idx="71">
                  <c:v>Dic-2021</c:v>
                </c:pt>
                <c:pt idx="72">
                  <c:v>Gen-2022</c:v>
                </c:pt>
                <c:pt idx="73">
                  <c:v>Feb-2022</c:v>
                </c:pt>
                <c:pt idx="74">
                  <c:v>Mar-2022</c:v>
                </c:pt>
                <c:pt idx="75">
                  <c:v>Apr-2022</c:v>
                </c:pt>
                <c:pt idx="76">
                  <c:v>Mag-2022</c:v>
                </c:pt>
                <c:pt idx="77">
                  <c:v>Giu-2022</c:v>
                </c:pt>
                <c:pt idx="78">
                  <c:v>Lug-2022</c:v>
                </c:pt>
                <c:pt idx="79">
                  <c:v>Ago-2022</c:v>
                </c:pt>
                <c:pt idx="80">
                  <c:v>Set-2022</c:v>
                </c:pt>
                <c:pt idx="81">
                  <c:v>Ott-2022</c:v>
                </c:pt>
                <c:pt idx="82">
                  <c:v>Nov-2022</c:v>
                </c:pt>
                <c:pt idx="83">
                  <c:v>Dic-2022</c:v>
                </c:pt>
                <c:pt idx="84">
                  <c:v>gen-23</c:v>
                </c:pt>
                <c:pt idx="85">
                  <c:v>feb-23</c:v>
                </c:pt>
                <c:pt idx="86">
                  <c:v>mar-23</c:v>
                </c:pt>
              </c:strCache>
            </c:strRef>
          </c:cat>
          <c:val>
            <c:numRef>
              <c:f>'Dati Fig 1'!$B$6:$CJ$6</c:f>
              <c:numCache>
                <c:formatCode>#,##0.0_ ;\-#,##0.0\ </c:formatCode>
                <c:ptCount val="87"/>
                <c:pt idx="0">
                  <c:v>97.6</c:v>
                </c:pt>
                <c:pt idx="1">
                  <c:v>97.2</c:v>
                </c:pt>
                <c:pt idx="2">
                  <c:v>97.3</c:v>
                </c:pt>
                <c:pt idx="3">
                  <c:v>96.7</c:v>
                </c:pt>
                <c:pt idx="4">
                  <c:v>97.3</c:v>
                </c:pt>
                <c:pt idx="5">
                  <c:v>97.8</c:v>
                </c:pt>
                <c:pt idx="6">
                  <c:v>98.9</c:v>
                </c:pt>
                <c:pt idx="7">
                  <c:v>98.8</c:v>
                </c:pt>
                <c:pt idx="8">
                  <c:v>98.8</c:v>
                </c:pt>
                <c:pt idx="9">
                  <c:v>98.7</c:v>
                </c:pt>
                <c:pt idx="10">
                  <c:v>98.6</c:v>
                </c:pt>
                <c:pt idx="11">
                  <c:v>99.1</c:v>
                </c:pt>
                <c:pt idx="12">
                  <c:v>100.1</c:v>
                </c:pt>
                <c:pt idx="13">
                  <c:v>100.3</c:v>
                </c:pt>
                <c:pt idx="14">
                  <c:v>100.3</c:v>
                </c:pt>
                <c:pt idx="15">
                  <c:v>100.4</c:v>
                </c:pt>
                <c:pt idx="16">
                  <c:v>100.1</c:v>
                </c:pt>
                <c:pt idx="17">
                  <c:v>99.9</c:v>
                </c:pt>
                <c:pt idx="18">
                  <c:v>99.9</c:v>
                </c:pt>
                <c:pt idx="19">
                  <c:v>100.2</c:v>
                </c:pt>
                <c:pt idx="20">
                  <c:v>100.3</c:v>
                </c:pt>
                <c:pt idx="21">
                  <c:v>100.6</c:v>
                </c:pt>
                <c:pt idx="22">
                  <c:v>101.1</c:v>
                </c:pt>
                <c:pt idx="23">
                  <c:v>101.1</c:v>
                </c:pt>
                <c:pt idx="24">
                  <c:v>101.7</c:v>
                </c:pt>
                <c:pt idx="25">
                  <c:v>101.9</c:v>
                </c:pt>
                <c:pt idx="26">
                  <c:v>102.1</c:v>
                </c:pt>
                <c:pt idx="27">
                  <c:v>101.8</c:v>
                </c:pt>
                <c:pt idx="28">
                  <c:v>102.5</c:v>
                </c:pt>
                <c:pt idx="29">
                  <c:v>102.8</c:v>
                </c:pt>
                <c:pt idx="30">
                  <c:v>104.2</c:v>
                </c:pt>
                <c:pt idx="31">
                  <c:v>104.6</c:v>
                </c:pt>
                <c:pt idx="32">
                  <c:v>105</c:v>
                </c:pt>
                <c:pt idx="33">
                  <c:v>106.4</c:v>
                </c:pt>
                <c:pt idx="34">
                  <c:v>105.7</c:v>
                </c:pt>
                <c:pt idx="35">
                  <c:v>105.2</c:v>
                </c:pt>
                <c:pt idx="36">
                  <c:v>105.2</c:v>
                </c:pt>
                <c:pt idx="37">
                  <c:v>105.1</c:v>
                </c:pt>
                <c:pt idx="38">
                  <c:v>105.1</c:v>
                </c:pt>
                <c:pt idx="39">
                  <c:v>103.9</c:v>
                </c:pt>
                <c:pt idx="40">
                  <c:v>104</c:v>
                </c:pt>
                <c:pt idx="41">
                  <c:v>103.7</c:v>
                </c:pt>
                <c:pt idx="42">
                  <c:v>103.5</c:v>
                </c:pt>
                <c:pt idx="43">
                  <c:v>103.1</c:v>
                </c:pt>
                <c:pt idx="44">
                  <c:v>103.3</c:v>
                </c:pt>
                <c:pt idx="45">
                  <c:v>103.3</c:v>
                </c:pt>
                <c:pt idx="46">
                  <c:v>103</c:v>
                </c:pt>
                <c:pt idx="47">
                  <c:v>103</c:v>
                </c:pt>
                <c:pt idx="48">
                  <c:v>102.8</c:v>
                </c:pt>
                <c:pt idx="49">
                  <c:v>102.3</c:v>
                </c:pt>
                <c:pt idx="50">
                  <c:v>101.2</c:v>
                </c:pt>
                <c:pt idx="51">
                  <c:v>98.6</c:v>
                </c:pt>
                <c:pt idx="52">
                  <c:v>98.5</c:v>
                </c:pt>
                <c:pt idx="53">
                  <c:v>99</c:v>
                </c:pt>
                <c:pt idx="54">
                  <c:v>99.9</c:v>
                </c:pt>
                <c:pt idx="55">
                  <c:v>100</c:v>
                </c:pt>
                <c:pt idx="56">
                  <c:v>100.1</c:v>
                </c:pt>
                <c:pt idx="57">
                  <c:v>100.8</c:v>
                </c:pt>
                <c:pt idx="58">
                  <c:v>100.6</c:v>
                </c:pt>
                <c:pt idx="59">
                  <c:v>101.1</c:v>
                </c:pt>
                <c:pt idx="60">
                  <c:v>102.5</c:v>
                </c:pt>
                <c:pt idx="61">
                  <c:v>103</c:v>
                </c:pt>
                <c:pt idx="62">
                  <c:v>103.9</c:v>
                </c:pt>
                <c:pt idx="63">
                  <c:v>105.3</c:v>
                </c:pt>
                <c:pt idx="64">
                  <c:v>106.5</c:v>
                </c:pt>
                <c:pt idx="65">
                  <c:v>108</c:v>
                </c:pt>
                <c:pt idx="66">
                  <c:v>111.1</c:v>
                </c:pt>
                <c:pt idx="67">
                  <c:v>111.6</c:v>
                </c:pt>
                <c:pt idx="68">
                  <c:v>113.4</c:v>
                </c:pt>
                <c:pt idx="69">
                  <c:v>121.4</c:v>
                </c:pt>
                <c:pt idx="70">
                  <c:v>122.9</c:v>
                </c:pt>
                <c:pt idx="71">
                  <c:v>124.2</c:v>
                </c:pt>
                <c:pt idx="72">
                  <c:v>136.19999999999999</c:v>
                </c:pt>
                <c:pt idx="73">
                  <c:v>136.69999999999999</c:v>
                </c:pt>
                <c:pt idx="74">
                  <c:v>142.19999999999999</c:v>
                </c:pt>
                <c:pt idx="75">
                  <c:v>142.5</c:v>
                </c:pt>
                <c:pt idx="76">
                  <c:v>143.30000000000001</c:v>
                </c:pt>
                <c:pt idx="77">
                  <c:v>144.80000000000001</c:v>
                </c:pt>
                <c:pt idx="78">
                  <c:v>152.1</c:v>
                </c:pt>
                <c:pt idx="79">
                  <c:v>156.4</c:v>
                </c:pt>
                <c:pt idx="80">
                  <c:v>160.69999999999999</c:v>
                </c:pt>
                <c:pt idx="81">
                  <c:v>155</c:v>
                </c:pt>
                <c:pt idx="82">
                  <c:v>159</c:v>
                </c:pt>
                <c:pt idx="83">
                  <c:v>163.6</c:v>
                </c:pt>
                <c:pt idx="84">
                  <c:v>151.30000000000001</c:v>
                </c:pt>
                <c:pt idx="85">
                  <c:v>149.80000000000001</c:v>
                </c:pt>
                <c:pt idx="86">
                  <c:v>147.6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B0-489B-9C0E-FAB05E031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795360"/>
        <c:axId val="1"/>
      </c:lineChart>
      <c:catAx>
        <c:axId val="4777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65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477795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947626841243862"/>
          <c:y val="0.89595502161282625"/>
          <c:w val="0.74468085106382975"/>
          <c:h val="8.09249696940617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349472731777203E-2"/>
          <c:y val="8.5505735140771644E-2"/>
          <c:w val="0.93696058683499039"/>
          <c:h val="0.74291708062039685"/>
        </c:manualLayout>
      </c:layout>
      <c:lineChart>
        <c:grouping val="standard"/>
        <c:varyColors val="0"/>
        <c:ser>
          <c:idx val="0"/>
          <c:order val="0"/>
          <c:tx>
            <c:v>maschi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'Dati Figura 8'!$C$20:$BO$20</c:f>
              <c:strCache>
                <c:ptCount val="65"/>
                <c:pt idx="0">
                  <c:v>T1-2007</c:v>
                </c:pt>
                <c:pt idx="1">
                  <c:v>T2-2007</c:v>
                </c:pt>
                <c:pt idx="2">
                  <c:v>T3-2007</c:v>
                </c:pt>
                <c:pt idx="3">
                  <c:v>T4-2007</c:v>
                </c:pt>
                <c:pt idx="4">
                  <c:v>T1-2008</c:v>
                </c:pt>
                <c:pt idx="5">
                  <c:v>T2-2008</c:v>
                </c:pt>
                <c:pt idx="6">
                  <c:v>T3-2008</c:v>
                </c:pt>
                <c:pt idx="7">
                  <c:v>T4-2008</c:v>
                </c:pt>
                <c:pt idx="8">
                  <c:v>T1-2009</c:v>
                </c:pt>
                <c:pt idx="9">
                  <c:v>T2-2009</c:v>
                </c:pt>
                <c:pt idx="10">
                  <c:v>T3-2009</c:v>
                </c:pt>
                <c:pt idx="11">
                  <c:v>T4-2009</c:v>
                </c:pt>
                <c:pt idx="12">
                  <c:v>T1-2010</c:v>
                </c:pt>
                <c:pt idx="13">
                  <c:v>T2-2010</c:v>
                </c:pt>
                <c:pt idx="14">
                  <c:v>T3-2010</c:v>
                </c:pt>
                <c:pt idx="15">
                  <c:v>T4-2010</c:v>
                </c:pt>
                <c:pt idx="16">
                  <c:v>T1-2011</c:v>
                </c:pt>
                <c:pt idx="17">
                  <c:v>T2-2011</c:v>
                </c:pt>
                <c:pt idx="18">
                  <c:v>T3-2011</c:v>
                </c:pt>
                <c:pt idx="19">
                  <c:v>T4-2011</c:v>
                </c:pt>
                <c:pt idx="20">
                  <c:v>T1-2012</c:v>
                </c:pt>
                <c:pt idx="21">
                  <c:v>T2-2012</c:v>
                </c:pt>
                <c:pt idx="22">
                  <c:v>T3-2012</c:v>
                </c:pt>
                <c:pt idx="23">
                  <c:v>T4-2012</c:v>
                </c:pt>
                <c:pt idx="24">
                  <c:v>T1-2013</c:v>
                </c:pt>
                <c:pt idx="25">
                  <c:v>T2-2013</c:v>
                </c:pt>
                <c:pt idx="26">
                  <c:v>T3-2013</c:v>
                </c:pt>
                <c:pt idx="27">
                  <c:v>T4-2013</c:v>
                </c:pt>
                <c:pt idx="28">
                  <c:v>T1-2014</c:v>
                </c:pt>
                <c:pt idx="29">
                  <c:v>T2-2014</c:v>
                </c:pt>
                <c:pt idx="30">
                  <c:v>T3-2014</c:v>
                </c:pt>
                <c:pt idx="31">
                  <c:v>T4-2014</c:v>
                </c:pt>
                <c:pt idx="32">
                  <c:v>T1-2015</c:v>
                </c:pt>
                <c:pt idx="33">
                  <c:v>T2-2015</c:v>
                </c:pt>
                <c:pt idx="34">
                  <c:v>T3-2015</c:v>
                </c:pt>
                <c:pt idx="35">
                  <c:v>T4-2015</c:v>
                </c:pt>
                <c:pt idx="36">
                  <c:v>T1-2016</c:v>
                </c:pt>
                <c:pt idx="37">
                  <c:v>T2-2016</c:v>
                </c:pt>
                <c:pt idx="38">
                  <c:v>T3-2016</c:v>
                </c:pt>
                <c:pt idx="39">
                  <c:v>T4-2016</c:v>
                </c:pt>
                <c:pt idx="40">
                  <c:v>T1-2017</c:v>
                </c:pt>
                <c:pt idx="41">
                  <c:v>T2-2017</c:v>
                </c:pt>
                <c:pt idx="42">
                  <c:v>T3-2017</c:v>
                </c:pt>
                <c:pt idx="43">
                  <c:v>T4-2017</c:v>
                </c:pt>
                <c:pt idx="44">
                  <c:v>T1-2018</c:v>
                </c:pt>
                <c:pt idx="45">
                  <c:v>T2-2018</c:v>
                </c:pt>
                <c:pt idx="46">
                  <c:v>T3-2018</c:v>
                </c:pt>
                <c:pt idx="47">
                  <c:v>T4-2018</c:v>
                </c:pt>
                <c:pt idx="48">
                  <c:v>T1-2019</c:v>
                </c:pt>
                <c:pt idx="49">
                  <c:v>T2-2019</c:v>
                </c:pt>
                <c:pt idx="50">
                  <c:v>T3-2019</c:v>
                </c:pt>
                <c:pt idx="51">
                  <c:v>T4-2019</c:v>
                </c:pt>
                <c:pt idx="52">
                  <c:v>T1-2020</c:v>
                </c:pt>
                <c:pt idx="53">
                  <c:v>T2-2020</c:v>
                </c:pt>
                <c:pt idx="54">
                  <c:v>T3-2020</c:v>
                </c:pt>
                <c:pt idx="55">
                  <c:v>T4-2020</c:v>
                </c:pt>
                <c:pt idx="56">
                  <c:v>T1-2021</c:v>
                </c:pt>
                <c:pt idx="57">
                  <c:v>T2-2021</c:v>
                </c:pt>
                <c:pt idx="58">
                  <c:v>T3-2021</c:v>
                </c:pt>
                <c:pt idx="59">
                  <c:v>T4-2021</c:v>
                </c:pt>
                <c:pt idx="60">
                  <c:v>T1-2022</c:v>
                </c:pt>
                <c:pt idx="61">
                  <c:v>T2-2022</c:v>
                </c:pt>
                <c:pt idx="62">
                  <c:v>T3-2022</c:v>
                </c:pt>
                <c:pt idx="63">
                  <c:v> T4-2022 </c:v>
                </c:pt>
                <c:pt idx="64">
                  <c:v> T1-2023 </c:v>
                </c:pt>
              </c:strCache>
            </c:strRef>
          </c:cat>
          <c:val>
            <c:numRef>
              <c:f>'Dati Figura 8'!$C$21:$BO$21</c:f>
              <c:numCache>
                <c:formatCode>#,##0_ ;\-#,##0\ </c:formatCode>
                <c:ptCount val="65"/>
                <c:pt idx="0">
                  <c:v>13663.380999999999</c:v>
                </c:pt>
                <c:pt idx="1">
                  <c:v>13748.339</c:v>
                </c:pt>
                <c:pt idx="2">
                  <c:v>13793.305</c:v>
                </c:pt>
                <c:pt idx="3">
                  <c:v>13793.019</c:v>
                </c:pt>
                <c:pt idx="4">
                  <c:v>13786.958000000001</c:v>
                </c:pt>
                <c:pt idx="5">
                  <c:v>13831.963</c:v>
                </c:pt>
                <c:pt idx="6">
                  <c:v>13770.477000000001</c:v>
                </c:pt>
                <c:pt idx="7">
                  <c:v>13671.811</c:v>
                </c:pt>
                <c:pt idx="8">
                  <c:v>13555.499</c:v>
                </c:pt>
                <c:pt idx="9">
                  <c:v>13450.495999999999</c:v>
                </c:pt>
                <c:pt idx="10">
                  <c:v>13355.088</c:v>
                </c:pt>
                <c:pt idx="11">
                  <c:v>13293.550999999999</c:v>
                </c:pt>
                <c:pt idx="12">
                  <c:v>13306.287</c:v>
                </c:pt>
                <c:pt idx="13">
                  <c:v>13231.705</c:v>
                </c:pt>
                <c:pt idx="14">
                  <c:v>13157.921</c:v>
                </c:pt>
                <c:pt idx="15">
                  <c:v>13229.489</c:v>
                </c:pt>
                <c:pt idx="16">
                  <c:v>13252.302</c:v>
                </c:pt>
                <c:pt idx="17">
                  <c:v>13228.932000000001</c:v>
                </c:pt>
                <c:pt idx="18">
                  <c:v>13186.331</c:v>
                </c:pt>
                <c:pt idx="19">
                  <c:v>13136.78</c:v>
                </c:pt>
                <c:pt idx="20">
                  <c:v>13078.287</c:v>
                </c:pt>
                <c:pt idx="21">
                  <c:v>13040.698</c:v>
                </c:pt>
                <c:pt idx="22">
                  <c:v>12978.008</c:v>
                </c:pt>
                <c:pt idx="23">
                  <c:v>12887.364</c:v>
                </c:pt>
                <c:pt idx="24">
                  <c:v>12748.281000000001</c:v>
                </c:pt>
                <c:pt idx="25">
                  <c:v>12674.82</c:v>
                </c:pt>
                <c:pt idx="26">
                  <c:v>12645.696</c:v>
                </c:pt>
                <c:pt idx="27">
                  <c:v>12637.418</c:v>
                </c:pt>
                <c:pt idx="28">
                  <c:v>12634.683000000001</c:v>
                </c:pt>
                <c:pt idx="29">
                  <c:v>12688.406000000001</c:v>
                </c:pt>
                <c:pt idx="30">
                  <c:v>12688.147999999999</c:v>
                </c:pt>
                <c:pt idx="31">
                  <c:v>12730.45</c:v>
                </c:pt>
                <c:pt idx="32">
                  <c:v>12743.409</c:v>
                </c:pt>
                <c:pt idx="33">
                  <c:v>12807.32</c:v>
                </c:pt>
                <c:pt idx="34">
                  <c:v>12910.884</c:v>
                </c:pt>
                <c:pt idx="35">
                  <c:v>12926.353999999999</c:v>
                </c:pt>
                <c:pt idx="36">
                  <c:v>12944.438</c:v>
                </c:pt>
                <c:pt idx="37">
                  <c:v>13046.653</c:v>
                </c:pt>
                <c:pt idx="38">
                  <c:v>13033.541999999999</c:v>
                </c:pt>
                <c:pt idx="39">
                  <c:v>13089.503000000001</c:v>
                </c:pt>
                <c:pt idx="40">
                  <c:v>13118.387000000001</c:v>
                </c:pt>
                <c:pt idx="41">
                  <c:v>13125.075000000001</c:v>
                </c:pt>
                <c:pt idx="42">
                  <c:v>13173.076999999999</c:v>
                </c:pt>
                <c:pt idx="43">
                  <c:v>13204.096</c:v>
                </c:pt>
                <c:pt idx="44">
                  <c:v>13223.087</c:v>
                </c:pt>
                <c:pt idx="45">
                  <c:v>13309.757</c:v>
                </c:pt>
                <c:pt idx="46">
                  <c:v>13289.681</c:v>
                </c:pt>
                <c:pt idx="47">
                  <c:v>13274.608</c:v>
                </c:pt>
                <c:pt idx="48">
                  <c:v>13268.846</c:v>
                </c:pt>
                <c:pt idx="49">
                  <c:v>13382.191999999999</c:v>
                </c:pt>
                <c:pt idx="50">
                  <c:v>13338.724</c:v>
                </c:pt>
                <c:pt idx="51">
                  <c:v>13341.132</c:v>
                </c:pt>
                <c:pt idx="52">
                  <c:v>13257.371999999999</c:v>
                </c:pt>
                <c:pt idx="53">
                  <c:v>12861.77</c:v>
                </c:pt>
                <c:pt idx="54">
                  <c:v>12906.691999999999</c:v>
                </c:pt>
                <c:pt idx="55">
                  <c:v>12919.073</c:v>
                </c:pt>
                <c:pt idx="56">
                  <c:v>12847.603999999999</c:v>
                </c:pt>
                <c:pt idx="57">
                  <c:v>13026.022000000001</c:v>
                </c:pt>
                <c:pt idx="58">
                  <c:v>13166.898999999999</c:v>
                </c:pt>
                <c:pt idx="59">
                  <c:v>13179.483</c:v>
                </c:pt>
                <c:pt idx="60">
                  <c:v>13275.53</c:v>
                </c:pt>
                <c:pt idx="61">
                  <c:v>13367.177</c:v>
                </c:pt>
                <c:pt idx="62">
                  <c:v>13359.831</c:v>
                </c:pt>
                <c:pt idx="63">
                  <c:v>13422.833000000001</c:v>
                </c:pt>
                <c:pt idx="64">
                  <c:v>13471.897000000001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5-4376-AD83-A2DC37E4CF8A}"/>
            </c:ext>
          </c:extLst>
        </c:ser>
        <c:ser>
          <c:idx val="1"/>
          <c:order val="1"/>
          <c:tx>
            <c:v>femmine</c:v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'Dati Figura 8'!$C$20:$BO$20</c:f>
              <c:strCache>
                <c:ptCount val="65"/>
                <c:pt idx="0">
                  <c:v>T1-2007</c:v>
                </c:pt>
                <c:pt idx="1">
                  <c:v>T2-2007</c:v>
                </c:pt>
                <c:pt idx="2">
                  <c:v>T3-2007</c:v>
                </c:pt>
                <c:pt idx="3">
                  <c:v>T4-2007</c:v>
                </c:pt>
                <c:pt idx="4">
                  <c:v>T1-2008</c:v>
                </c:pt>
                <c:pt idx="5">
                  <c:v>T2-2008</c:v>
                </c:pt>
                <c:pt idx="6">
                  <c:v>T3-2008</c:v>
                </c:pt>
                <c:pt idx="7">
                  <c:v>T4-2008</c:v>
                </c:pt>
                <c:pt idx="8">
                  <c:v>T1-2009</c:v>
                </c:pt>
                <c:pt idx="9">
                  <c:v>T2-2009</c:v>
                </c:pt>
                <c:pt idx="10">
                  <c:v>T3-2009</c:v>
                </c:pt>
                <c:pt idx="11">
                  <c:v>T4-2009</c:v>
                </c:pt>
                <c:pt idx="12">
                  <c:v>T1-2010</c:v>
                </c:pt>
                <c:pt idx="13">
                  <c:v>T2-2010</c:v>
                </c:pt>
                <c:pt idx="14">
                  <c:v>T3-2010</c:v>
                </c:pt>
                <c:pt idx="15">
                  <c:v>T4-2010</c:v>
                </c:pt>
                <c:pt idx="16">
                  <c:v>T1-2011</c:v>
                </c:pt>
                <c:pt idx="17">
                  <c:v>T2-2011</c:v>
                </c:pt>
                <c:pt idx="18">
                  <c:v>T3-2011</c:v>
                </c:pt>
                <c:pt idx="19">
                  <c:v>T4-2011</c:v>
                </c:pt>
                <c:pt idx="20">
                  <c:v>T1-2012</c:v>
                </c:pt>
                <c:pt idx="21">
                  <c:v>T2-2012</c:v>
                </c:pt>
                <c:pt idx="22">
                  <c:v>T3-2012</c:v>
                </c:pt>
                <c:pt idx="23">
                  <c:v>T4-2012</c:v>
                </c:pt>
                <c:pt idx="24">
                  <c:v>T1-2013</c:v>
                </c:pt>
                <c:pt idx="25">
                  <c:v>T2-2013</c:v>
                </c:pt>
                <c:pt idx="26">
                  <c:v>T3-2013</c:v>
                </c:pt>
                <c:pt idx="27">
                  <c:v>T4-2013</c:v>
                </c:pt>
                <c:pt idx="28">
                  <c:v>T1-2014</c:v>
                </c:pt>
                <c:pt idx="29">
                  <c:v>T2-2014</c:v>
                </c:pt>
                <c:pt idx="30">
                  <c:v>T3-2014</c:v>
                </c:pt>
                <c:pt idx="31">
                  <c:v>T4-2014</c:v>
                </c:pt>
                <c:pt idx="32">
                  <c:v>T1-2015</c:v>
                </c:pt>
                <c:pt idx="33">
                  <c:v>T2-2015</c:v>
                </c:pt>
                <c:pt idx="34">
                  <c:v>T3-2015</c:v>
                </c:pt>
                <c:pt idx="35">
                  <c:v>T4-2015</c:v>
                </c:pt>
                <c:pt idx="36">
                  <c:v>T1-2016</c:v>
                </c:pt>
                <c:pt idx="37">
                  <c:v>T2-2016</c:v>
                </c:pt>
                <c:pt idx="38">
                  <c:v>T3-2016</c:v>
                </c:pt>
                <c:pt idx="39">
                  <c:v>T4-2016</c:v>
                </c:pt>
                <c:pt idx="40">
                  <c:v>T1-2017</c:v>
                </c:pt>
                <c:pt idx="41">
                  <c:v>T2-2017</c:v>
                </c:pt>
                <c:pt idx="42">
                  <c:v>T3-2017</c:v>
                </c:pt>
                <c:pt idx="43">
                  <c:v>T4-2017</c:v>
                </c:pt>
                <c:pt idx="44">
                  <c:v>T1-2018</c:v>
                </c:pt>
                <c:pt idx="45">
                  <c:v>T2-2018</c:v>
                </c:pt>
                <c:pt idx="46">
                  <c:v>T3-2018</c:v>
                </c:pt>
                <c:pt idx="47">
                  <c:v>T4-2018</c:v>
                </c:pt>
                <c:pt idx="48">
                  <c:v>T1-2019</c:v>
                </c:pt>
                <c:pt idx="49">
                  <c:v>T2-2019</c:v>
                </c:pt>
                <c:pt idx="50">
                  <c:v>T3-2019</c:v>
                </c:pt>
                <c:pt idx="51">
                  <c:v>T4-2019</c:v>
                </c:pt>
                <c:pt idx="52">
                  <c:v>T1-2020</c:v>
                </c:pt>
                <c:pt idx="53">
                  <c:v>T2-2020</c:v>
                </c:pt>
                <c:pt idx="54">
                  <c:v>T3-2020</c:v>
                </c:pt>
                <c:pt idx="55">
                  <c:v>T4-2020</c:v>
                </c:pt>
                <c:pt idx="56">
                  <c:v>T1-2021</c:v>
                </c:pt>
                <c:pt idx="57">
                  <c:v>T2-2021</c:v>
                </c:pt>
                <c:pt idx="58">
                  <c:v>T3-2021</c:v>
                </c:pt>
                <c:pt idx="59">
                  <c:v>T4-2021</c:v>
                </c:pt>
                <c:pt idx="60">
                  <c:v>T1-2022</c:v>
                </c:pt>
                <c:pt idx="61">
                  <c:v>T2-2022</c:v>
                </c:pt>
                <c:pt idx="62">
                  <c:v>T3-2022</c:v>
                </c:pt>
                <c:pt idx="63">
                  <c:v> T4-2022 </c:v>
                </c:pt>
                <c:pt idx="64">
                  <c:v> T1-2023 </c:v>
                </c:pt>
              </c:strCache>
            </c:strRef>
          </c:cat>
          <c:val>
            <c:numRef>
              <c:f>'Dati Figura 8'!$C$22:$BO$22</c:f>
              <c:numCache>
                <c:formatCode>#,##0_ ;\-#,##0\ </c:formatCode>
                <c:ptCount val="65"/>
                <c:pt idx="0">
                  <c:v>9006.7729999999992</c:v>
                </c:pt>
                <c:pt idx="1">
                  <c:v>9053.268</c:v>
                </c:pt>
                <c:pt idx="2">
                  <c:v>9116.52</c:v>
                </c:pt>
                <c:pt idx="3">
                  <c:v>9153.848</c:v>
                </c:pt>
                <c:pt idx="4">
                  <c:v>9252.1090000000004</c:v>
                </c:pt>
                <c:pt idx="5">
                  <c:v>9272.6689999999999</c:v>
                </c:pt>
                <c:pt idx="6">
                  <c:v>9269.2450000000008</c:v>
                </c:pt>
                <c:pt idx="7">
                  <c:v>9241.0990000000002</c:v>
                </c:pt>
                <c:pt idx="8">
                  <c:v>9183.2360000000008</c:v>
                </c:pt>
                <c:pt idx="9">
                  <c:v>9154.348</c:v>
                </c:pt>
                <c:pt idx="10">
                  <c:v>9084.0550000000003</c:v>
                </c:pt>
                <c:pt idx="11">
                  <c:v>9062.4089999999997</c:v>
                </c:pt>
                <c:pt idx="12">
                  <c:v>9055.4869999999992</c:v>
                </c:pt>
                <c:pt idx="13">
                  <c:v>9098.2119999999995</c:v>
                </c:pt>
                <c:pt idx="14">
                  <c:v>9114.1730000000007</c:v>
                </c:pt>
                <c:pt idx="15">
                  <c:v>9163.8019999999997</c:v>
                </c:pt>
                <c:pt idx="16">
                  <c:v>9200.777</c:v>
                </c:pt>
                <c:pt idx="17">
                  <c:v>9191.7109999999993</c:v>
                </c:pt>
                <c:pt idx="18">
                  <c:v>9209.0470000000005</c:v>
                </c:pt>
                <c:pt idx="19">
                  <c:v>9257.7289999999994</c:v>
                </c:pt>
                <c:pt idx="20">
                  <c:v>9272.0120000000006</c:v>
                </c:pt>
                <c:pt idx="21">
                  <c:v>9308.1129999999994</c:v>
                </c:pt>
                <c:pt idx="22">
                  <c:v>9293.89</c:v>
                </c:pt>
                <c:pt idx="23">
                  <c:v>9265.2790000000005</c:v>
                </c:pt>
                <c:pt idx="24">
                  <c:v>9203.6110000000008</c:v>
                </c:pt>
                <c:pt idx="25">
                  <c:v>9190.1749999999993</c:v>
                </c:pt>
                <c:pt idx="26">
                  <c:v>9180.2309999999998</c:v>
                </c:pt>
                <c:pt idx="27">
                  <c:v>9170.1589999999997</c:v>
                </c:pt>
                <c:pt idx="28">
                  <c:v>9190.3490000000002</c:v>
                </c:pt>
                <c:pt idx="29">
                  <c:v>9230.3690000000006</c:v>
                </c:pt>
                <c:pt idx="30">
                  <c:v>9255.9179999999997</c:v>
                </c:pt>
                <c:pt idx="31">
                  <c:v>9267.7060000000001</c:v>
                </c:pt>
                <c:pt idx="32">
                  <c:v>9255.4369999999999</c:v>
                </c:pt>
                <c:pt idx="33">
                  <c:v>9271.0640000000003</c:v>
                </c:pt>
                <c:pt idx="34">
                  <c:v>9273.9629999999997</c:v>
                </c:pt>
                <c:pt idx="35">
                  <c:v>9305.11</c:v>
                </c:pt>
                <c:pt idx="36">
                  <c:v>9349.5499999999993</c:v>
                </c:pt>
                <c:pt idx="37">
                  <c:v>9422.8780000000006</c:v>
                </c:pt>
                <c:pt idx="38">
                  <c:v>9435.0580000000009</c:v>
                </c:pt>
                <c:pt idx="39">
                  <c:v>9459.9050000000007</c:v>
                </c:pt>
                <c:pt idx="40">
                  <c:v>9522.0709999999999</c:v>
                </c:pt>
                <c:pt idx="41">
                  <c:v>9546.8510000000006</c:v>
                </c:pt>
                <c:pt idx="42">
                  <c:v>9599.3119999999999</c:v>
                </c:pt>
                <c:pt idx="43">
                  <c:v>9632.9359999999997</c:v>
                </c:pt>
                <c:pt idx="44">
                  <c:v>9637.7330000000002</c:v>
                </c:pt>
                <c:pt idx="45">
                  <c:v>9703.9480000000003</c:v>
                </c:pt>
                <c:pt idx="46">
                  <c:v>9676.91</c:v>
                </c:pt>
                <c:pt idx="47">
                  <c:v>9695.8870000000006</c:v>
                </c:pt>
                <c:pt idx="48">
                  <c:v>9754.6470000000008</c:v>
                </c:pt>
                <c:pt idx="49">
                  <c:v>9797.357</c:v>
                </c:pt>
                <c:pt idx="50">
                  <c:v>9774.1810000000005</c:v>
                </c:pt>
                <c:pt idx="51">
                  <c:v>9722.5630000000001</c:v>
                </c:pt>
                <c:pt idx="52">
                  <c:v>9672.1299999999992</c:v>
                </c:pt>
                <c:pt idx="53">
                  <c:v>9239.7309999999998</c:v>
                </c:pt>
                <c:pt idx="54">
                  <c:v>9312.2790000000005</c:v>
                </c:pt>
                <c:pt idx="55">
                  <c:v>9345.1080000000002</c:v>
                </c:pt>
                <c:pt idx="56">
                  <c:v>9316.143</c:v>
                </c:pt>
                <c:pt idx="57">
                  <c:v>9475.9110000000001</c:v>
                </c:pt>
                <c:pt idx="58">
                  <c:v>9571.1409999999996</c:v>
                </c:pt>
                <c:pt idx="59">
                  <c:v>9660.8160000000007</c:v>
                </c:pt>
                <c:pt idx="60">
                  <c:v>9684.9210000000003</c:v>
                </c:pt>
                <c:pt idx="61">
                  <c:v>9767.8940000000002</c:v>
                </c:pt>
                <c:pt idx="62">
                  <c:v>9772.0769999999993</c:v>
                </c:pt>
                <c:pt idx="63">
                  <c:v>9833.9110000000001</c:v>
                </c:pt>
                <c:pt idx="64">
                  <c:v>9888.6939999999995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5-4376-AD83-A2DC37E4CF8A}"/>
            </c:ext>
          </c:extLst>
        </c:ser>
        <c:ser>
          <c:idx val="2"/>
          <c:order val="2"/>
          <c:tx>
            <c:v>occupati 15 - 89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'Dati Figura 8'!$C$20:$BO$20</c:f>
              <c:strCache>
                <c:ptCount val="65"/>
                <c:pt idx="0">
                  <c:v>T1-2007</c:v>
                </c:pt>
                <c:pt idx="1">
                  <c:v>T2-2007</c:v>
                </c:pt>
                <c:pt idx="2">
                  <c:v>T3-2007</c:v>
                </c:pt>
                <c:pt idx="3">
                  <c:v>T4-2007</c:v>
                </c:pt>
                <c:pt idx="4">
                  <c:v>T1-2008</c:v>
                </c:pt>
                <c:pt idx="5">
                  <c:v>T2-2008</c:v>
                </c:pt>
                <c:pt idx="6">
                  <c:v>T3-2008</c:v>
                </c:pt>
                <c:pt idx="7">
                  <c:v>T4-2008</c:v>
                </c:pt>
                <c:pt idx="8">
                  <c:v>T1-2009</c:v>
                </c:pt>
                <c:pt idx="9">
                  <c:v>T2-2009</c:v>
                </c:pt>
                <c:pt idx="10">
                  <c:v>T3-2009</c:v>
                </c:pt>
                <c:pt idx="11">
                  <c:v>T4-2009</c:v>
                </c:pt>
                <c:pt idx="12">
                  <c:v>T1-2010</c:v>
                </c:pt>
                <c:pt idx="13">
                  <c:v>T2-2010</c:v>
                </c:pt>
                <c:pt idx="14">
                  <c:v>T3-2010</c:v>
                </c:pt>
                <c:pt idx="15">
                  <c:v>T4-2010</c:v>
                </c:pt>
                <c:pt idx="16">
                  <c:v>T1-2011</c:v>
                </c:pt>
                <c:pt idx="17">
                  <c:v>T2-2011</c:v>
                </c:pt>
                <c:pt idx="18">
                  <c:v>T3-2011</c:v>
                </c:pt>
                <c:pt idx="19">
                  <c:v>T4-2011</c:v>
                </c:pt>
                <c:pt idx="20">
                  <c:v>T1-2012</c:v>
                </c:pt>
                <c:pt idx="21">
                  <c:v>T2-2012</c:v>
                </c:pt>
                <c:pt idx="22">
                  <c:v>T3-2012</c:v>
                </c:pt>
                <c:pt idx="23">
                  <c:v>T4-2012</c:v>
                </c:pt>
                <c:pt idx="24">
                  <c:v>T1-2013</c:v>
                </c:pt>
                <c:pt idx="25">
                  <c:v>T2-2013</c:v>
                </c:pt>
                <c:pt idx="26">
                  <c:v>T3-2013</c:v>
                </c:pt>
                <c:pt idx="27">
                  <c:v>T4-2013</c:v>
                </c:pt>
                <c:pt idx="28">
                  <c:v>T1-2014</c:v>
                </c:pt>
                <c:pt idx="29">
                  <c:v>T2-2014</c:v>
                </c:pt>
                <c:pt idx="30">
                  <c:v>T3-2014</c:v>
                </c:pt>
                <c:pt idx="31">
                  <c:v>T4-2014</c:v>
                </c:pt>
                <c:pt idx="32">
                  <c:v>T1-2015</c:v>
                </c:pt>
                <c:pt idx="33">
                  <c:v>T2-2015</c:v>
                </c:pt>
                <c:pt idx="34">
                  <c:v>T3-2015</c:v>
                </c:pt>
                <c:pt idx="35">
                  <c:v>T4-2015</c:v>
                </c:pt>
                <c:pt idx="36">
                  <c:v>T1-2016</c:v>
                </c:pt>
                <c:pt idx="37">
                  <c:v>T2-2016</c:v>
                </c:pt>
                <c:pt idx="38">
                  <c:v>T3-2016</c:v>
                </c:pt>
                <c:pt idx="39">
                  <c:v>T4-2016</c:v>
                </c:pt>
                <c:pt idx="40">
                  <c:v>T1-2017</c:v>
                </c:pt>
                <c:pt idx="41">
                  <c:v>T2-2017</c:v>
                </c:pt>
                <c:pt idx="42">
                  <c:v>T3-2017</c:v>
                </c:pt>
                <c:pt idx="43">
                  <c:v>T4-2017</c:v>
                </c:pt>
                <c:pt idx="44">
                  <c:v>T1-2018</c:v>
                </c:pt>
                <c:pt idx="45">
                  <c:v>T2-2018</c:v>
                </c:pt>
                <c:pt idx="46">
                  <c:v>T3-2018</c:v>
                </c:pt>
                <c:pt idx="47">
                  <c:v>T4-2018</c:v>
                </c:pt>
                <c:pt idx="48">
                  <c:v>T1-2019</c:v>
                </c:pt>
                <c:pt idx="49">
                  <c:v>T2-2019</c:v>
                </c:pt>
                <c:pt idx="50">
                  <c:v>T3-2019</c:v>
                </c:pt>
                <c:pt idx="51">
                  <c:v>T4-2019</c:v>
                </c:pt>
                <c:pt idx="52">
                  <c:v>T1-2020</c:v>
                </c:pt>
                <c:pt idx="53">
                  <c:v>T2-2020</c:v>
                </c:pt>
                <c:pt idx="54">
                  <c:v>T3-2020</c:v>
                </c:pt>
                <c:pt idx="55">
                  <c:v>T4-2020</c:v>
                </c:pt>
                <c:pt idx="56">
                  <c:v>T1-2021</c:v>
                </c:pt>
                <c:pt idx="57">
                  <c:v>T2-2021</c:v>
                </c:pt>
                <c:pt idx="58">
                  <c:v>T3-2021</c:v>
                </c:pt>
                <c:pt idx="59">
                  <c:v>T4-2021</c:v>
                </c:pt>
                <c:pt idx="60">
                  <c:v>T1-2022</c:v>
                </c:pt>
                <c:pt idx="61">
                  <c:v>T2-2022</c:v>
                </c:pt>
                <c:pt idx="62">
                  <c:v>T3-2022</c:v>
                </c:pt>
                <c:pt idx="63">
                  <c:v> T4-2022 </c:v>
                </c:pt>
                <c:pt idx="64">
                  <c:v> T1-2023 </c:v>
                </c:pt>
              </c:strCache>
            </c:strRef>
          </c:cat>
          <c:val>
            <c:numRef>
              <c:f>'Dati Figura 8'!$C$23:$BO$23</c:f>
              <c:numCache>
                <c:formatCode>#,##0_ ;\-#,##0\ </c:formatCode>
                <c:ptCount val="65"/>
                <c:pt idx="0">
                  <c:v>22670.153999999999</c:v>
                </c:pt>
                <c:pt idx="1">
                  <c:v>22801.607</c:v>
                </c:pt>
                <c:pt idx="2">
                  <c:v>22909.825000000001</c:v>
                </c:pt>
                <c:pt idx="3">
                  <c:v>22946.866999999998</c:v>
                </c:pt>
                <c:pt idx="4">
                  <c:v>23039.066999999999</c:v>
                </c:pt>
                <c:pt idx="5">
                  <c:v>23104.632000000001</c:v>
                </c:pt>
                <c:pt idx="6">
                  <c:v>23039.722000000002</c:v>
                </c:pt>
                <c:pt idx="7">
                  <c:v>22912.91</c:v>
                </c:pt>
                <c:pt idx="8">
                  <c:v>22738.735000000001</c:v>
                </c:pt>
                <c:pt idx="9">
                  <c:v>22604.844000000001</c:v>
                </c:pt>
                <c:pt idx="10">
                  <c:v>22439.143</c:v>
                </c:pt>
                <c:pt idx="11">
                  <c:v>22355.96</c:v>
                </c:pt>
                <c:pt idx="12">
                  <c:v>22361.774000000001</c:v>
                </c:pt>
                <c:pt idx="13">
                  <c:v>22329.917000000001</c:v>
                </c:pt>
                <c:pt idx="14">
                  <c:v>22272.094000000001</c:v>
                </c:pt>
                <c:pt idx="15">
                  <c:v>22393.291000000001</c:v>
                </c:pt>
                <c:pt idx="16">
                  <c:v>22453.079000000002</c:v>
                </c:pt>
                <c:pt idx="17">
                  <c:v>22420.643</c:v>
                </c:pt>
                <c:pt idx="18">
                  <c:v>22395.378000000001</c:v>
                </c:pt>
                <c:pt idx="19">
                  <c:v>22394.508999999998</c:v>
                </c:pt>
                <c:pt idx="20">
                  <c:v>22350.298999999999</c:v>
                </c:pt>
                <c:pt idx="21">
                  <c:v>22348.811000000002</c:v>
                </c:pt>
                <c:pt idx="22">
                  <c:v>22271.898000000001</c:v>
                </c:pt>
                <c:pt idx="23">
                  <c:v>22152.643</c:v>
                </c:pt>
                <c:pt idx="24">
                  <c:v>21951.892</c:v>
                </c:pt>
                <c:pt idx="25">
                  <c:v>21864.994999999999</c:v>
                </c:pt>
                <c:pt idx="26">
                  <c:v>21825.927</c:v>
                </c:pt>
                <c:pt idx="27">
                  <c:v>21807.577000000001</c:v>
                </c:pt>
                <c:pt idx="28">
                  <c:v>21825.031999999999</c:v>
                </c:pt>
                <c:pt idx="29">
                  <c:v>21918.775000000001</c:v>
                </c:pt>
                <c:pt idx="30">
                  <c:v>21944.065999999999</c:v>
                </c:pt>
                <c:pt idx="31">
                  <c:v>21998.155999999999</c:v>
                </c:pt>
                <c:pt idx="32">
                  <c:v>21998.846000000001</c:v>
                </c:pt>
                <c:pt idx="33">
                  <c:v>22078.383999999998</c:v>
                </c:pt>
                <c:pt idx="34">
                  <c:v>22184.847000000002</c:v>
                </c:pt>
                <c:pt idx="35">
                  <c:v>22231.464</c:v>
                </c:pt>
                <c:pt idx="36">
                  <c:v>22293.988000000001</c:v>
                </c:pt>
                <c:pt idx="37">
                  <c:v>22469.530999999999</c:v>
                </c:pt>
                <c:pt idx="38">
                  <c:v>22468.6</c:v>
                </c:pt>
                <c:pt idx="39">
                  <c:v>22549.407999999999</c:v>
                </c:pt>
                <c:pt idx="40">
                  <c:v>22640.457999999999</c:v>
                </c:pt>
                <c:pt idx="41">
                  <c:v>22671.925999999999</c:v>
                </c:pt>
                <c:pt idx="42">
                  <c:v>22772.388999999999</c:v>
                </c:pt>
                <c:pt idx="43">
                  <c:v>22837.031999999999</c:v>
                </c:pt>
                <c:pt idx="44">
                  <c:v>22860.82</c:v>
                </c:pt>
                <c:pt idx="45">
                  <c:v>23013.705000000002</c:v>
                </c:pt>
                <c:pt idx="46">
                  <c:v>22966.591</c:v>
                </c:pt>
                <c:pt idx="47">
                  <c:v>22970.494999999999</c:v>
                </c:pt>
                <c:pt idx="48">
                  <c:v>23023.492999999999</c:v>
                </c:pt>
                <c:pt idx="49">
                  <c:v>23179.548999999999</c:v>
                </c:pt>
                <c:pt idx="50">
                  <c:v>23112.904999999999</c:v>
                </c:pt>
                <c:pt idx="51">
                  <c:v>23063.695</c:v>
                </c:pt>
                <c:pt idx="52">
                  <c:v>22929.502</c:v>
                </c:pt>
                <c:pt idx="53">
                  <c:v>22101.501</c:v>
                </c:pt>
                <c:pt idx="54">
                  <c:v>22218.971000000001</c:v>
                </c:pt>
                <c:pt idx="55">
                  <c:v>22264.181</c:v>
                </c:pt>
                <c:pt idx="56">
                  <c:v>22163.746999999999</c:v>
                </c:pt>
                <c:pt idx="57">
                  <c:v>22501.933000000001</c:v>
                </c:pt>
                <c:pt idx="58">
                  <c:v>22738.04</c:v>
                </c:pt>
                <c:pt idx="59">
                  <c:v>22840.298999999999</c:v>
                </c:pt>
                <c:pt idx="60">
                  <c:v>22960.451000000001</c:v>
                </c:pt>
                <c:pt idx="61">
                  <c:v>23135.071</c:v>
                </c:pt>
                <c:pt idx="62">
                  <c:v>23131.907999999999</c:v>
                </c:pt>
                <c:pt idx="63">
                  <c:v>23256.743999999999</c:v>
                </c:pt>
                <c:pt idx="64">
                  <c:v>23360.591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5-4376-AD83-A2DC37E4C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203992"/>
        <c:axId val="1"/>
      </c:lineChart>
      <c:lineChart>
        <c:grouping val="standard"/>
        <c:varyColors val="0"/>
        <c:ser>
          <c:idx val="3"/>
          <c:order val="3"/>
          <c:tx>
            <c:v>Pil/Occ</c:v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2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62"/>
              <c:pt idx="0">
                <c:v>T1-2007</c:v>
              </c:pt>
              <c:pt idx="1">
                <c:v>T2-2007</c:v>
              </c:pt>
              <c:pt idx="2">
                <c:v>T3-2007</c:v>
              </c:pt>
              <c:pt idx="3">
                <c:v>T4-2007</c:v>
              </c:pt>
              <c:pt idx="4">
                <c:v>T1-2008</c:v>
              </c:pt>
              <c:pt idx="5">
                <c:v>T2-2008</c:v>
              </c:pt>
              <c:pt idx="6">
                <c:v>T3-2008</c:v>
              </c:pt>
              <c:pt idx="7">
                <c:v>T4-2008</c:v>
              </c:pt>
              <c:pt idx="8">
                <c:v>T1-2009</c:v>
              </c:pt>
              <c:pt idx="9">
                <c:v>T2-2009</c:v>
              </c:pt>
              <c:pt idx="10">
                <c:v>T3-2009</c:v>
              </c:pt>
              <c:pt idx="11">
                <c:v>T4-2009</c:v>
              </c:pt>
              <c:pt idx="12">
                <c:v>T1-2010</c:v>
              </c:pt>
              <c:pt idx="13">
                <c:v>T2-2010</c:v>
              </c:pt>
              <c:pt idx="14">
                <c:v>T3-2010</c:v>
              </c:pt>
              <c:pt idx="15">
                <c:v>T4-2010</c:v>
              </c:pt>
              <c:pt idx="16">
                <c:v>T1-2011</c:v>
              </c:pt>
              <c:pt idx="17">
                <c:v>T2-2011</c:v>
              </c:pt>
              <c:pt idx="18">
                <c:v>T3-2011</c:v>
              </c:pt>
              <c:pt idx="19">
                <c:v>T4-2011</c:v>
              </c:pt>
              <c:pt idx="20">
                <c:v>T1-2012</c:v>
              </c:pt>
              <c:pt idx="21">
                <c:v>T2-2012</c:v>
              </c:pt>
              <c:pt idx="22">
                <c:v>T3-2012</c:v>
              </c:pt>
              <c:pt idx="23">
                <c:v>T4-2012</c:v>
              </c:pt>
              <c:pt idx="24">
                <c:v>T1-2013</c:v>
              </c:pt>
              <c:pt idx="25">
                <c:v>T2-2013</c:v>
              </c:pt>
              <c:pt idx="26">
                <c:v>T3-2013</c:v>
              </c:pt>
              <c:pt idx="27">
                <c:v>T4-2013</c:v>
              </c:pt>
              <c:pt idx="28">
                <c:v>T1-2014</c:v>
              </c:pt>
              <c:pt idx="29">
                <c:v>T2-2014</c:v>
              </c:pt>
              <c:pt idx="30">
                <c:v>T3-2014</c:v>
              </c:pt>
              <c:pt idx="31">
                <c:v>T4-2014</c:v>
              </c:pt>
              <c:pt idx="32">
                <c:v>T1-2015</c:v>
              </c:pt>
              <c:pt idx="33">
                <c:v>T2-2015</c:v>
              </c:pt>
              <c:pt idx="34">
                <c:v>T3-2015</c:v>
              </c:pt>
              <c:pt idx="35">
                <c:v>T4-2015</c:v>
              </c:pt>
              <c:pt idx="36">
                <c:v>T1-2016</c:v>
              </c:pt>
              <c:pt idx="37">
                <c:v>T2-2016</c:v>
              </c:pt>
              <c:pt idx="38">
                <c:v>T3-2016</c:v>
              </c:pt>
              <c:pt idx="39">
                <c:v>T4-2016</c:v>
              </c:pt>
              <c:pt idx="40">
                <c:v>T1-2017</c:v>
              </c:pt>
              <c:pt idx="41">
                <c:v>T2-2017</c:v>
              </c:pt>
              <c:pt idx="42">
                <c:v>T3-2017</c:v>
              </c:pt>
              <c:pt idx="43">
                <c:v>T4-2017</c:v>
              </c:pt>
              <c:pt idx="44">
                <c:v>T1-2018</c:v>
              </c:pt>
              <c:pt idx="45">
                <c:v>T2-2018</c:v>
              </c:pt>
              <c:pt idx="46">
                <c:v>T3-2018</c:v>
              </c:pt>
              <c:pt idx="47">
                <c:v>T4-2018</c:v>
              </c:pt>
              <c:pt idx="48">
                <c:v>T1-2019</c:v>
              </c:pt>
              <c:pt idx="49">
                <c:v>T2-2019</c:v>
              </c:pt>
              <c:pt idx="50">
                <c:v>T3-2019</c:v>
              </c:pt>
              <c:pt idx="51">
                <c:v>T4-2019</c:v>
              </c:pt>
              <c:pt idx="52">
                <c:v>T1-2020</c:v>
              </c:pt>
              <c:pt idx="53">
                <c:v>T2-2020</c:v>
              </c:pt>
              <c:pt idx="54">
                <c:v>T3-2020</c:v>
              </c:pt>
              <c:pt idx="55">
                <c:v>T4-2020</c:v>
              </c:pt>
              <c:pt idx="56">
                <c:v>T1-2021</c:v>
              </c:pt>
              <c:pt idx="57">
                <c:v>T2-2021</c:v>
              </c:pt>
              <c:pt idx="58">
                <c:v>T3-2021</c:v>
              </c:pt>
              <c:pt idx="59">
                <c:v>T4-2021</c:v>
              </c:pt>
              <c:pt idx="60">
                <c:v>T1-2022</c:v>
              </c:pt>
              <c:pt idx="61">
                <c:v>T2-2022</c:v>
              </c:pt>
            </c:strLit>
          </c:cat>
          <c:val>
            <c:numRef>
              <c:f>'Dati Figura 8'!$C$24:$BO$24</c:f>
              <c:numCache>
                <c:formatCode>#,##0_ ;\-#,##0\ </c:formatCode>
                <c:ptCount val="65"/>
                <c:pt idx="0">
                  <c:v>19749.301217803815</c:v>
                </c:pt>
                <c:pt idx="1">
                  <c:v>19688.796495790848</c:v>
                </c:pt>
                <c:pt idx="2">
                  <c:v>19636.653706433812</c:v>
                </c:pt>
                <c:pt idx="3">
                  <c:v>19534.553453419154</c:v>
                </c:pt>
                <c:pt idx="4">
                  <c:v>19683.110431511832</c:v>
                </c:pt>
                <c:pt idx="5">
                  <c:v>19440.850648476029</c:v>
                </c:pt>
                <c:pt idx="6">
                  <c:v>19248.917152733004</c:v>
                </c:pt>
                <c:pt idx="7">
                  <c:v>18825.452550549016</c:v>
                </c:pt>
                <c:pt idx="8">
                  <c:v>18496.464293198369</c:v>
                </c:pt>
                <c:pt idx="9">
                  <c:v>18513.319534521008</c:v>
                </c:pt>
                <c:pt idx="10">
                  <c:v>18768.319271373242</c:v>
                </c:pt>
                <c:pt idx="11">
                  <c:v>18900.315620532514</c:v>
                </c:pt>
                <c:pt idx="12">
                  <c:v>18959.774837184206</c:v>
                </c:pt>
                <c:pt idx="13">
                  <c:v>19119.099278335878</c:v>
                </c:pt>
                <c:pt idx="14">
                  <c:v>19254.184182232704</c:v>
                </c:pt>
                <c:pt idx="15">
                  <c:v>19252.578819254388</c:v>
                </c:pt>
                <c:pt idx="16">
                  <c:v>19300.845109038273</c:v>
                </c:pt>
                <c:pt idx="17">
                  <c:v>19337.451651141313</c:v>
                </c:pt>
                <c:pt idx="18">
                  <c:v>19264.751860852721</c:v>
                </c:pt>
                <c:pt idx="19">
                  <c:v>19079.230538164513</c:v>
                </c:pt>
                <c:pt idx="20">
                  <c:v>18899.966394185602</c:v>
                </c:pt>
                <c:pt idx="21">
                  <c:v>18771.132835657339</c:v>
                </c:pt>
                <c:pt idx="22">
                  <c:v>18739.543437205037</c:v>
                </c:pt>
                <c:pt idx="23">
                  <c:v>18700.802427954084</c:v>
                </c:pt>
                <c:pt idx="24">
                  <c:v>18688.525799962939</c:v>
                </c:pt>
                <c:pt idx="25">
                  <c:v>18769.873946918353</c:v>
                </c:pt>
                <c:pt idx="26">
                  <c:v>18844.225952006527</c:v>
                </c:pt>
                <c:pt idx="27">
                  <c:v>18821.536202761083</c:v>
                </c:pt>
                <c:pt idx="28">
                  <c:v>18838.712355610747</c:v>
                </c:pt>
                <c:pt idx="29">
                  <c:v>18749.149986712306</c:v>
                </c:pt>
                <c:pt idx="30">
                  <c:v>18753.397843407871</c:v>
                </c:pt>
                <c:pt idx="31">
                  <c:v>18639.957821919255</c:v>
                </c:pt>
                <c:pt idx="32">
                  <c:v>18705.453913355275</c:v>
                </c:pt>
                <c:pt idx="33">
                  <c:v>18709.54414054942</c:v>
                </c:pt>
                <c:pt idx="34">
                  <c:v>18652.362128077781</c:v>
                </c:pt>
                <c:pt idx="35">
                  <c:v>18709.366148806035</c:v>
                </c:pt>
                <c:pt idx="36">
                  <c:v>18727.416557324781</c:v>
                </c:pt>
                <c:pt idx="37">
                  <c:v>18610.860191073858</c:v>
                </c:pt>
                <c:pt idx="38">
                  <c:v>18710.289025573471</c:v>
                </c:pt>
                <c:pt idx="39">
                  <c:v>18700.433288536889</c:v>
                </c:pt>
                <c:pt idx="40">
                  <c:v>18721.741406468016</c:v>
                </c:pt>
                <c:pt idx="41">
                  <c:v>18776.234537815624</c:v>
                </c:pt>
                <c:pt idx="42">
                  <c:v>18775.298454632935</c:v>
                </c:pt>
                <c:pt idx="43">
                  <c:v>18822.787479563893</c:v>
                </c:pt>
                <c:pt idx="44">
                  <c:v>18782.978913267329</c:v>
                </c:pt>
                <c:pt idx="45">
                  <c:v>18666.538047654649</c:v>
                </c:pt>
                <c:pt idx="46">
                  <c:v>18728.434707615073</c:v>
                </c:pt>
                <c:pt idx="47">
                  <c:v>18779.913101567901</c:v>
                </c:pt>
                <c:pt idx="48">
                  <c:v>18770.448949688041</c:v>
                </c:pt>
                <c:pt idx="49">
                  <c:v>18687.041753918511</c:v>
                </c:pt>
                <c:pt idx="50">
                  <c:v>18752.052154413304</c:v>
                </c:pt>
                <c:pt idx="51">
                  <c:v>18641.137077124891</c:v>
                </c:pt>
                <c:pt idx="52">
                  <c:v>17665.616985488825</c:v>
                </c:pt>
                <c:pt idx="53">
                  <c:v>16120.909616048248</c:v>
                </c:pt>
                <c:pt idx="54">
                  <c:v>18313.507857767127</c:v>
                </c:pt>
                <c:pt idx="55">
                  <c:v>18148.716092453615</c:v>
                </c:pt>
                <c:pt idx="56">
                  <c:v>18318.337598782371</c:v>
                </c:pt>
                <c:pt idx="57">
                  <c:v>18486.829553709897</c:v>
                </c:pt>
                <c:pt idx="58">
                  <c:v>18823.759655625552</c:v>
                </c:pt>
                <c:pt idx="59">
                  <c:v>18906.600128133174</c:v>
                </c:pt>
                <c:pt idx="60">
                  <c:v>18834.159660017129</c:v>
                </c:pt>
                <c:pt idx="61">
                  <c:v>18886.066958687959</c:v>
                </c:pt>
                <c:pt idx="62">
                  <c:v>18961.682711171081</c:v>
                </c:pt>
                <c:pt idx="63">
                  <c:v>18841.992671029104</c:v>
                </c:pt>
                <c:pt idx="64">
                  <c:v>18862.741957170518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45-4376-AD83-A2DC37E4C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120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1203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416525738660236"/>
          <c:y val="0.95643575574950945"/>
          <c:w val="0.57166947723440131"/>
          <c:h val="3.70050823938978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it-IT" sz="1600" b="1" i="0" u="none" strike="noStrike" baseline="0"/>
              <a:t>Figura 9 Multi factor productivity, tasso di crescita annuo 2000-2021</a:t>
            </a:r>
            <a:endParaRPr lang="it-IT" sz="16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9857675482872336E-2"/>
          <c:y val="8.5505669045659469E-2"/>
          <c:w val="0.9640640046533171"/>
          <c:h val="0.78477942082057262"/>
        </c:manualLayout>
      </c:layout>
      <c:lineChart>
        <c:grouping val="standard"/>
        <c:varyColors val="0"/>
        <c:ser>
          <c:idx val="0"/>
          <c:order val="0"/>
          <c:tx>
            <c:v>France</c:v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diamond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'Dati Figura 9'!$B$18:$W$18</c:f>
              <c:strCach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strCache>
            </c:strRef>
          </c:cat>
          <c:val>
            <c:numRef>
              <c:f>'Dati Figura 9'!$B$19:$W$19</c:f>
              <c:numCache>
                <c:formatCode>#,##0.0_ ;\-#,##0.0\ </c:formatCode>
                <c:ptCount val="22"/>
                <c:pt idx="0">
                  <c:v>1.7474350000000001</c:v>
                </c:pt>
                <c:pt idx="1">
                  <c:v>0.71614900000000004</c:v>
                </c:pt>
                <c:pt idx="2">
                  <c:v>1.5442290000000001</c:v>
                </c:pt>
                <c:pt idx="3">
                  <c:v>-0.133275</c:v>
                </c:pt>
                <c:pt idx="4">
                  <c:v>0.79244999999999999</c:v>
                </c:pt>
                <c:pt idx="5">
                  <c:v>0.35136499999999998</c:v>
                </c:pt>
                <c:pt idx="6">
                  <c:v>1.6891370000000001</c:v>
                </c:pt>
                <c:pt idx="7">
                  <c:v>-0.64204499999999998</c:v>
                </c:pt>
                <c:pt idx="8">
                  <c:v>-1.3019579999999999</c:v>
                </c:pt>
                <c:pt idx="9">
                  <c:v>-2.0031819999999998</c:v>
                </c:pt>
                <c:pt idx="10">
                  <c:v>0.89961999999999998</c:v>
                </c:pt>
                <c:pt idx="11">
                  <c:v>0.74856199999999995</c:v>
                </c:pt>
                <c:pt idx="12">
                  <c:v>-0.268625</c:v>
                </c:pt>
                <c:pt idx="13">
                  <c:v>0.59405399999999997</c:v>
                </c:pt>
                <c:pt idx="14">
                  <c:v>0.42181400000000002</c:v>
                </c:pt>
                <c:pt idx="15">
                  <c:v>0.31758900000000001</c:v>
                </c:pt>
                <c:pt idx="16">
                  <c:v>-0.11171300000000001</c:v>
                </c:pt>
                <c:pt idx="17">
                  <c:v>1.4627790000000001</c:v>
                </c:pt>
                <c:pt idx="18">
                  <c:v>7.3992000000000002E-2</c:v>
                </c:pt>
                <c:pt idx="19">
                  <c:v>3.4979999999999997E-2</c:v>
                </c:pt>
                <c:pt idx="20">
                  <c:v>-2.4088889999999998</c:v>
                </c:pt>
                <c:pt idx="21">
                  <c:v>-3.9312E-2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E-40CC-933E-10F601F43010}"/>
            </c:ext>
          </c:extLst>
        </c:ser>
        <c:ser>
          <c:idx val="1"/>
          <c:order val="1"/>
          <c:tx>
            <c:v>Germany</c:v>
          </c:tx>
          <c:spPr>
            <a:ln w="1270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'Dati Figura 9'!$B$18:$W$18</c:f>
              <c:strCach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strCache>
            </c:strRef>
          </c:cat>
          <c:val>
            <c:numRef>
              <c:f>'Dati Figura 9'!$B$20:$W$20</c:f>
              <c:numCache>
                <c:formatCode>#,##0.0_ ;\-#,##0.0\ </c:formatCode>
                <c:ptCount val="22"/>
                <c:pt idx="0">
                  <c:v>1.612787</c:v>
                </c:pt>
                <c:pt idx="1">
                  <c:v>1.4246449999999999</c:v>
                </c:pt>
                <c:pt idx="2">
                  <c:v>1.7995000000000001E-2</c:v>
                </c:pt>
                <c:pt idx="3">
                  <c:v>-6.3063999999999995E-2</c:v>
                </c:pt>
                <c:pt idx="4">
                  <c:v>0.63388900000000004</c:v>
                </c:pt>
                <c:pt idx="5">
                  <c:v>0.90067200000000003</c:v>
                </c:pt>
                <c:pt idx="6">
                  <c:v>1.5984</c:v>
                </c:pt>
                <c:pt idx="7">
                  <c:v>1.014054</c:v>
                </c:pt>
                <c:pt idx="8">
                  <c:v>-0.34275899999999998</c:v>
                </c:pt>
                <c:pt idx="9">
                  <c:v>-4.0669060000000004</c:v>
                </c:pt>
                <c:pt idx="10">
                  <c:v>2.4158719999999998</c:v>
                </c:pt>
                <c:pt idx="11">
                  <c:v>2.454602</c:v>
                </c:pt>
                <c:pt idx="12">
                  <c:v>0.22231500000000001</c:v>
                </c:pt>
                <c:pt idx="13">
                  <c:v>0.18588499999999999</c:v>
                </c:pt>
                <c:pt idx="14">
                  <c:v>1.0168250000000001</c:v>
                </c:pt>
                <c:pt idx="15">
                  <c:v>0.37430799999999997</c:v>
                </c:pt>
                <c:pt idx="16">
                  <c:v>1.150906</c:v>
                </c:pt>
                <c:pt idx="17">
                  <c:v>1.5523720000000001</c:v>
                </c:pt>
                <c:pt idx="18">
                  <c:v>-6.2531000000000003E-2</c:v>
                </c:pt>
                <c:pt idx="19">
                  <c:v>0.35004400000000002</c:v>
                </c:pt>
                <c:pt idx="20">
                  <c:v>-0.45511099999999999</c:v>
                </c:pt>
                <c:pt idx="21">
                  <c:v>1.0359860000000001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E-40CC-933E-10F601F43010}"/>
            </c:ext>
          </c:extLst>
        </c:ser>
        <c:ser>
          <c:idx val="2"/>
          <c:order val="2"/>
          <c:tx>
            <c:v>Italy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'Dati Figura 9'!$B$18:$W$18</c:f>
              <c:strCach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strCache>
            </c:strRef>
          </c:cat>
          <c:val>
            <c:numRef>
              <c:f>'Dati Figura 9'!$B$21:$W$21</c:f>
              <c:numCache>
                <c:formatCode>#,##0.0_ ;\-#,##0.0\ </c:formatCode>
                <c:ptCount val="22"/>
                <c:pt idx="0">
                  <c:v>1.9689669999999999</c:v>
                </c:pt>
                <c:pt idx="1">
                  <c:v>-4.7953000000000003E-2</c:v>
                </c:pt>
                <c:pt idx="2">
                  <c:v>-1.554562</c:v>
                </c:pt>
                <c:pt idx="3">
                  <c:v>-1.3171539999999999</c:v>
                </c:pt>
                <c:pt idx="4">
                  <c:v>0.249614</c:v>
                </c:pt>
                <c:pt idx="5">
                  <c:v>-0.159188</c:v>
                </c:pt>
                <c:pt idx="6">
                  <c:v>-0.38991799999999999</c:v>
                </c:pt>
                <c:pt idx="7">
                  <c:v>-0.389988</c:v>
                </c:pt>
                <c:pt idx="8">
                  <c:v>-1.2736590000000001</c:v>
                </c:pt>
                <c:pt idx="9">
                  <c:v>-3.3018079999999999</c:v>
                </c:pt>
                <c:pt idx="10">
                  <c:v>1.734964</c:v>
                </c:pt>
                <c:pt idx="11">
                  <c:v>0.39662599999999998</c:v>
                </c:pt>
                <c:pt idx="12">
                  <c:v>-1.402412</c:v>
                </c:pt>
                <c:pt idx="13">
                  <c:v>-2.7719000000000001E-2</c:v>
                </c:pt>
                <c:pt idx="14">
                  <c:v>4.4110999999999997E-2</c:v>
                </c:pt>
                <c:pt idx="15">
                  <c:v>0.22649900000000001</c:v>
                </c:pt>
                <c:pt idx="16">
                  <c:v>3.6965999999999999E-2</c:v>
                </c:pt>
                <c:pt idx="17">
                  <c:v>0.80249400000000004</c:v>
                </c:pt>
                <c:pt idx="18">
                  <c:v>0.102575</c:v>
                </c:pt>
                <c:pt idx="19">
                  <c:v>0.35066999999999998</c:v>
                </c:pt>
                <c:pt idx="20">
                  <c:v>-0.54081599999999996</c:v>
                </c:pt>
                <c:pt idx="21">
                  <c:v>0.78464999999999996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E-40CC-933E-10F601F43010}"/>
            </c:ext>
          </c:extLst>
        </c:ser>
        <c:ser>
          <c:idx val="3"/>
          <c:order val="3"/>
          <c:tx>
            <c:v>Japan</c:v>
          </c:tx>
          <c:spPr>
            <a:ln w="952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circ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'Dati Figura 9'!$B$18:$W$18</c:f>
              <c:strCach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strCache>
            </c:strRef>
          </c:cat>
          <c:val>
            <c:numRef>
              <c:f>'Dati Figura 9'!$B$22:$W$22</c:f>
              <c:numCache>
                <c:formatCode>#,##0.0_ ;\-#,##0.0\ </c:formatCode>
                <c:ptCount val="22"/>
                <c:pt idx="0">
                  <c:v>1.6438600000000001</c:v>
                </c:pt>
                <c:pt idx="1">
                  <c:v>6.0227000000000003E-2</c:v>
                </c:pt>
                <c:pt idx="2">
                  <c:v>0.42680200000000001</c:v>
                </c:pt>
                <c:pt idx="3">
                  <c:v>0.79997099999999999</c:v>
                </c:pt>
                <c:pt idx="4">
                  <c:v>1.6653519999999999</c:v>
                </c:pt>
                <c:pt idx="5">
                  <c:v>0.95102500000000001</c:v>
                </c:pt>
                <c:pt idx="6">
                  <c:v>-5.9517E-2</c:v>
                </c:pt>
                <c:pt idx="7">
                  <c:v>0.37895699999999999</c:v>
                </c:pt>
                <c:pt idx="8">
                  <c:v>-1.0615699999999999</c:v>
                </c:pt>
                <c:pt idx="9">
                  <c:v>-2.9415429999999998</c:v>
                </c:pt>
                <c:pt idx="10">
                  <c:v>3.2605409999999999</c:v>
                </c:pt>
                <c:pt idx="11">
                  <c:v>0.362265</c:v>
                </c:pt>
                <c:pt idx="12">
                  <c:v>1.0469839999999999</c:v>
                </c:pt>
                <c:pt idx="13">
                  <c:v>1.9617789999999999</c:v>
                </c:pt>
                <c:pt idx="14">
                  <c:v>-7.9550999999999997E-2</c:v>
                </c:pt>
                <c:pt idx="15">
                  <c:v>1.5127999999999999</c:v>
                </c:pt>
                <c:pt idx="16">
                  <c:v>8.0399999999999999E-2</c:v>
                </c:pt>
                <c:pt idx="17">
                  <c:v>0.89483599999999996</c:v>
                </c:pt>
                <c:pt idx="18">
                  <c:v>0.29586600000000002</c:v>
                </c:pt>
                <c:pt idx="19">
                  <c:v>0.39210899999999999</c:v>
                </c:pt>
                <c:pt idx="20">
                  <c:v>-2.4411659999999999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8E-40CC-933E-10F601F43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204712"/>
        <c:axId val="1"/>
      </c:lineChart>
      <c:catAx>
        <c:axId val="551204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1204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67512952809763"/>
          <c:y val="0.93161675958388412"/>
          <c:w val="0.45372779119122497"/>
          <c:h val="5.62660549198455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600" b="1" i="0" u="none" strike="noStrike" baseline="0"/>
              <a:t>Figura 10 Tasso di occupazione per classe di età, 2019-2022</a:t>
            </a:r>
            <a:endParaRPr lang="it-IT" sz="1600"/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2789512802007821E-2"/>
          <c:y val="7.7351407716371223E-2"/>
          <c:w val="0.92841561015543372"/>
          <c:h val="0.80426116443473761"/>
        </c:manualLayout>
      </c:layout>
      <c:bar3DChart>
        <c:barDir val="col"/>
        <c:grouping val="standard"/>
        <c:varyColors val="0"/>
        <c:ser>
          <c:idx val="1"/>
          <c:order val="0"/>
          <c:tx>
            <c:v>2019</c:v>
          </c:tx>
          <c:spPr>
            <a:solidFill>
              <a:schemeClr val="accent6">
                <a:lumMod val="40000"/>
                <a:lumOff val="60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3672409078479629E-3"/>
                  <c:y val="5.443886097152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8B-43EC-863F-4D3B2D2F3F99}"/>
                </c:ext>
              </c:extLst>
            </c:dLbl>
            <c:dLbl>
              <c:idx val="1"/>
              <c:layout>
                <c:manualLayout>
                  <c:x val="2.7344818156959257E-3"/>
                  <c:y val="4.815745393634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8B-43EC-863F-4D3B2D2F3F99}"/>
                </c:ext>
              </c:extLst>
            </c:dLbl>
            <c:dLbl>
              <c:idx val="2"/>
              <c:layout>
                <c:manualLayout>
                  <c:x val="-1.3672409078479128E-3"/>
                  <c:y val="5.0251256281406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8B-43EC-863F-4D3B2D2F3F99}"/>
                </c:ext>
              </c:extLst>
            </c:dLbl>
            <c:dLbl>
              <c:idx val="3"/>
              <c:layout>
                <c:manualLayout>
                  <c:x val="0"/>
                  <c:y val="3.7688442211055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8B-43EC-863F-4D3B2D2F3F99}"/>
                </c:ext>
              </c:extLst>
            </c:dLbl>
            <c:dLbl>
              <c:idx val="4"/>
              <c:layout>
                <c:manualLayout>
                  <c:x val="-1.3672409078479629E-3"/>
                  <c:y val="4.396984924623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8B-43EC-863F-4D3B2D2F3F9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5"/>
              <c:pt idx="0">
                <c:v>15-34 anni</c:v>
              </c:pt>
              <c:pt idx="1">
                <c:v>18-29 anni</c:v>
              </c:pt>
              <c:pt idx="2">
                <c:v>25-34 anni</c:v>
              </c:pt>
              <c:pt idx="3">
                <c:v>55-64 anni</c:v>
              </c:pt>
              <c:pt idx="4">
                <c:v>15-64 anni</c:v>
              </c:pt>
            </c:strLit>
          </c:cat>
          <c:val>
            <c:numLit>
              <c:formatCode>General</c:formatCode>
              <c:ptCount val="5"/>
              <c:pt idx="0">
                <c:v>41.700741000000001</c:v>
              </c:pt>
              <c:pt idx="1">
                <c:v>39.073655000000002</c:v>
              </c:pt>
              <c:pt idx="2">
                <c:v>62.692740000000001</c:v>
              </c:pt>
              <c:pt idx="3">
                <c:v>54.0982869999999</c:v>
              </c:pt>
              <c:pt idx="4">
                <c:v>59.049284999999898</c:v>
              </c:pt>
            </c:numLit>
          </c:val>
          <c:extLst>
            <c:ext xmlns:c16="http://schemas.microsoft.com/office/drawing/2014/chart" uri="{C3380CC4-5D6E-409C-BE32-E72D297353CC}">
              <c16:uniqueId val="{00000006-ECD3-42AE-ACD3-86AF853D7021}"/>
            </c:ext>
          </c:extLst>
        </c:ser>
        <c:ser>
          <c:idx val="2"/>
          <c:order val="1"/>
          <c:tx>
            <c:v>2020</c:v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Lit>
              <c:ptCount val="5"/>
              <c:pt idx="0">
                <c:v>15-34 anni</c:v>
              </c:pt>
              <c:pt idx="1">
                <c:v>18-29 anni</c:v>
              </c:pt>
              <c:pt idx="2">
                <c:v>25-34 anni</c:v>
              </c:pt>
              <c:pt idx="3">
                <c:v>55-64 anni</c:v>
              </c:pt>
              <c:pt idx="4">
                <c:v>15-64 anni</c:v>
              </c:pt>
            </c:strLit>
          </c:cat>
          <c:val>
            <c:numLit>
              <c:formatCode>General</c:formatCode>
              <c:ptCount val="5"/>
              <c:pt idx="0">
                <c:v>39.431503999999897</c:v>
              </c:pt>
              <c:pt idx="1">
                <c:v>36.464705000000002</c:v>
              </c:pt>
              <c:pt idx="2">
                <c:v>60.187615999999899</c:v>
              </c:pt>
              <c:pt idx="3">
                <c:v>53.262647000000001</c:v>
              </c:pt>
              <c:pt idx="4">
                <c:v>57.466765000000002</c:v>
              </c:pt>
            </c:numLit>
          </c:val>
          <c:extLst>
            <c:ext xmlns:c16="http://schemas.microsoft.com/office/drawing/2014/chart" uri="{C3380CC4-5D6E-409C-BE32-E72D297353CC}">
              <c16:uniqueId val="{00000007-ECD3-42AE-ACD3-86AF853D7021}"/>
            </c:ext>
          </c:extLst>
        </c:ser>
        <c:ser>
          <c:idx val="3"/>
          <c:order val="2"/>
          <c:tx>
            <c:v>2021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Lit>
              <c:ptCount val="5"/>
              <c:pt idx="0">
                <c:v>15-34 anni</c:v>
              </c:pt>
              <c:pt idx="1">
                <c:v>18-29 anni</c:v>
              </c:pt>
              <c:pt idx="2">
                <c:v>25-34 anni</c:v>
              </c:pt>
              <c:pt idx="3">
                <c:v>55-64 anni</c:v>
              </c:pt>
              <c:pt idx="4">
                <c:v>15-64 anni</c:v>
              </c:pt>
            </c:strLit>
          </c:cat>
          <c:val>
            <c:numLit>
              <c:formatCode>General</c:formatCode>
              <c:ptCount val="5"/>
              <c:pt idx="0">
                <c:v>40.975017000000001</c:v>
              </c:pt>
              <c:pt idx="1">
                <c:v>38.446559999999899</c:v>
              </c:pt>
              <c:pt idx="2">
                <c:v>62.610093999999897</c:v>
              </c:pt>
              <c:pt idx="3">
                <c:v>53.406821000000001</c:v>
              </c:pt>
              <c:pt idx="4">
                <c:v>58.224407999999897</c:v>
              </c:pt>
            </c:numLit>
          </c:val>
          <c:extLst>
            <c:ext xmlns:c16="http://schemas.microsoft.com/office/drawing/2014/chart" uri="{C3380CC4-5D6E-409C-BE32-E72D297353CC}">
              <c16:uniqueId val="{00000008-ECD3-42AE-ACD3-86AF853D7021}"/>
            </c:ext>
          </c:extLst>
        </c:ser>
        <c:ser>
          <c:idx val="0"/>
          <c:order val="3"/>
          <c:tx>
            <c:v>2022</c:v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2.0938023450586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3-42AE-ACD3-86AF853D7021}"/>
                </c:ext>
              </c:extLst>
            </c:dLbl>
            <c:dLbl>
              <c:idx val="1"/>
              <c:layout>
                <c:manualLayout>
                  <c:x val="1.3672409078479128E-3"/>
                  <c:y val="-1.2562814070351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3-42AE-ACD3-86AF853D7021}"/>
                </c:ext>
              </c:extLst>
            </c:dLbl>
            <c:dLbl>
              <c:idx val="2"/>
              <c:layout>
                <c:manualLayout>
                  <c:x val="1.6406890894175553E-2"/>
                  <c:y val="-2.0938023450586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3-42AE-ACD3-86AF853D7021}"/>
                </c:ext>
              </c:extLst>
            </c:dLbl>
            <c:dLbl>
              <c:idx val="3"/>
              <c:layout>
                <c:manualLayout>
                  <c:x val="1.7774131802023516E-2"/>
                  <c:y val="-2.7219430485762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3-42AE-ACD3-86AF853D7021}"/>
                </c:ext>
              </c:extLst>
            </c:dLbl>
            <c:dLbl>
              <c:idx val="4"/>
              <c:layout>
                <c:manualLayout>
                  <c:x val="1.2305168170631564E-2"/>
                  <c:y val="-2.5125628140703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3-42AE-ACD3-86AF853D70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15-34 anni</c:v>
              </c:pt>
              <c:pt idx="1">
                <c:v>18-29 anni</c:v>
              </c:pt>
              <c:pt idx="2">
                <c:v>25-34 anni</c:v>
              </c:pt>
              <c:pt idx="3">
                <c:v>55-64 anni</c:v>
              </c:pt>
              <c:pt idx="4">
                <c:v>15-64 anni</c:v>
              </c:pt>
            </c:strLit>
          </c:cat>
          <c:val>
            <c:numRef>
              <c:f>'Dati Fig 10'!$F$25:$F$29</c:f>
              <c:numCache>
                <c:formatCode>#,##0.0_ ;\-#,##0.0\ </c:formatCode>
                <c:ptCount val="5"/>
                <c:pt idx="0">
                  <c:v>43.729678999999997</c:v>
                </c:pt>
                <c:pt idx="1">
                  <c:v>41.883020000000002</c:v>
                </c:pt>
                <c:pt idx="2">
                  <c:v>66.105446999999998</c:v>
                </c:pt>
                <c:pt idx="3">
                  <c:v>55.012349999999998</c:v>
                </c:pt>
                <c:pt idx="4">
                  <c:v>60.141852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D3-42AE-ACD3-86AF853D7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7797160"/>
        <c:axId val="1"/>
        <c:axId val="2"/>
      </c:bar3DChart>
      <c:catAx>
        <c:axId val="47779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7797160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833396064038215"/>
          <c:y val="0.93637335479050521"/>
          <c:w val="0.37500076294100532"/>
          <c:h val="4.273102723473434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800" b="1" i="0" u="none" strike="noStrike" baseline="0"/>
              <a:t>Figura 11 Andamento mensile dell'occupazione</a:t>
            </a:r>
            <a:endParaRPr lang="it-IT"/>
          </a:p>
        </c:rich>
      </c:tx>
      <c:layout>
        <c:manualLayout>
          <c:xMode val="edge"/>
          <c:yMode val="edge"/>
          <c:x val="0.31012328852658799"/>
          <c:y val="6.2847043617035312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2322901944949188E-2"/>
          <c:y val="0.13757670306812272"/>
          <c:w val="0.92683965273571578"/>
          <c:h val="0.73338592569144934"/>
        </c:manualLayout>
      </c:layout>
      <c:lineChart>
        <c:grouping val="standard"/>
        <c:varyColors val="0"/>
        <c:ser>
          <c:idx val="3"/>
          <c:order val="0"/>
          <c:tx>
            <c:strRef>
              <c:f>'Dati Fig. 11'!$K$4</c:f>
              <c:strCache>
                <c:ptCount val="1"/>
                <c:pt idx="0">
                  <c:v>Totale</c:v>
                </c:pt>
              </c:strCache>
            </c:strRef>
          </c:tx>
          <c:spPr>
            <a:ln w="111125">
              <a:solidFill>
                <a:schemeClr val="tx1">
                  <a:lumMod val="50000"/>
                  <a:lumOff val="50000"/>
                  <a:alpha val="42000"/>
                </a:schemeClr>
              </a:solidFill>
            </a:ln>
          </c:spPr>
          <c:marker>
            <c:symbol val="none"/>
          </c:marker>
          <c:cat>
            <c:multiLvlStrRef>
              <c:f>'Dati Fig. 11'!$A$185:$B$236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11'!$H$185:$H$236</c:f>
              <c:numCache>
                <c:formatCode>#,##0</c:formatCode>
                <c:ptCount val="52"/>
                <c:pt idx="0">
                  <c:v>22977.534</c:v>
                </c:pt>
                <c:pt idx="1">
                  <c:v>22991.685000000001</c:v>
                </c:pt>
                <c:pt idx="2">
                  <c:v>23112.748</c:v>
                </c:pt>
                <c:pt idx="3">
                  <c:v>23135.825000000001</c:v>
                </c:pt>
                <c:pt idx="4">
                  <c:v>23170.121999999999</c:v>
                </c:pt>
                <c:pt idx="5">
                  <c:v>23235.058000000001</c:v>
                </c:pt>
                <c:pt idx="6">
                  <c:v>23160.954000000002</c:v>
                </c:pt>
                <c:pt idx="7">
                  <c:v>23104.233</c:v>
                </c:pt>
                <c:pt idx="8">
                  <c:v>23075.694</c:v>
                </c:pt>
                <c:pt idx="9">
                  <c:v>23048.098000000002</c:v>
                </c:pt>
                <c:pt idx="10">
                  <c:v>23099.603999999999</c:v>
                </c:pt>
                <c:pt idx="11">
                  <c:v>23047.284</c:v>
                </c:pt>
                <c:pt idx="12">
                  <c:v>23055.941999999999</c:v>
                </c:pt>
                <c:pt idx="13">
                  <c:v>23042.796999999999</c:v>
                </c:pt>
                <c:pt idx="14">
                  <c:v>22658.159</c:v>
                </c:pt>
                <c:pt idx="15">
                  <c:v>22163.064999999999</c:v>
                </c:pt>
                <c:pt idx="16">
                  <c:v>22102.277999999998</c:v>
                </c:pt>
                <c:pt idx="17">
                  <c:v>22023.774000000001</c:v>
                </c:pt>
                <c:pt idx="18">
                  <c:v>22116.268</c:v>
                </c:pt>
                <c:pt idx="19">
                  <c:v>22303.501</c:v>
                </c:pt>
                <c:pt idx="20">
                  <c:v>22262.819</c:v>
                </c:pt>
                <c:pt idx="21">
                  <c:v>22328.072</c:v>
                </c:pt>
                <c:pt idx="22">
                  <c:v>22255.501</c:v>
                </c:pt>
                <c:pt idx="23">
                  <c:v>22192.999</c:v>
                </c:pt>
                <c:pt idx="24">
                  <c:v>22110.208999999999</c:v>
                </c:pt>
                <c:pt idx="25">
                  <c:v>22153.296999999999</c:v>
                </c:pt>
                <c:pt idx="26">
                  <c:v>22214.937999999998</c:v>
                </c:pt>
                <c:pt idx="27">
                  <c:v>22347.186000000002</c:v>
                </c:pt>
                <c:pt idx="28">
                  <c:v>22478.469000000001</c:v>
                </c:pt>
                <c:pt idx="29">
                  <c:v>22644.499</c:v>
                </c:pt>
                <c:pt idx="30">
                  <c:v>22733.138999999999</c:v>
                </c:pt>
                <c:pt idx="31">
                  <c:v>22686.638999999999</c:v>
                </c:pt>
                <c:pt idx="32">
                  <c:v>22783.08</c:v>
                </c:pt>
                <c:pt idx="33">
                  <c:v>22742.925999999999</c:v>
                </c:pt>
                <c:pt idx="34">
                  <c:v>22894.18</c:v>
                </c:pt>
                <c:pt idx="35">
                  <c:v>22875.092000000001</c:v>
                </c:pt>
                <c:pt idx="36">
                  <c:v>22852.297999999999</c:v>
                </c:pt>
                <c:pt idx="37">
                  <c:v>22958.925999999999</c:v>
                </c:pt>
                <c:pt idx="38">
                  <c:v>23048.192999999999</c:v>
                </c:pt>
                <c:pt idx="39">
                  <c:v>23056.606</c:v>
                </c:pt>
                <c:pt idx="40">
                  <c:v>23094.756000000001</c:v>
                </c:pt>
                <c:pt idx="41">
                  <c:v>23230.096000000001</c:v>
                </c:pt>
                <c:pt idx="42">
                  <c:v>23147.323</c:v>
                </c:pt>
                <c:pt idx="43">
                  <c:v>23083.27</c:v>
                </c:pt>
                <c:pt idx="44">
                  <c:v>23158.484</c:v>
                </c:pt>
                <c:pt idx="45">
                  <c:v>23248.857</c:v>
                </c:pt>
                <c:pt idx="46">
                  <c:v>23229.449000000001</c:v>
                </c:pt>
                <c:pt idx="47">
                  <c:v>23284.89</c:v>
                </c:pt>
                <c:pt idx="48">
                  <c:v>23316.041000000001</c:v>
                </c:pt>
                <c:pt idx="49">
                  <c:v>23358.245999999999</c:v>
                </c:pt>
                <c:pt idx="50">
                  <c:v>23398.109</c:v>
                </c:pt>
                <c:pt idx="51">
                  <c:v>23446.31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4-4353-B3B1-CD4045EBD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874688"/>
        <c:axId val="206390400"/>
      </c:lineChart>
      <c:catAx>
        <c:axId val="187874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sz="1000"/>
            </a:pPr>
            <a:endParaRPr lang="it-IT"/>
          </a:p>
        </c:txPr>
        <c:crossAx val="206390400"/>
        <c:crosses val="autoZero"/>
        <c:auto val="1"/>
        <c:lblAlgn val="ctr"/>
        <c:lblOffset val="100"/>
        <c:noMultiLvlLbl val="0"/>
      </c:catAx>
      <c:valAx>
        <c:axId val="206390400"/>
        <c:scaling>
          <c:orientation val="minMax"/>
          <c:max val="23600"/>
          <c:min val="218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l">
                  <a:defRPr sz="1200"/>
                </a:pPr>
                <a:r>
                  <a:rPr lang="it-IT" sz="1200"/>
                  <a:t>Migliaia di</a:t>
                </a:r>
              </a:p>
              <a:p>
                <a:pPr algn="l">
                  <a:defRPr sz="1200"/>
                </a:pPr>
                <a:r>
                  <a:rPr lang="it-IT" sz="1200"/>
                  <a:t>occupati</a:t>
                </a:r>
              </a:p>
            </c:rich>
          </c:tx>
          <c:layout>
            <c:manualLayout>
              <c:xMode val="edge"/>
              <c:yMode val="edge"/>
              <c:x val="4.1017227235438884E-3"/>
              <c:y val="4.7605976074598717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it-IT"/>
          </a:p>
        </c:txPr>
        <c:crossAx val="187874688"/>
        <c:crosses val="autoZero"/>
        <c:crossBetween val="between"/>
        <c:majorUnit val="20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Variazione tendenziale </a:t>
            </a:r>
            <a:r>
              <a:rPr lang="it-IT" baseline="0"/>
              <a:t>dell'occupazione secondo il tipo di occupazione</a:t>
            </a:r>
            <a:endParaRPr lang="it-IT"/>
          </a:p>
        </c:rich>
      </c:tx>
      <c:layout>
        <c:manualLayout>
          <c:xMode val="edge"/>
          <c:yMode val="edge"/>
          <c:x val="0.15558523293694113"/>
          <c:y val="8.3785067067621566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799916548892927E-2"/>
          <c:y val="8.1002862161730568E-2"/>
          <c:w val="0.94200083451107075"/>
          <c:h val="0.82322732279369926"/>
        </c:manualLayout>
      </c:layout>
      <c:lineChart>
        <c:grouping val="standard"/>
        <c:varyColors val="0"/>
        <c:ser>
          <c:idx val="3"/>
          <c:order val="0"/>
          <c:tx>
            <c:strRef>
              <c:f>'Dati Fig. 12, 13, 15'!$C$4</c:f>
              <c:strCache>
                <c:ptCount val="1"/>
                <c:pt idx="0">
                  <c:v>Tempo determinato</c:v>
                </c:pt>
              </c:strCache>
            </c:strRef>
          </c:tx>
          <c:spPr>
            <a:ln w="88900"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'Dati Fig. 12, 13, 15'!$A$185:$B$236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12, 13, 15'!$R$185:$R$236</c:f>
              <c:numCache>
                <c:formatCode>#,##0.00</c:formatCode>
                <c:ptCount val="52"/>
                <c:pt idx="0">
                  <c:v>1.9695792820645014E-2</c:v>
                </c:pt>
                <c:pt idx="1">
                  <c:v>6.3690042694663123E-3</c:v>
                </c:pt>
                <c:pt idx="2">
                  <c:v>4.8412746841024416E-2</c:v>
                </c:pt>
                <c:pt idx="3">
                  <c:v>3.4800182189308249E-2</c:v>
                </c:pt>
                <c:pt idx="4">
                  <c:v>4.6908887382190066E-3</c:v>
                </c:pt>
                <c:pt idx="5">
                  <c:v>1.885380707380719E-2</c:v>
                </c:pt>
                <c:pt idx="6">
                  <c:v>1.6513466434409849E-2</c:v>
                </c:pt>
                <c:pt idx="7">
                  <c:v>-1.2477547031501042E-2</c:v>
                </c:pt>
                <c:pt idx="8">
                  <c:v>-1.5498240360104996E-2</c:v>
                </c:pt>
                <c:pt idx="9">
                  <c:v>-5.5328432458991075E-3</c:v>
                </c:pt>
                <c:pt idx="10">
                  <c:v>8.500716806685021E-3</c:v>
                </c:pt>
                <c:pt idx="11">
                  <c:v>-1.3344107576336264E-2</c:v>
                </c:pt>
                <c:pt idx="12">
                  <c:v>-8.2369120846291846E-3</c:v>
                </c:pt>
                <c:pt idx="13">
                  <c:v>-1.2835619331243073E-3</c:v>
                </c:pt>
                <c:pt idx="14">
                  <c:v>-0.12953589023042067</c:v>
                </c:pt>
                <c:pt idx="15">
                  <c:v>-0.19612949839196434</c:v>
                </c:pt>
                <c:pt idx="16">
                  <c:v>-0.21565401147537766</c:v>
                </c:pt>
                <c:pt idx="17">
                  <c:v>-0.18750332954541366</c:v>
                </c:pt>
                <c:pt idx="18">
                  <c:v>-0.16651265976293927</c:v>
                </c:pt>
                <c:pt idx="19">
                  <c:v>-0.13669465452933396</c:v>
                </c:pt>
                <c:pt idx="20">
                  <c:v>-0.13011598684966047</c:v>
                </c:pt>
                <c:pt idx="21">
                  <c:v>-0.10508325300266633</c:v>
                </c:pt>
                <c:pt idx="22">
                  <c:v>-0.13509717387060097</c:v>
                </c:pt>
                <c:pt idx="23">
                  <c:v>-0.13350515104265129</c:v>
                </c:pt>
                <c:pt idx="24">
                  <c:v>-9.1322790051288405E-2</c:v>
                </c:pt>
                <c:pt idx="25">
                  <c:v>-9.8134338786082811E-2</c:v>
                </c:pt>
                <c:pt idx="26">
                  <c:v>2.6696529689128005E-2</c:v>
                </c:pt>
                <c:pt idx="27">
                  <c:v>0.1480311881983235</c:v>
                </c:pt>
                <c:pt idx="28">
                  <c:v>0.22561464385064214</c:v>
                </c:pt>
                <c:pt idx="29">
                  <c:v>0.18074486990842384</c:v>
                </c:pt>
                <c:pt idx="30">
                  <c:v>0.16057043808867111</c:v>
                </c:pt>
                <c:pt idx="31">
                  <c:v>0.12515043372402668</c:v>
                </c:pt>
                <c:pt idx="32">
                  <c:v>0.15558411634586308</c:v>
                </c:pt>
                <c:pt idx="33">
                  <c:v>0.13140257258074195</c:v>
                </c:pt>
                <c:pt idx="34">
                  <c:v>0.17171165593448792</c:v>
                </c:pt>
                <c:pt idx="35">
                  <c:v>0.17431300657449242</c:v>
                </c:pt>
                <c:pt idx="36">
                  <c:v>0.13071942251089422</c:v>
                </c:pt>
                <c:pt idx="37">
                  <c:v>0.16138893389773187</c:v>
                </c:pt>
                <c:pt idx="38">
                  <c:v>0.13720418460198036</c:v>
                </c:pt>
                <c:pt idx="39">
                  <c:v>9.7030021981780137E-2</c:v>
                </c:pt>
                <c:pt idx="40">
                  <c:v>4.6711242038552502E-2</c:v>
                </c:pt>
                <c:pt idx="41">
                  <c:v>4.508657050787411E-2</c:v>
                </c:pt>
                <c:pt idx="42">
                  <c:v>4.2650726613114483E-2</c:v>
                </c:pt>
                <c:pt idx="43">
                  <c:v>5.0938317562021475E-2</c:v>
                </c:pt>
                <c:pt idx="44">
                  <c:v>-1.9716647499087221E-3</c:v>
                </c:pt>
                <c:pt idx="45">
                  <c:v>-1.2402262526987928E-2</c:v>
                </c:pt>
                <c:pt idx="46">
                  <c:v>-1.1377241578491404E-2</c:v>
                </c:pt>
                <c:pt idx="47">
                  <c:v>-2.1165959578248163E-2</c:v>
                </c:pt>
                <c:pt idx="48">
                  <c:v>-2.3678188843766188E-2</c:v>
                </c:pt>
                <c:pt idx="49">
                  <c:v>-4.0851379275316346E-2</c:v>
                </c:pt>
                <c:pt idx="50">
                  <c:v>-3.3731054895023024E-2</c:v>
                </c:pt>
                <c:pt idx="51">
                  <c:v>-4.7948712663904006E-2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A-471B-8975-F6AA93C6DA61}"/>
            </c:ext>
          </c:extLst>
        </c:ser>
        <c:ser>
          <c:idx val="0"/>
          <c:order val="1"/>
          <c:tx>
            <c:strRef>
              <c:f>'Dati Fig. 12, 13, 15'!$D$4</c:f>
              <c:strCache>
                <c:ptCount val="1"/>
                <c:pt idx="0">
                  <c:v>Tempo indeterminato</c:v>
                </c:pt>
              </c:strCache>
            </c:strRef>
          </c:tx>
          <c:spPr>
            <a:ln w="88900">
              <a:solidFill>
                <a:srgbClr val="00B050"/>
              </a:solidFill>
            </a:ln>
          </c:spPr>
          <c:marker>
            <c:symbol val="none"/>
          </c:marker>
          <c:cat>
            <c:multiLvlStrRef>
              <c:f>'Dati Fig. 12, 13, 15'!$A$185:$B$236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12, 13, 15'!$S$185:$S$236</c:f>
              <c:numCache>
                <c:formatCode>#,##0.00</c:formatCode>
                <c:ptCount val="52"/>
                <c:pt idx="0">
                  <c:v>5.8454279554790546E-3</c:v>
                </c:pt>
                <c:pt idx="1">
                  <c:v>1.4613312637425855E-3</c:v>
                </c:pt>
                <c:pt idx="2">
                  <c:v>8.6169608480447324E-5</c:v>
                </c:pt>
                <c:pt idx="3">
                  <c:v>4.258258858109161E-3</c:v>
                </c:pt>
                <c:pt idx="4">
                  <c:v>1.4048251766342191E-3</c:v>
                </c:pt>
                <c:pt idx="5">
                  <c:v>1.4159213599359339E-2</c:v>
                </c:pt>
                <c:pt idx="6">
                  <c:v>1.1152620265058675E-2</c:v>
                </c:pt>
                <c:pt idx="7">
                  <c:v>1.0978310047370952E-2</c:v>
                </c:pt>
                <c:pt idx="8">
                  <c:v>1.8353120772479047E-2</c:v>
                </c:pt>
                <c:pt idx="9">
                  <c:v>7.6817076809126425E-3</c:v>
                </c:pt>
                <c:pt idx="10">
                  <c:v>1.4278517711073578E-2</c:v>
                </c:pt>
                <c:pt idx="11">
                  <c:v>1.2820728954151882E-2</c:v>
                </c:pt>
                <c:pt idx="12">
                  <c:v>9.4104993556956701E-3</c:v>
                </c:pt>
                <c:pt idx="13">
                  <c:v>9.7970517165657314E-3</c:v>
                </c:pt>
                <c:pt idx="14">
                  <c:v>9.7009000358128337E-3</c:v>
                </c:pt>
                <c:pt idx="15">
                  <c:v>-5.350487316660016E-3</c:v>
                </c:pt>
                <c:pt idx="16">
                  <c:v>-5.20892116675021E-3</c:v>
                </c:pt>
                <c:pt idx="17">
                  <c:v>-2.5692334449119895E-2</c:v>
                </c:pt>
                <c:pt idx="18">
                  <c:v>-1.2025678746861539E-2</c:v>
                </c:pt>
                <c:pt idx="19">
                  <c:v>-1.0973064302367053E-2</c:v>
                </c:pt>
                <c:pt idx="20">
                  <c:v>-1.5942789920078911E-2</c:v>
                </c:pt>
                <c:pt idx="21">
                  <c:v>-8.8903809841552658E-3</c:v>
                </c:pt>
                <c:pt idx="22">
                  <c:v>-1.2214299783971309E-2</c:v>
                </c:pt>
                <c:pt idx="23">
                  <c:v>-1.2169937458518059E-2</c:v>
                </c:pt>
                <c:pt idx="24">
                  <c:v>-2.4968031358668371E-2</c:v>
                </c:pt>
                <c:pt idx="25">
                  <c:v>-1.6988833536204562E-2</c:v>
                </c:pt>
                <c:pt idx="26">
                  <c:v>-2.1084631965367053E-2</c:v>
                </c:pt>
                <c:pt idx="27">
                  <c:v>-7.0591675351123397E-3</c:v>
                </c:pt>
                <c:pt idx="28">
                  <c:v>-5.3923411692961779E-3</c:v>
                </c:pt>
                <c:pt idx="29">
                  <c:v>1.5174481045983068E-2</c:v>
                </c:pt>
                <c:pt idx="30">
                  <c:v>1.326424662406347E-2</c:v>
                </c:pt>
                <c:pt idx="31">
                  <c:v>1.3368076743699511E-2</c:v>
                </c:pt>
                <c:pt idx="32">
                  <c:v>1.2461786847032846E-2</c:v>
                </c:pt>
                <c:pt idx="33">
                  <c:v>4.1455491524295656E-3</c:v>
                </c:pt>
                <c:pt idx="34">
                  <c:v>8.583588017680022E-3</c:v>
                </c:pt>
                <c:pt idx="35">
                  <c:v>1.4821800437938539E-2</c:v>
                </c:pt>
                <c:pt idx="36">
                  <c:v>2.504810661197119E-2</c:v>
                </c:pt>
                <c:pt idx="37">
                  <c:v>1.390016882995424E-2</c:v>
                </c:pt>
                <c:pt idx="38">
                  <c:v>2.669934533693992E-2</c:v>
                </c:pt>
                <c:pt idx="39">
                  <c:v>2.7971285924298338E-2</c:v>
                </c:pt>
                <c:pt idx="40">
                  <c:v>2.6851376844549125E-2</c:v>
                </c:pt>
                <c:pt idx="41">
                  <c:v>2.7641888813389172E-2</c:v>
                </c:pt>
                <c:pt idx="42">
                  <c:v>1.8964463627658863E-2</c:v>
                </c:pt>
                <c:pt idx="43">
                  <c:v>9.1337433501858262E-3</c:v>
                </c:pt>
                <c:pt idx="44">
                  <c:v>2.1813726696089369E-2</c:v>
                </c:pt>
                <c:pt idx="45">
                  <c:v>3.6829077729340035E-2</c:v>
                </c:pt>
                <c:pt idx="46">
                  <c:v>2.7196884768623232E-2</c:v>
                </c:pt>
                <c:pt idx="47">
                  <c:v>2.7289020812525183E-2</c:v>
                </c:pt>
                <c:pt idx="48">
                  <c:v>3.1910510369414856E-2</c:v>
                </c:pt>
                <c:pt idx="49">
                  <c:v>3.5823727818853728E-2</c:v>
                </c:pt>
                <c:pt idx="50">
                  <c:v>2.7303841063422023E-2</c:v>
                </c:pt>
                <c:pt idx="51">
                  <c:v>3.1208568941481357E-2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A-471B-8975-F6AA93C6DA61}"/>
            </c:ext>
          </c:extLst>
        </c:ser>
        <c:ser>
          <c:idx val="2"/>
          <c:order val="2"/>
          <c:tx>
            <c:strRef>
              <c:f>'Dati Fig. 12, 13, 15'!$F$3:$F$4</c:f>
              <c:strCache>
                <c:ptCount val="2"/>
                <c:pt idx="0">
                  <c:v>Indipendenti</c:v>
                </c:pt>
              </c:strCache>
            </c:strRef>
          </c:tx>
          <c:spPr>
            <a:ln w="88900"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'Dati Fig. 12, 13, 15'!$A$185:$B$236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12, 13, 15'!$P$185:$P$236</c:f>
              <c:numCache>
                <c:formatCode>#,##0.00</c:formatCode>
                <c:ptCount val="52"/>
                <c:pt idx="0">
                  <c:v>-7.9026641706241071E-3</c:v>
                </c:pt>
                <c:pt idx="1">
                  <c:v>6.807599395278187E-3</c:v>
                </c:pt>
                <c:pt idx="2">
                  <c:v>5.1107944659378058E-3</c:v>
                </c:pt>
                <c:pt idx="3">
                  <c:v>-2.0752507743811797E-3</c:v>
                </c:pt>
                <c:pt idx="4">
                  <c:v>5.2277018554520377E-3</c:v>
                </c:pt>
                <c:pt idx="5">
                  <c:v>-1.3298071105566271E-2</c:v>
                </c:pt>
                <c:pt idx="6">
                  <c:v>9.6216355295991162E-3</c:v>
                </c:pt>
                <c:pt idx="7">
                  <c:v>-8.9016872962131618E-3</c:v>
                </c:pt>
                <c:pt idx="8">
                  <c:v>-1.3280463541962755E-2</c:v>
                </c:pt>
                <c:pt idx="9">
                  <c:v>9.6136925102555428E-3</c:v>
                </c:pt>
                <c:pt idx="10">
                  <c:v>-7.6861426827576707E-3</c:v>
                </c:pt>
                <c:pt idx="11">
                  <c:v>9.5618517131757858E-5</c:v>
                </c:pt>
                <c:pt idx="12">
                  <c:v>2.3302140053307104E-3</c:v>
                </c:pt>
                <c:pt idx="13">
                  <c:v>-3.4602295278548653E-3</c:v>
                </c:pt>
                <c:pt idx="14">
                  <c:v>-1.6837563331528818E-2</c:v>
                </c:pt>
                <c:pt idx="15">
                  <c:v>-1.9458977886510107E-2</c:v>
                </c:pt>
                <c:pt idx="16">
                  <c:v>-2.3350048755812992E-3</c:v>
                </c:pt>
                <c:pt idx="17">
                  <c:v>1.3056009278578267E-3</c:v>
                </c:pt>
                <c:pt idx="18">
                  <c:v>-1.1275722748770107E-2</c:v>
                </c:pt>
                <c:pt idx="19">
                  <c:v>1.7439096959024736E-2</c:v>
                </c:pt>
                <c:pt idx="20">
                  <c:v>-5.5250013667381415E-3</c:v>
                </c:pt>
                <c:pt idx="21">
                  <c:v>-7.902354714196062E-3</c:v>
                </c:pt>
                <c:pt idx="22">
                  <c:v>-4.2610150270950215E-3</c:v>
                </c:pt>
                <c:pt idx="23">
                  <c:v>-3.1148852988462658E-3</c:v>
                </c:pt>
                <c:pt idx="24">
                  <c:v>-3.9505826003043308E-3</c:v>
                </c:pt>
                <c:pt idx="25">
                  <c:v>-1.2192219120014679E-2</c:v>
                </c:pt>
                <c:pt idx="26">
                  <c:v>1.2010338608405844E-2</c:v>
                </c:pt>
                <c:pt idx="27">
                  <c:v>4.7142991982735373E-3</c:v>
                </c:pt>
                <c:pt idx="28">
                  <c:v>-4.0562744931736628E-3</c:v>
                </c:pt>
                <c:pt idx="29">
                  <c:v>8.7113518944883141E-3</c:v>
                </c:pt>
                <c:pt idx="30">
                  <c:v>1.8884379527959918E-3</c:v>
                </c:pt>
                <c:pt idx="31">
                  <c:v>-1.362656263481422E-2</c:v>
                </c:pt>
                <c:pt idx="32">
                  <c:v>8.5261674123332971E-3</c:v>
                </c:pt>
                <c:pt idx="33">
                  <c:v>6.4472592308885855E-3</c:v>
                </c:pt>
                <c:pt idx="34">
                  <c:v>8.2847575843606677E-3</c:v>
                </c:pt>
                <c:pt idx="35">
                  <c:v>-1.4184194634732285E-2</c:v>
                </c:pt>
                <c:pt idx="36">
                  <c:v>-6.4295433261905182E-4</c:v>
                </c:pt>
                <c:pt idx="37">
                  <c:v>1.6962901747735373E-2</c:v>
                </c:pt>
                <c:pt idx="38">
                  <c:v>-8.1816221249813685E-3</c:v>
                </c:pt>
                <c:pt idx="39">
                  <c:v>-4.2027310818823094E-3</c:v>
                </c:pt>
                <c:pt idx="40">
                  <c:v>7.9573985542680838E-3</c:v>
                </c:pt>
                <c:pt idx="41">
                  <c:v>3.8621966628940753E-4</c:v>
                </c:pt>
                <c:pt idx="42">
                  <c:v>-5.6751771641565946E-3</c:v>
                </c:pt>
                <c:pt idx="43">
                  <c:v>7.4633565076667975E-3</c:v>
                </c:pt>
                <c:pt idx="44">
                  <c:v>-2.5727146005000796E-3</c:v>
                </c:pt>
                <c:pt idx="45">
                  <c:v>-5.2322136584392852E-3</c:v>
                </c:pt>
                <c:pt idx="46">
                  <c:v>1.5585291109680161E-3</c:v>
                </c:pt>
                <c:pt idx="47">
                  <c:v>6.2919673073430545E-3</c:v>
                </c:pt>
                <c:pt idx="48">
                  <c:v>-2.1129784144950045E-3</c:v>
                </c:pt>
                <c:pt idx="49">
                  <c:v>3.5061298209036027E-3</c:v>
                </c:pt>
                <c:pt idx="50">
                  <c:v>1.7912319018840786E-3</c:v>
                </c:pt>
                <c:pt idx="51">
                  <c:v>9.0516734044709338E-4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FA-471B-8975-F6AA93C6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605312"/>
        <c:axId val="206611200"/>
      </c:lineChart>
      <c:catAx>
        <c:axId val="20660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sz="1000" b="0"/>
            </a:pPr>
            <a:endParaRPr lang="it-IT"/>
          </a:p>
        </c:txPr>
        <c:crossAx val="206611200"/>
        <c:crosses val="autoZero"/>
        <c:auto val="1"/>
        <c:lblAlgn val="ctr"/>
        <c:lblOffset val="100"/>
        <c:noMultiLvlLbl val="0"/>
      </c:catAx>
      <c:valAx>
        <c:axId val="206611200"/>
        <c:scaling>
          <c:orientation val="minMax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it-IT"/>
          </a:p>
        </c:txPr>
        <c:crossAx val="206605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0893815196177407E-2"/>
          <c:y val="0.77738949557982318"/>
          <c:w val="0.19234672589003299"/>
          <c:h val="0.11343103172945815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000"/>
          </a:pPr>
          <a:endParaRPr lang="it-IT"/>
        </a:p>
      </c:txPr>
    </c:legend>
    <c:plotVisOnly val="1"/>
    <c:dispBlanksAs val="gap"/>
    <c:showDLblsOverMax val="0"/>
  </c:chart>
  <c:spPr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Variazione</a:t>
            </a:r>
            <a:r>
              <a:rPr lang="it-IT" baseline="0"/>
              <a:t> mensile dell'occupazione e contributi alla variazione per età</a:t>
            </a:r>
            <a:endParaRPr lang="it-IT"/>
          </a:p>
        </c:rich>
      </c:tx>
      <c:layout>
        <c:manualLayout>
          <c:xMode val="edge"/>
          <c:yMode val="edge"/>
          <c:x val="0.13374918188915566"/>
          <c:y val="4.1909198277036959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4.8760535702267988E-2"/>
          <c:y val="6.5144930206657084E-2"/>
          <c:w val="0.94817718554411468"/>
          <c:h val="0.8489268326638577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'Dati Fig. 14'!$AG$4</c:f>
              <c:strCache>
                <c:ptCount val="1"/>
                <c:pt idx="0">
                  <c:v> 50 e oltre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14'!$A$185:$B$236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'Dati Fig. 14'!$AG$185:$AG$236</c:f>
              <c:numCache>
                <c:formatCode>#,##0.00</c:formatCode>
                <c:ptCount val="52"/>
                <c:pt idx="0">
                  <c:v>-2.0017613934342627E-4</c:v>
                </c:pt>
                <c:pt idx="1">
                  <c:v>2.1004429805217134E-3</c:v>
                </c:pt>
                <c:pt idx="2">
                  <c:v>7.4474750328214711E-4</c:v>
                </c:pt>
                <c:pt idx="3">
                  <c:v>2.892819148982232E-3</c:v>
                </c:pt>
                <c:pt idx="4">
                  <c:v>2.7335960571969564E-3</c:v>
                </c:pt>
                <c:pt idx="5">
                  <c:v>1.4626595405924984E-4</c:v>
                </c:pt>
                <c:pt idx="6">
                  <c:v>-9.4770583314123744E-5</c:v>
                </c:pt>
                <c:pt idx="7">
                  <c:v>-1.5975162336612266E-6</c:v>
                </c:pt>
                <c:pt idx="8">
                  <c:v>-3.7932442942386501E-4</c:v>
                </c:pt>
                <c:pt idx="9">
                  <c:v>8.3395108290144665E-4</c:v>
                </c:pt>
                <c:pt idx="10">
                  <c:v>1.1905537715080774E-4</c:v>
                </c:pt>
                <c:pt idx="11">
                  <c:v>3.4065519045256267E-4</c:v>
                </c:pt>
                <c:pt idx="12">
                  <c:v>-1.5971513172660583E-4</c:v>
                </c:pt>
                <c:pt idx="13">
                  <c:v>1.1077404688127276E-3</c:v>
                </c:pt>
                <c:pt idx="14">
                  <c:v>1.3930600525697106E-5</c:v>
                </c:pt>
                <c:pt idx="15">
                  <c:v>-6.3030716661490772E-3</c:v>
                </c:pt>
                <c:pt idx="16">
                  <c:v>-1.344128169997038E-4</c:v>
                </c:pt>
                <c:pt idx="17">
                  <c:v>-4.9225695197642397E-5</c:v>
                </c:pt>
                <c:pt idx="18">
                  <c:v>-6.2250911219811163E-5</c:v>
                </c:pt>
                <c:pt idx="19">
                  <c:v>2.0134952244203613E-3</c:v>
                </c:pt>
                <c:pt idx="20">
                  <c:v>6.6671147278671164E-5</c:v>
                </c:pt>
                <c:pt idx="21">
                  <c:v>1.0756948614637112E-3</c:v>
                </c:pt>
                <c:pt idx="22">
                  <c:v>-1.1355660264800098E-3</c:v>
                </c:pt>
                <c:pt idx="23">
                  <c:v>2.1038394058170212E-3</c:v>
                </c:pt>
                <c:pt idx="24">
                  <c:v>-1.3214077106029137E-3</c:v>
                </c:pt>
                <c:pt idx="25">
                  <c:v>8.0881189318480139E-4</c:v>
                </c:pt>
                <c:pt idx="26">
                  <c:v>9.6586074749952693E-4</c:v>
                </c:pt>
                <c:pt idx="27">
                  <c:v>1.5710149629949493E-3</c:v>
                </c:pt>
                <c:pt idx="28">
                  <c:v>6.1027817999093981E-4</c:v>
                </c:pt>
                <c:pt idx="29">
                  <c:v>2.4386447315428422E-3</c:v>
                </c:pt>
                <c:pt idx="30">
                  <c:v>-7.1293253164930845E-4</c:v>
                </c:pt>
                <c:pt idx="31">
                  <c:v>7.4160457999216734E-4</c:v>
                </c:pt>
                <c:pt idx="32">
                  <c:v>3.6133602690113773E-3</c:v>
                </c:pt>
                <c:pt idx="33">
                  <c:v>-2.027908430291301E-3</c:v>
                </c:pt>
                <c:pt idx="34">
                  <c:v>5.9067157849433853E-3</c:v>
                </c:pt>
                <c:pt idx="35">
                  <c:v>-3.8358220298783849E-3</c:v>
                </c:pt>
                <c:pt idx="36">
                  <c:v>1.609829591067747E-3</c:v>
                </c:pt>
                <c:pt idx="37">
                  <c:v>-8.1392252105103147E-5</c:v>
                </c:pt>
                <c:pt idx="38">
                  <c:v>1.5298189471057834E-3</c:v>
                </c:pt>
                <c:pt idx="39">
                  <c:v>1.1055096596946599E-4</c:v>
                </c:pt>
                <c:pt idx="40">
                  <c:v>2.4651937063069093E-3</c:v>
                </c:pt>
                <c:pt idx="41">
                  <c:v>3.1070256815011613E-3</c:v>
                </c:pt>
                <c:pt idx="42">
                  <c:v>1.6058478621870562E-3</c:v>
                </c:pt>
                <c:pt idx="43">
                  <c:v>-1.2601457196583755E-3</c:v>
                </c:pt>
                <c:pt idx="44">
                  <c:v>-1.3194404432301113E-3</c:v>
                </c:pt>
                <c:pt idx="45">
                  <c:v>6.4056006429436029E-3</c:v>
                </c:pt>
                <c:pt idx="46">
                  <c:v>-2.1755048000854978E-3</c:v>
                </c:pt>
                <c:pt idx="47">
                  <c:v>7.6131810100185714E-4</c:v>
                </c:pt>
                <c:pt idx="48">
                  <c:v>1.9779350471486228E-3</c:v>
                </c:pt>
                <c:pt idx="49">
                  <c:v>2.2463075957021099E-3</c:v>
                </c:pt>
                <c:pt idx="50">
                  <c:v>8.7266826456069665E-4</c:v>
                </c:pt>
                <c:pt idx="51">
                  <c:v>2.9237832852218198E-3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5-4682-80E1-EE0CF169BC95}"/>
            </c:ext>
          </c:extLst>
        </c:ser>
        <c:ser>
          <c:idx val="1"/>
          <c:order val="1"/>
          <c:tx>
            <c:strRef>
              <c:f>'Dati Fig. 14'!$AF$4</c:f>
              <c:strCache>
                <c:ptCount val="1"/>
                <c:pt idx="0">
                  <c:v> 35-49 anni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14'!$A$185:$B$236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'Dati Fig. 14'!$AF$185:$AF$236</c:f>
              <c:numCache>
                <c:formatCode>#,##0.00</c:formatCode>
                <c:ptCount val="52"/>
                <c:pt idx="0">
                  <c:v>-4.9648206311745367E-4</c:v>
                </c:pt>
                <c:pt idx="1">
                  <c:v>-3.0719136352925919E-3</c:v>
                </c:pt>
                <c:pt idx="2">
                  <c:v>-8.6987969781565625E-6</c:v>
                </c:pt>
                <c:pt idx="3">
                  <c:v>9.1356510268704449E-4</c:v>
                </c:pt>
                <c:pt idx="4">
                  <c:v>-1.4685017716031463E-3</c:v>
                </c:pt>
                <c:pt idx="5">
                  <c:v>1.538748911205571E-3</c:v>
                </c:pt>
                <c:pt idx="6">
                  <c:v>-3.0813781484857732E-3</c:v>
                </c:pt>
                <c:pt idx="7">
                  <c:v>-5.3654957390786577E-4</c:v>
                </c:pt>
                <c:pt idx="8">
                  <c:v>-1.1341644624168967E-3</c:v>
                </c:pt>
                <c:pt idx="9">
                  <c:v>-1.1869632176610262E-3</c:v>
                </c:pt>
                <c:pt idx="10">
                  <c:v>1.1775375130737216E-4</c:v>
                </c:pt>
                <c:pt idx="11">
                  <c:v>-1.5187706248123872E-3</c:v>
                </c:pt>
                <c:pt idx="12">
                  <c:v>1.1886433125916458E-3</c:v>
                </c:pt>
                <c:pt idx="13">
                  <c:v>-1.4516431382418018E-3</c:v>
                </c:pt>
                <c:pt idx="14">
                  <c:v>-1.1805467886559043E-2</c:v>
                </c:pt>
                <c:pt idx="15">
                  <c:v>-2.3908385495926866E-3</c:v>
                </c:pt>
                <c:pt idx="16">
                  <c:v>-8.4983733071219817E-4</c:v>
                </c:pt>
                <c:pt idx="17">
                  <c:v>-2.5753454010487191E-3</c:v>
                </c:pt>
                <c:pt idx="18">
                  <c:v>1.8102256225477249E-3</c:v>
                </c:pt>
                <c:pt idx="19">
                  <c:v>8.6601410328362126E-4</c:v>
                </c:pt>
                <c:pt idx="20">
                  <c:v>-7.1029207477339782E-4</c:v>
                </c:pt>
                <c:pt idx="21">
                  <c:v>-1.5249641116871215E-4</c:v>
                </c:pt>
                <c:pt idx="22">
                  <c:v>9.1181182145948648E-4</c:v>
                </c:pt>
                <c:pt idx="23">
                  <c:v>-3.7191254422894744E-3</c:v>
                </c:pt>
                <c:pt idx="24">
                  <c:v>-1.0345154343493973E-3</c:v>
                </c:pt>
                <c:pt idx="25">
                  <c:v>1.5296101452499196E-4</c:v>
                </c:pt>
                <c:pt idx="26">
                  <c:v>-1.5337220459780299E-3</c:v>
                </c:pt>
                <c:pt idx="27">
                  <c:v>2.8708610395401439E-3</c:v>
                </c:pt>
                <c:pt idx="28">
                  <c:v>4.0005036875786099E-4</c:v>
                </c:pt>
                <c:pt idx="29">
                  <c:v>2.6923541812388829E-3</c:v>
                </c:pt>
                <c:pt idx="30">
                  <c:v>-4.3675066513944148E-4</c:v>
                </c:pt>
                <c:pt idx="31">
                  <c:v>-1.4445871289484708E-4</c:v>
                </c:pt>
                <c:pt idx="32">
                  <c:v>-7.0777341676749473E-4</c:v>
                </c:pt>
                <c:pt idx="33">
                  <c:v>-3.6996753731278152E-4</c:v>
                </c:pt>
                <c:pt idx="34">
                  <c:v>-1.5406988529088105E-4</c:v>
                </c:pt>
                <c:pt idx="35">
                  <c:v>9.0944510788330975E-4</c:v>
                </c:pt>
                <c:pt idx="36">
                  <c:v>-2.0324727000005241E-3</c:v>
                </c:pt>
                <c:pt idx="37">
                  <c:v>3.0288857601979708E-3</c:v>
                </c:pt>
                <c:pt idx="38">
                  <c:v>8.6371636025142238E-5</c:v>
                </c:pt>
                <c:pt idx="39">
                  <c:v>-1.3315143621020662E-3</c:v>
                </c:pt>
                <c:pt idx="40">
                  <c:v>-6.2259813955269755E-4</c:v>
                </c:pt>
                <c:pt idx="41">
                  <c:v>-7.3653083842930482E-4</c:v>
                </c:pt>
                <c:pt idx="42">
                  <c:v>-1.100641168250063E-3</c:v>
                </c:pt>
                <c:pt idx="43">
                  <c:v>-1.8142486714337973E-3</c:v>
                </c:pt>
                <c:pt idx="44">
                  <c:v>1.9330450148527126E-3</c:v>
                </c:pt>
                <c:pt idx="45">
                  <c:v>3.6910878967728129E-4</c:v>
                </c:pt>
                <c:pt idx="46">
                  <c:v>-1.3247963114918332E-3</c:v>
                </c:pt>
                <c:pt idx="47">
                  <c:v>1.1464757515342453E-3</c:v>
                </c:pt>
                <c:pt idx="48">
                  <c:v>2.1666411136149119E-4</c:v>
                </c:pt>
                <c:pt idx="49">
                  <c:v>-3.4269111123968275E-3</c:v>
                </c:pt>
                <c:pt idx="50">
                  <c:v>1.5512294887209666E-3</c:v>
                </c:pt>
                <c:pt idx="51">
                  <c:v>-7.6083071499494584E-4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5-4682-80E1-EE0CF169BC95}"/>
            </c:ext>
          </c:extLst>
        </c:ser>
        <c:ser>
          <c:idx val="0"/>
          <c:order val="2"/>
          <c:tx>
            <c:strRef>
              <c:f>'Dati Fig. 14'!$AE$4</c:f>
              <c:strCache>
                <c:ptCount val="1"/>
                <c:pt idx="0">
                  <c:v> 15-34 anni</c:v>
                </c:pt>
              </c:strCache>
            </c:strRef>
          </c:tx>
          <c:spPr>
            <a:solidFill>
              <a:srgbClr val="00B0F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14'!$A$185:$B$236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'Dati Fig. 14'!$AE$185:$AE$236</c:f>
              <c:numCache>
                <c:formatCode>#,##0.00</c:formatCode>
                <c:ptCount val="52"/>
                <c:pt idx="0">
                  <c:v>1.6516053913235041E-4</c:v>
                </c:pt>
                <c:pt idx="1">
                  <c:v>1.587333088050265E-3</c:v>
                </c:pt>
                <c:pt idx="2">
                  <c:v>4.5294635865096985E-3</c:v>
                </c:pt>
                <c:pt idx="3">
                  <c:v>-2.8079309305842968E-3</c:v>
                </c:pt>
                <c:pt idx="4">
                  <c:v>2.1732529529417419E-4</c:v>
                </c:pt>
                <c:pt idx="5">
                  <c:v>1.1175599334349742E-3</c:v>
                </c:pt>
                <c:pt idx="6">
                  <c:v>-1.3169754084521128E-5</c:v>
                </c:pt>
                <c:pt idx="7">
                  <c:v>-1.9108452959234975E-3</c:v>
                </c:pt>
                <c:pt idx="8">
                  <c:v>2.7826069794223798E-4</c:v>
                </c:pt>
                <c:pt idx="9">
                  <c:v>-8.4287822502759045E-4</c:v>
                </c:pt>
                <c:pt idx="10">
                  <c:v>1.9979088946949016E-3</c:v>
                </c:pt>
                <c:pt idx="11">
                  <c:v>-1.0868584586991089E-3</c:v>
                </c:pt>
                <c:pt idx="12">
                  <c:v>-6.5326569499471151E-4</c:v>
                </c:pt>
                <c:pt idx="13">
                  <c:v>-2.2623235259697653E-4</c:v>
                </c:pt>
                <c:pt idx="14">
                  <c:v>-4.9007939444156842E-3</c:v>
                </c:pt>
                <c:pt idx="15">
                  <c:v>-1.3156673496730241E-2</c:v>
                </c:pt>
                <c:pt idx="16">
                  <c:v>-1.7584661688264175E-3</c:v>
                </c:pt>
                <c:pt idx="17">
                  <c:v>-9.272799844432276E-4</c:v>
                </c:pt>
                <c:pt idx="18">
                  <c:v>2.4517596302977094E-3</c:v>
                </c:pt>
                <c:pt idx="19">
                  <c:v>5.5863403355394308E-3</c:v>
                </c:pt>
                <c:pt idx="20">
                  <c:v>-1.1803976425046555E-3</c:v>
                </c:pt>
                <c:pt idx="21">
                  <c:v>2.0078319821043651E-3</c:v>
                </c:pt>
                <c:pt idx="22">
                  <c:v>-3.0264592482503964E-3</c:v>
                </c:pt>
                <c:pt idx="23">
                  <c:v>-1.1930982816338257E-3</c:v>
                </c:pt>
                <c:pt idx="24">
                  <c:v>-1.3745325721863958E-3</c:v>
                </c:pt>
                <c:pt idx="25">
                  <c:v>9.8701011826710116E-4</c:v>
                </c:pt>
                <c:pt idx="26">
                  <c:v>3.3503365210153803E-3</c:v>
                </c:pt>
                <c:pt idx="27">
                  <c:v>1.511235367841189E-3</c:v>
                </c:pt>
                <c:pt idx="28">
                  <c:v>4.8643708429329724E-3</c:v>
                </c:pt>
                <c:pt idx="29">
                  <c:v>2.2551802794042695E-3</c:v>
                </c:pt>
                <c:pt idx="30">
                  <c:v>5.0640996738324827E-3</c:v>
                </c:pt>
                <c:pt idx="31">
                  <c:v>-2.6426178980386221E-3</c:v>
                </c:pt>
                <c:pt idx="32">
                  <c:v>1.3454174503327769E-3</c:v>
                </c:pt>
                <c:pt idx="33">
                  <c:v>6.3542769458738071E-4</c:v>
                </c:pt>
                <c:pt idx="34">
                  <c:v>8.9794954264022495E-4</c:v>
                </c:pt>
                <c:pt idx="35">
                  <c:v>2.0926279080534724E-3</c:v>
                </c:pt>
                <c:pt idx="36">
                  <c:v>-5.7381189986034609E-4</c:v>
                </c:pt>
                <c:pt idx="37">
                  <c:v>1.7184705013036212E-3</c:v>
                </c:pt>
                <c:pt idx="38">
                  <c:v>2.2719268314206013E-3</c:v>
                </c:pt>
                <c:pt idx="39">
                  <c:v>1.5859811656384949E-3</c:v>
                </c:pt>
                <c:pt idx="40">
                  <c:v>-1.8797215860828529E-4</c:v>
                </c:pt>
                <c:pt idx="41">
                  <c:v>3.489709958399216E-3</c:v>
                </c:pt>
                <c:pt idx="42">
                  <c:v>-4.0683861142889813E-3</c:v>
                </c:pt>
                <c:pt idx="43">
                  <c:v>3.0720615079332832E-4</c:v>
                </c:pt>
                <c:pt idx="44">
                  <c:v>2.6447725993760528E-3</c:v>
                </c:pt>
                <c:pt idx="45">
                  <c:v>-2.8723382756833012E-3</c:v>
                </c:pt>
                <c:pt idx="46">
                  <c:v>2.6655073838683873E-3</c:v>
                </c:pt>
                <c:pt idx="47">
                  <c:v>4.7887489711873044E-4</c:v>
                </c:pt>
                <c:pt idx="48">
                  <c:v>-8.5677879517574783E-4</c:v>
                </c:pt>
                <c:pt idx="49">
                  <c:v>2.9907307162480956E-3</c:v>
                </c:pt>
                <c:pt idx="50">
                  <c:v>-7.1730557165979459E-4</c:v>
                </c:pt>
                <c:pt idx="51">
                  <c:v>-1.0291429961282114E-4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B5-4682-80E1-EE0CF169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317440"/>
        <c:axId val="206318976"/>
      </c:barChart>
      <c:lineChart>
        <c:grouping val="standard"/>
        <c:varyColors val="0"/>
        <c:ser>
          <c:idx val="3"/>
          <c:order val="3"/>
          <c:tx>
            <c:strRef>
              <c:f>'Dati Fig. 14'!$AH$4</c:f>
              <c:strCache>
                <c:ptCount val="1"/>
                <c:pt idx="0">
                  <c:v> Variazione  totale</c:v>
                </c:pt>
              </c:strCache>
            </c:strRef>
          </c:tx>
          <c:spPr>
            <a:ln w="111125">
              <a:solidFill>
                <a:schemeClr val="tx1">
                  <a:lumMod val="50000"/>
                  <a:lumOff val="50000"/>
                  <a:alpha val="42000"/>
                </a:schemeClr>
              </a:solidFill>
            </a:ln>
          </c:spPr>
          <c:marker>
            <c:symbol val="none"/>
          </c:marker>
          <c:cat>
            <c:multiLvlStrRef>
              <c:f>'Dati Fig. 14'!$A$197:$B$232</c:f>
              <c:multiLvlStrCache>
                <c:ptCount val="36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'Dati Fig. 14'!$AH$185:$AH$236</c:f>
              <c:numCache>
                <c:formatCode>#,##0.00</c:formatCode>
                <c:ptCount val="52"/>
                <c:pt idx="0">
                  <c:v>-5.3149766332856907E-4</c:v>
                </c:pt>
                <c:pt idx="1">
                  <c:v>6.1586243327946591E-4</c:v>
                </c:pt>
                <c:pt idx="2">
                  <c:v>5.2655122928136093E-3</c:v>
                </c:pt>
                <c:pt idx="3">
                  <c:v>9.9845332108501931E-4</c:v>
                </c:pt>
                <c:pt idx="4">
                  <c:v>1.4824195808880237E-3</c:v>
                </c:pt>
                <c:pt idx="5">
                  <c:v>2.8025747986997166E-3</c:v>
                </c:pt>
                <c:pt idx="6">
                  <c:v>-3.1893184858843792E-3</c:v>
                </c:pt>
                <c:pt idx="7">
                  <c:v>-2.4489923860649852E-3</c:v>
                </c:pt>
                <c:pt idx="8">
                  <c:v>-1.2352281938985236E-3</c:v>
                </c:pt>
                <c:pt idx="9">
                  <c:v>-1.1958903597871307E-3</c:v>
                </c:pt>
                <c:pt idx="10">
                  <c:v>2.2347180231530421E-3</c:v>
                </c:pt>
                <c:pt idx="11">
                  <c:v>-2.2649738930589332E-3</c:v>
                </c:pt>
                <c:pt idx="12">
                  <c:v>3.7566248587032848E-4</c:v>
                </c:pt>
                <c:pt idx="13">
                  <c:v>-5.7013502202601127E-4</c:v>
                </c:pt>
                <c:pt idx="14">
                  <c:v>-1.6692331230449109E-2</c:v>
                </c:pt>
                <c:pt idx="15">
                  <c:v>-2.1850583712471845E-2</c:v>
                </c:pt>
                <c:pt idx="16">
                  <c:v>-2.7427163165385246E-3</c:v>
                </c:pt>
                <c:pt idx="17">
                  <c:v>-3.5518510806895479E-3</c:v>
                </c:pt>
                <c:pt idx="18">
                  <c:v>4.1997343416256645E-3</c:v>
                </c:pt>
                <c:pt idx="19">
                  <c:v>8.4658496632433727E-3</c:v>
                </c:pt>
                <c:pt idx="20">
                  <c:v>-1.8240185699992598E-3</c:v>
                </c:pt>
                <c:pt idx="21">
                  <c:v>2.9310304323992824E-3</c:v>
                </c:pt>
                <c:pt idx="22">
                  <c:v>-3.2502134532710011E-3</c:v>
                </c:pt>
                <c:pt idx="23">
                  <c:v>-2.8083843181061969E-3</c:v>
                </c:pt>
                <c:pt idx="24">
                  <c:v>-3.7304557171387478E-3</c:v>
                </c:pt>
                <c:pt idx="25">
                  <c:v>1.9487830259769768E-3</c:v>
                </c:pt>
                <c:pt idx="26">
                  <c:v>2.7824752225368361E-3</c:v>
                </c:pt>
                <c:pt idx="27">
                  <c:v>5.9531113703762415E-3</c:v>
                </c:pt>
                <c:pt idx="28">
                  <c:v>5.8746993916817735E-3</c:v>
                </c:pt>
                <c:pt idx="29">
                  <c:v>7.386179192186035E-3</c:v>
                </c:pt>
                <c:pt idx="30">
                  <c:v>3.9144164770436923E-3</c:v>
                </c:pt>
                <c:pt idx="31">
                  <c:v>-2.0454720309412617E-3</c:v>
                </c:pt>
                <c:pt idx="32">
                  <c:v>4.2510043025766192E-3</c:v>
                </c:pt>
                <c:pt idx="33">
                  <c:v>-1.7624482730167416E-3</c:v>
                </c:pt>
                <c:pt idx="34">
                  <c:v>6.6505954422927298E-3</c:v>
                </c:pt>
                <c:pt idx="35">
                  <c:v>-8.3374901394152301E-4</c:v>
                </c:pt>
                <c:pt idx="36">
                  <c:v>-9.9645500879320297E-4</c:v>
                </c:pt>
                <c:pt idx="37">
                  <c:v>4.6659640093965286E-3</c:v>
                </c:pt>
                <c:pt idx="38">
                  <c:v>3.8881174145515267E-3</c:v>
                </c:pt>
                <c:pt idx="39">
                  <c:v>3.6501776950585523E-4</c:v>
                </c:pt>
                <c:pt idx="40">
                  <c:v>1.6546234081460842E-3</c:v>
                </c:pt>
                <c:pt idx="41">
                  <c:v>5.8602048014709546E-3</c:v>
                </c:pt>
                <c:pt idx="42">
                  <c:v>-3.5631794203519885E-3</c:v>
                </c:pt>
                <c:pt idx="43">
                  <c:v>-2.7671882402987269E-3</c:v>
                </c:pt>
                <c:pt idx="44">
                  <c:v>3.2583771709985758E-3</c:v>
                </c:pt>
                <c:pt idx="45">
                  <c:v>3.9023711569377006E-3</c:v>
                </c:pt>
                <c:pt idx="46">
                  <c:v>-8.3479372770898293E-4</c:v>
                </c:pt>
                <c:pt idx="47">
                  <c:v>2.3866687496547547E-3</c:v>
                </c:pt>
                <c:pt idx="48">
                  <c:v>1.3378203633344053E-3</c:v>
                </c:pt>
                <c:pt idx="49">
                  <c:v>1.810127199553222E-3</c:v>
                </c:pt>
                <c:pt idx="50">
                  <c:v>1.7065921816220634E-3</c:v>
                </c:pt>
                <c:pt idx="51">
                  <c:v>2.060038270613975E-3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B5-4682-80E1-EE0CF169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17440"/>
        <c:axId val="206318976"/>
      </c:lineChart>
      <c:catAx>
        <c:axId val="20631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900"/>
            </a:pPr>
            <a:endParaRPr lang="it-IT"/>
          </a:p>
        </c:txPr>
        <c:crossAx val="206318976"/>
        <c:crosses val="autoZero"/>
        <c:auto val="1"/>
        <c:lblAlgn val="ctr"/>
        <c:lblOffset val="100"/>
        <c:noMultiLvlLbl val="0"/>
      </c:catAx>
      <c:valAx>
        <c:axId val="206318976"/>
        <c:scaling>
          <c:orientation val="minMax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it-IT"/>
          </a:p>
        </c:txPr>
        <c:crossAx val="206317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735742647553675"/>
          <c:y val="0.75401329124031091"/>
          <c:w val="0.19075878592099066"/>
          <c:h val="0.13361488160313814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000"/>
          </a:pPr>
          <a:endParaRPr lang="it-IT"/>
        </a:p>
      </c:txPr>
    </c:legend>
    <c:plotVisOnly val="1"/>
    <c:dispBlanksAs val="gap"/>
    <c:showDLblsOverMax val="0"/>
  </c:chart>
  <c:spPr>
    <a:ln>
      <a:noFill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Variazione</a:t>
            </a:r>
            <a:r>
              <a:rPr lang="it-IT" baseline="0"/>
              <a:t> mensile dell'occupazione e contributi alla variazione per genere</a:t>
            </a:r>
            <a:endParaRPr lang="it-IT"/>
          </a:p>
        </c:rich>
      </c:tx>
      <c:layout>
        <c:manualLayout>
          <c:xMode val="edge"/>
          <c:yMode val="edge"/>
          <c:x val="0.13374918188915566"/>
          <c:y val="4.1909198277036959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1822814455885317E-2"/>
          <c:y val="7.6856354737933869E-2"/>
          <c:w val="0.94817718554411468"/>
          <c:h val="0.8655674982904828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'Dati Fig. 14'!$AI$4</c:f>
              <c:strCache>
                <c:ptCount val="1"/>
                <c:pt idx="0">
                  <c:v> Uomini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14'!$A$197:$B$205</c:f>
              <c:multiLvlStrCache>
                <c:ptCount val="9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</c:lvl>
                <c:lvl>
                  <c:pt idx="0">
                    <c:v>2020</c:v>
                  </c:pt>
                </c:lvl>
              </c:multiLvlStrCache>
            </c:multiLvlStrRef>
          </c:cat>
          <c:val>
            <c:numRef>
              <c:f>'Dati Fig. 14'!$AI$197:$AI$205</c:f>
              <c:numCache>
                <c:formatCode>#,##0.00</c:formatCode>
                <c:ptCount val="9"/>
                <c:pt idx="0">
                  <c:v>2.2045981643650284E-3</c:v>
                </c:pt>
                <c:pt idx="1">
                  <c:v>-1.1032297010462506E-3</c:v>
                </c:pt>
                <c:pt idx="2">
                  <c:v>-1.1342416460987744E-2</c:v>
                </c:pt>
                <c:pt idx="3">
                  <c:v>-6.9816351805105049E-3</c:v>
                </c:pt>
                <c:pt idx="4">
                  <c:v>-3.3016642779326445E-3</c:v>
                </c:pt>
                <c:pt idx="5">
                  <c:v>-2.4327809106375404E-4</c:v>
                </c:pt>
                <c:pt idx="6">
                  <c:v>9.780340099748144E-4</c:v>
                </c:pt>
                <c:pt idx="7">
                  <c:v>4.9884998680609733E-3</c:v>
                </c:pt>
                <c:pt idx="8">
                  <c:v>-1.842760022294274E-3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F0-41CA-8CF1-6D52EB525E85}"/>
            </c:ext>
          </c:extLst>
        </c:ser>
        <c:ser>
          <c:idx val="1"/>
          <c:order val="1"/>
          <c:tx>
            <c:strRef>
              <c:f>'Dati Fig. 14'!$AJ$4</c:f>
              <c:strCache>
                <c:ptCount val="1"/>
                <c:pt idx="0">
                  <c:v> Donne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14'!$A$197:$B$205</c:f>
              <c:multiLvlStrCache>
                <c:ptCount val="9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</c:lvl>
                <c:lvl>
                  <c:pt idx="0">
                    <c:v>2020</c:v>
                  </c:pt>
                </c:lvl>
              </c:multiLvlStrCache>
            </c:multiLvlStrRef>
          </c:cat>
          <c:val>
            <c:numRef>
              <c:f>'Dati Fig. 14'!$AJ$197:$AJ$205</c:f>
              <c:numCache>
                <c:formatCode>#,##0.00</c:formatCode>
                <c:ptCount val="9"/>
                <c:pt idx="0">
                  <c:v>-1.8289790675552159E-3</c:v>
                </c:pt>
                <c:pt idx="1">
                  <c:v>5.3313805178731289E-4</c:v>
                </c:pt>
                <c:pt idx="2">
                  <c:v>-5.349871371951931E-3</c:v>
                </c:pt>
                <c:pt idx="3">
                  <c:v>-1.486903680038615E-2</c:v>
                </c:pt>
                <c:pt idx="4">
                  <c:v>5.5899308150741847E-4</c:v>
                </c:pt>
                <c:pt idx="5">
                  <c:v>-3.3085277454206401E-3</c:v>
                </c:pt>
                <c:pt idx="6">
                  <c:v>3.2216549261721151E-3</c:v>
                </c:pt>
                <c:pt idx="7">
                  <c:v>3.4773045795971924E-3</c:v>
                </c:pt>
                <c:pt idx="8">
                  <c:v>1.8831124315419036E-5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F0-41CA-8CF1-6D52EB525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531584"/>
        <c:axId val="206537472"/>
      </c:barChart>
      <c:lineChart>
        <c:grouping val="standard"/>
        <c:varyColors val="0"/>
        <c:ser>
          <c:idx val="3"/>
          <c:order val="2"/>
          <c:tx>
            <c:strRef>
              <c:f>'Dati Fig. 14'!$AH$4</c:f>
              <c:strCache>
                <c:ptCount val="1"/>
                <c:pt idx="0">
                  <c:v> Variazione  totale</c:v>
                </c:pt>
              </c:strCache>
            </c:strRef>
          </c:tx>
          <c:spPr>
            <a:ln w="111125">
              <a:solidFill>
                <a:schemeClr val="tx1">
                  <a:lumMod val="50000"/>
                  <a:lumOff val="50000"/>
                  <a:alpha val="42000"/>
                </a:schemeClr>
              </a:solidFill>
            </a:ln>
          </c:spPr>
          <c:marker>
            <c:symbol val="none"/>
          </c:marker>
          <c:cat>
            <c:strRef>
              <c:f>'Dati Fig. 14'!$B$197:$B$205</c:f>
              <c:strCache>
                <c:ptCount val="9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</c:strCache>
            </c:strRef>
          </c:cat>
          <c:val>
            <c:numRef>
              <c:f>'Dati Fig. 14'!$AK$197:$AK$205</c:f>
              <c:numCache>
                <c:formatCode>#,##0.00</c:formatCode>
                <c:ptCount val="9"/>
                <c:pt idx="0">
                  <c:v>3.7561909680981255E-4</c:v>
                </c:pt>
                <c:pt idx="1">
                  <c:v>-5.7009164925901678E-4</c:v>
                </c:pt>
                <c:pt idx="2">
                  <c:v>-1.6692287832939516E-2</c:v>
                </c:pt>
                <c:pt idx="3">
                  <c:v>-2.1850671980896817E-2</c:v>
                </c:pt>
                <c:pt idx="4">
                  <c:v>-2.7426711964252258E-3</c:v>
                </c:pt>
                <c:pt idx="5">
                  <c:v>-3.5518058364842294E-3</c:v>
                </c:pt>
                <c:pt idx="6">
                  <c:v>4.1996889361468467E-3</c:v>
                </c:pt>
                <c:pt idx="7">
                  <c:v>8.4658044476581661E-3</c:v>
                </c:pt>
                <c:pt idx="8">
                  <c:v>-1.823928897978855E-3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0-41CA-8CF1-6D52EB525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31584"/>
        <c:axId val="206537472"/>
      </c:lineChart>
      <c:catAx>
        <c:axId val="20653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sz="1000"/>
            </a:pPr>
            <a:endParaRPr lang="it-IT"/>
          </a:p>
        </c:txPr>
        <c:crossAx val="206537472"/>
        <c:crosses val="autoZero"/>
        <c:auto val="1"/>
        <c:lblAlgn val="ctr"/>
        <c:lblOffset val="100"/>
        <c:noMultiLvlLbl val="0"/>
      </c:catAx>
      <c:valAx>
        <c:axId val="206537472"/>
        <c:scaling>
          <c:orientation val="minMax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it-IT"/>
          </a:p>
        </c:txPr>
        <c:crossAx val="206531584"/>
        <c:crosses val="autoZero"/>
        <c:crossBetween val="between"/>
        <c:majorUnit val="2.0000000000000005E-3"/>
      </c:valAx>
    </c:plotArea>
    <c:legend>
      <c:legendPos val="r"/>
      <c:layout>
        <c:manualLayout>
          <c:xMode val="edge"/>
          <c:yMode val="edge"/>
          <c:x val="0.84889588801399829"/>
          <c:y val="0.79561495530687365"/>
          <c:w val="0.1469981021603069"/>
          <c:h val="0.11073396636652867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000"/>
          </a:pPr>
          <a:endParaRPr lang="it-IT"/>
        </a:p>
      </c:txPr>
    </c:legend>
    <c:plotVisOnly val="1"/>
    <c:dispBlanksAs val="gap"/>
    <c:showDLblsOverMax val="0"/>
  </c:chart>
  <c:spPr>
    <a:ln>
      <a:noFill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Variazione</a:t>
            </a:r>
            <a:r>
              <a:rPr lang="it-IT" baseline="0"/>
              <a:t> mensile dell'occupazione e contributi alla variazione per tipo di contratto</a:t>
            </a:r>
            <a:endParaRPr lang="it-IT"/>
          </a:p>
        </c:rich>
      </c:tx>
      <c:layout>
        <c:manualLayout>
          <c:xMode val="edge"/>
          <c:yMode val="edge"/>
          <c:x val="0.1310141463086345"/>
          <c:y val="4.190958189508682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799916548892927E-2"/>
          <c:y val="0.11060146342861589"/>
          <c:w val="0.94200083451107075"/>
          <c:h val="0.7965680265005875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'Dati Fig. 12, 13, 15'!$C$4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12, 13, 15'!$A$185:$B$236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12, 13, 15'!$M$185:$M$236</c:f>
              <c:numCache>
                <c:formatCode>#,##0.00</c:formatCode>
                <c:ptCount val="52"/>
                <c:pt idx="0">
                  <c:v>-2.0081396892625357E-2</c:v>
                </c:pt>
                <c:pt idx="1">
                  <c:v>-5.1755855276297202E-3</c:v>
                </c:pt>
                <c:pt idx="2">
                  <c:v>2.265754150643165E-2</c:v>
                </c:pt>
                <c:pt idx="3">
                  <c:v>8.5369470730326212E-3</c:v>
                </c:pt>
                <c:pt idx="4">
                  <c:v>-3.2982338994279885E-3</c:v>
                </c:pt>
                <c:pt idx="5">
                  <c:v>8.9859927117607685E-4</c:v>
                </c:pt>
                <c:pt idx="6">
                  <c:v>-8.246160523471463E-3</c:v>
                </c:pt>
                <c:pt idx="7">
                  <c:v>-1.1331700552579396E-2</c:v>
                </c:pt>
                <c:pt idx="8">
                  <c:v>-1.5326104709493839E-3</c:v>
                </c:pt>
                <c:pt idx="9">
                  <c:v>-5.3947371935082582E-3</c:v>
                </c:pt>
                <c:pt idx="10">
                  <c:v>9.152661384086283E-3</c:v>
                </c:pt>
                <c:pt idx="11">
                  <c:v>1.0503485474224726E-3</c:v>
                </c:pt>
                <c:pt idx="12">
                  <c:v>-1.5009075417165174E-2</c:v>
                </c:pt>
                <c:pt idx="13">
                  <c:v>1.7992278903934361E-3</c:v>
                </c:pt>
                <c:pt idx="14">
                  <c:v>-0.10866923529405823</c:v>
                </c:pt>
                <c:pt idx="15">
                  <c:v>-6.8619725460656922E-2</c:v>
                </c:pt>
                <c:pt idx="16">
                  <c:v>-2.7506258243603355E-2</c:v>
                </c:pt>
                <c:pt idx="17">
                  <c:v>3.6821493662756027E-2</c:v>
                </c:pt>
                <c:pt idx="18">
                  <c:v>1.7375578133384358E-2</c:v>
                </c:pt>
                <c:pt idx="19">
                  <c:v>2.4037902684391287E-2</c:v>
                </c:pt>
                <c:pt idx="20">
                  <c:v>6.076035970503631E-3</c:v>
                </c:pt>
                <c:pt idx="21">
                  <c:v>2.3227111754475064E-2</c:v>
                </c:pt>
                <c:pt idx="22">
                  <c:v>-2.4692529494365161E-2</c:v>
                </c:pt>
                <c:pt idx="23">
                  <c:v>2.8929775210686437E-3</c:v>
                </c:pt>
                <c:pt idx="24">
                  <c:v>3.2941864861320641E-2</c:v>
                </c:pt>
                <c:pt idx="25">
                  <c:v>-5.7103741867181607E-3</c:v>
                </c:pt>
                <c:pt idx="26">
                  <c:v>1.4703455608877652E-2</c:v>
                </c:pt>
                <c:pt idx="27">
                  <c:v>4.1450489335578607E-2</c:v>
                </c:pt>
                <c:pt idx="28">
                  <c:v>3.8214452013512819E-2</c:v>
                </c:pt>
                <c:pt idx="29">
                  <c:v>-1.1365596882696304E-3</c:v>
                </c:pt>
                <c:pt idx="30">
                  <c:v>-7.4948396325533984E-6</c:v>
                </c:pt>
                <c:pt idx="31">
                  <c:v>-7.2151999212354883E-3</c:v>
                </c:pt>
                <c:pt idx="32">
                  <c:v>3.3288929335189107E-2</c:v>
                </c:pt>
                <c:pt idx="33">
                  <c:v>1.8152466772782638E-3</c:v>
                </c:pt>
                <c:pt idx="34">
                  <c:v>1.0055270340018864E-2</c:v>
                </c:pt>
                <c:pt idx="35">
                  <c:v>5.1195289731404943E-3</c:v>
                </c:pt>
                <c:pt idx="36">
                  <c:v>-5.4036509990501328E-3</c:v>
                </c:pt>
                <c:pt idx="37">
                  <c:v>2.1258630142382953E-2</c:v>
                </c:pt>
                <c:pt idx="38">
                  <c:v>-6.4267170380010149E-3</c:v>
                </c:pt>
                <c:pt idx="39">
                  <c:v>4.6590301711029129E-3</c:v>
                </c:pt>
                <c:pt idx="40">
                  <c:v>-9.406564274056263E-3</c:v>
                </c:pt>
                <c:pt idx="41">
                  <c:v>-2.6869633997549146E-3</c:v>
                </c:pt>
                <c:pt idx="42">
                  <c:v>-2.3382353804056902E-3</c:v>
                </c:pt>
                <c:pt idx="43">
                  <c:v>6.7602780568691968E-4</c:v>
                </c:pt>
                <c:pt idx="44">
                  <c:v>-1.8732486251850519E-2</c:v>
                </c:pt>
                <c:pt idx="45">
                  <c:v>-8.6549288838370167E-3</c:v>
                </c:pt>
                <c:pt idx="46">
                  <c:v>1.1103599808540081E-2</c:v>
                </c:pt>
                <c:pt idx="47">
                  <c:v>-4.8325296269221361E-3</c:v>
                </c:pt>
                <c:pt idx="48">
                  <c:v>-7.9563350620818676E-3</c:v>
                </c:pt>
                <c:pt idx="49">
                  <c:v>3.2950153435605729E-3</c:v>
                </c:pt>
                <c:pt idx="50">
                  <c:v>9.4916185857417249E-4</c:v>
                </c:pt>
                <c:pt idx="51">
                  <c:v>-1.0123498376202087E-2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B-43C8-84C2-92A44B0565F3}"/>
            </c:ext>
          </c:extLst>
        </c:ser>
        <c:ser>
          <c:idx val="1"/>
          <c:order val="1"/>
          <c:tx>
            <c:strRef>
              <c:f>'Dati Fig. 12, 13, 15'!$D$4</c:f>
              <c:strCache>
                <c:ptCount val="1"/>
                <c:pt idx="0">
                  <c:v>Tempo indeterminato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12, 13, 15'!$A$185:$B$236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12, 13, 15'!$N$185:$N$236</c:f>
              <c:numCache>
                <c:formatCode>#,##0.00</c:formatCode>
                <c:ptCount val="52"/>
                <c:pt idx="0">
                  <c:v>6.1992587890232088E-3</c:v>
                </c:pt>
                <c:pt idx="1">
                  <c:v>-4.1303037926960178E-4</c:v>
                </c:pt>
                <c:pt idx="2">
                  <c:v>1.8111221316152411E-3</c:v>
                </c:pt>
                <c:pt idx="3">
                  <c:v>5.509773616312896E-4</c:v>
                </c:pt>
                <c:pt idx="4">
                  <c:v>1.1316776240673594E-3</c:v>
                </c:pt>
                <c:pt idx="5">
                  <c:v>8.9944979299359813E-3</c:v>
                </c:pt>
                <c:pt idx="6">
                  <c:v>-6.6639567875936574E-3</c:v>
                </c:pt>
                <c:pt idx="7">
                  <c:v>1.6792067407925542E-3</c:v>
                </c:pt>
                <c:pt idx="8">
                  <c:v>3.0909651322912879E-3</c:v>
                </c:pt>
                <c:pt idx="9">
                  <c:v>-4.1171601432468015E-3</c:v>
                </c:pt>
                <c:pt idx="10">
                  <c:v>4.3489377609274727E-3</c:v>
                </c:pt>
                <c:pt idx="11">
                  <c:v>-3.7579104098044804E-3</c:v>
                </c:pt>
                <c:pt idx="12">
                  <c:v>2.8113240872815744E-3</c:v>
                </c:pt>
                <c:pt idx="13">
                  <c:v>-3.0239925585517779E-5</c:v>
                </c:pt>
                <c:pt idx="14">
                  <c:v>1.7157308616306869E-3</c:v>
                </c:pt>
                <c:pt idx="15">
                  <c:v>-1.4364014123105485E-2</c:v>
                </c:pt>
                <c:pt idx="16">
                  <c:v>1.2741663654247432E-3</c:v>
                </c:pt>
                <c:pt idx="17">
                  <c:v>-1.1781373245925623E-2</c:v>
                </c:pt>
                <c:pt idx="18">
                  <c:v>7.2696107899044233E-3</c:v>
                </c:pt>
                <c:pt idx="19">
                  <c:v>2.7464227393093656E-3</c:v>
                </c:pt>
                <c:pt idx="20">
                  <c:v>-1.9494303174008038E-3</c:v>
                </c:pt>
                <c:pt idx="21">
                  <c:v>3.0199991265566009E-3</c:v>
                </c:pt>
                <c:pt idx="22">
                  <c:v>9.806177973761467E-4</c:v>
                </c:pt>
                <c:pt idx="23">
                  <c:v>-3.7131683004593468E-3</c:v>
                </c:pt>
                <c:pt idx="24">
                  <c:v>-1.0180863513067098E-2</c:v>
                </c:pt>
                <c:pt idx="25">
                  <c:v>8.1530369194124843E-3</c:v>
                </c:pt>
                <c:pt idx="26">
                  <c:v>-2.458001703066006E-3</c:v>
                </c:pt>
                <c:pt idx="27">
                  <c:v>-2.422596665891349E-4</c:v>
                </c:pt>
                <c:pt idx="28">
                  <c:v>2.9549817023924725E-3</c:v>
                </c:pt>
                <c:pt idx="29">
                  <c:v>8.6533344760847553E-3</c:v>
                </c:pt>
                <c:pt idx="30">
                  <c:v>5.3742508112907782E-3</c:v>
                </c:pt>
                <c:pt idx="31">
                  <c:v>2.8491750878546942E-3</c:v>
                </c:pt>
                <c:pt idx="32">
                  <c:v>-2.8420212410978428E-3</c:v>
                </c:pt>
                <c:pt idx="33">
                  <c:v>-5.2186848746969368E-3</c:v>
                </c:pt>
                <c:pt idx="34">
                  <c:v>5.4046685626231395E-3</c:v>
                </c:pt>
                <c:pt idx="35">
                  <c:v>2.4489871832159777E-3</c:v>
                </c:pt>
                <c:pt idx="36">
                  <c:v>-2.0650787519665078E-4</c:v>
                </c:pt>
                <c:pt idx="37">
                  <c:v>-2.8111580855186085E-3</c:v>
                </c:pt>
                <c:pt idx="38">
                  <c:v>1.0134674086768089E-2</c:v>
                </c:pt>
                <c:pt idx="39">
                  <c:v>9.9630394332383553E-4</c:v>
                </c:pt>
                <c:pt idx="40">
                  <c:v>1.8623262887947334E-3</c:v>
                </c:pt>
                <c:pt idx="41">
                  <c:v>9.4298368514956765E-3</c:v>
                </c:pt>
                <c:pt idx="42">
                  <c:v>-3.1151460691227332E-3</c:v>
                </c:pt>
                <c:pt idx="43">
                  <c:v>-6.8260688217167895E-3</c:v>
                </c:pt>
                <c:pt idx="44">
                  <c:v>9.6874840372823505E-3</c:v>
                </c:pt>
                <c:pt idx="45">
                  <c:v>9.3994302060449505E-3</c:v>
                </c:pt>
                <c:pt idx="46">
                  <c:v>-3.9355900964118274E-3</c:v>
                </c:pt>
                <c:pt idx="47">
                  <c:v>2.5389034254302287E-3</c:v>
                </c:pt>
                <c:pt idx="48">
                  <c:v>4.291286892673509E-3</c:v>
                </c:pt>
                <c:pt idx="49">
                  <c:v>9.7038763705430565E-4</c:v>
                </c:pt>
                <c:pt idx="50">
                  <c:v>1.8260856659598236E-3</c:v>
                </c:pt>
                <c:pt idx="51">
                  <c:v>4.801038256198412E-3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B-43C8-84C2-92A44B0565F3}"/>
            </c:ext>
          </c:extLst>
        </c:ser>
        <c:ser>
          <c:idx val="0"/>
          <c:order val="2"/>
          <c:tx>
            <c:strRef>
              <c:f>'Dati Fig. 12, 13, 15'!$F$3:$F$4</c:f>
              <c:strCache>
                <c:ptCount val="2"/>
                <c:pt idx="0">
                  <c:v>Indipendenti</c:v>
                </c:pt>
              </c:strCache>
            </c:strRef>
          </c:tx>
          <c:spPr>
            <a:solidFill>
              <a:srgbClr val="00B0F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multiLvlStrRef>
              <c:f>'Dati Fig. 12, 13, 15'!$A$185:$B$236</c:f>
              <c:multiLvlStrCache>
                <c:ptCount val="52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Mag</c:v>
                  </c:pt>
                  <c:pt idx="41">
                    <c:v>Giu</c:v>
                  </c:pt>
                  <c:pt idx="42">
                    <c:v>Lug</c:v>
                  </c:pt>
                  <c:pt idx="43">
                    <c:v>Ago</c:v>
                  </c:pt>
                  <c:pt idx="44">
                    <c:v>Set</c:v>
                  </c:pt>
                  <c:pt idx="45">
                    <c:v>Ott</c:v>
                  </c:pt>
                  <c:pt idx="46">
                    <c:v>Nov</c:v>
                  </c:pt>
                  <c:pt idx="47">
                    <c:v>Dic</c:v>
                  </c:pt>
                  <c:pt idx="48">
                    <c:v>Gen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'Dati Fig. 12, 13, 15'!$P$185:$P$236</c:f>
              <c:numCache>
                <c:formatCode>#,##0.00</c:formatCode>
                <c:ptCount val="52"/>
                <c:pt idx="0">
                  <c:v>-7.9026641706241071E-3</c:v>
                </c:pt>
                <c:pt idx="1">
                  <c:v>6.807599395278187E-3</c:v>
                </c:pt>
                <c:pt idx="2">
                  <c:v>5.1107944659378058E-3</c:v>
                </c:pt>
                <c:pt idx="3">
                  <c:v>-2.0752507743811797E-3</c:v>
                </c:pt>
                <c:pt idx="4">
                  <c:v>5.2277018554520377E-3</c:v>
                </c:pt>
                <c:pt idx="5">
                  <c:v>-1.3298071105566271E-2</c:v>
                </c:pt>
                <c:pt idx="6">
                  <c:v>9.6216355295991162E-3</c:v>
                </c:pt>
                <c:pt idx="7">
                  <c:v>-8.9016872962131618E-3</c:v>
                </c:pt>
                <c:pt idx="8">
                  <c:v>-1.3280463541962755E-2</c:v>
                </c:pt>
                <c:pt idx="9">
                  <c:v>9.6136925102555428E-3</c:v>
                </c:pt>
                <c:pt idx="10">
                  <c:v>-7.6861426827576707E-3</c:v>
                </c:pt>
                <c:pt idx="11">
                  <c:v>9.5618517131757858E-5</c:v>
                </c:pt>
                <c:pt idx="12">
                  <c:v>2.3302140053307104E-3</c:v>
                </c:pt>
                <c:pt idx="13">
                  <c:v>-3.4602295278548653E-3</c:v>
                </c:pt>
                <c:pt idx="14">
                  <c:v>-1.6837563331528818E-2</c:v>
                </c:pt>
                <c:pt idx="15">
                  <c:v>-1.9458977886510107E-2</c:v>
                </c:pt>
                <c:pt idx="16">
                  <c:v>-2.3350048755812992E-3</c:v>
                </c:pt>
                <c:pt idx="17">
                  <c:v>1.3056009278578267E-3</c:v>
                </c:pt>
                <c:pt idx="18">
                  <c:v>-1.1275722748770107E-2</c:v>
                </c:pt>
                <c:pt idx="19">
                  <c:v>1.7439096959024736E-2</c:v>
                </c:pt>
                <c:pt idx="20">
                  <c:v>-5.5250013667381415E-3</c:v>
                </c:pt>
                <c:pt idx="21">
                  <c:v>-7.902354714196062E-3</c:v>
                </c:pt>
                <c:pt idx="22">
                  <c:v>-4.2610150270950215E-3</c:v>
                </c:pt>
                <c:pt idx="23">
                  <c:v>-3.1148852988462658E-3</c:v>
                </c:pt>
                <c:pt idx="24">
                  <c:v>-3.9505826003043308E-3</c:v>
                </c:pt>
                <c:pt idx="25">
                  <c:v>-1.2192219120014679E-2</c:v>
                </c:pt>
                <c:pt idx="26">
                  <c:v>1.2010338608405844E-2</c:v>
                </c:pt>
                <c:pt idx="27">
                  <c:v>4.7142991982735373E-3</c:v>
                </c:pt>
                <c:pt idx="28">
                  <c:v>-4.0562744931736628E-3</c:v>
                </c:pt>
                <c:pt idx="29">
                  <c:v>8.7113518944883141E-3</c:v>
                </c:pt>
                <c:pt idx="30">
                  <c:v>1.8884379527959918E-3</c:v>
                </c:pt>
                <c:pt idx="31">
                  <c:v>-1.362656263481422E-2</c:v>
                </c:pt>
                <c:pt idx="32">
                  <c:v>8.5261674123332971E-3</c:v>
                </c:pt>
                <c:pt idx="33">
                  <c:v>6.4472592308885855E-3</c:v>
                </c:pt>
                <c:pt idx="34">
                  <c:v>8.2847575843606677E-3</c:v>
                </c:pt>
                <c:pt idx="35">
                  <c:v>-1.4184194634732285E-2</c:v>
                </c:pt>
                <c:pt idx="36">
                  <c:v>-6.4295433261905182E-4</c:v>
                </c:pt>
                <c:pt idx="37">
                  <c:v>1.6962901747735373E-2</c:v>
                </c:pt>
                <c:pt idx="38">
                  <c:v>-8.1816221249813685E-3</c:v>
                </c:pt>
                <c:pt idx="39">
                  <c:v>-4.2027310818823094E-3</c:v>
                </c:pt>
                <c:pt idx="40">
                  <c:v>7.9573985542680838E-3</c:v>
                </c:pt>
                <c:pt idx="41">
                  <c:v>3.8621966628940753E-4</c:v>
                </c:pt>
                <c:pt idx="42">
                  <c:v>-5.6751771641565946E-3</c:v>
                </c:pt>
                <c:pt idx="43">
                  <c:v>7.4633565076667975E-3</c:v>
                </c:pt>
                <c:pt idx="44">
                  <c:v>-2.5727146005000796E-3</c:v>
                </c:pt>
                <c:pt idx="45">
                  <c:v>-5.2322136584392852E-3</c:v>
                </c:pt>
                <c:pt idx="46">
                  <c:v>1.5585291109680161E-3</c:v>
                </c:pt>
                <c:pt idx="47">
                  <c:v>6.2919673073430545E-3</c:v>
                </c:pt>
                <c:pt idx="48">
                  <c:v>-2.1129784144950045E-3</c:v>
                </c:pt>
                <c:pt idx="49">
                  <c:v>3.5061298209036027E-3</c:v>
                </c:pt>
                <c:pt idx="50">
                  <c:v>1.7912319018840786E-3</c:v>
                </c:pt>
                <c:pt idx="51">
                  <c:v>9.0516734044709338E-4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FB-43C8-84C2-92A44B05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672640"/>
        <c:axId val="206674176"/>
      </c:barChart>
      <c:lineChart>
        <c:grouping val="standard"/>
        <c:varyColors val="0"/>
        <c:ser>
          <c:idx val="3"/>
          <c:order val="3"/>
          <c:tx>
            <c:strRef>
              <c:f>'Dati Fig. 12, 13, 15'!$G$3:$G$4</c:f>
              <c:strCache>
                <c:ptCount val="2"/>
                <c:pt idx="0">
                  <c:v>Totale</c:v>
                </c:pt>
              </c:strCache>
            </c:strRef>
          </c:tx>
          <c:spPr>
            <a:ln w="111125">
              <a:solidFill>
                <a:schemeClr val="tx1">
                  <a:lumMod val="50000"/>
                  <a:lumOff val="50000"/>
                  <a:alpha val="42000"/>
                </a:schemeClr>
              </a:solidFill>
            </a:ln>
          </c:spPr>
          <c:marker>
            <c:symbol val="none"/>
          </c:marker>
          <c:cat>
            <c:multiLvlStrRef>
              <c:f>'Dati Fig. 12, 13, 15'!$A$197:$B$236</c:f>
              <c:multiLvlStrCache>
                <c:ptCount val="40"/>
                <c:lvl>
                  <c:pt idx="0">
                    <c:v>Gen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Mag</c:v>
                  </c:pt>
                  <c:pt idx="5">
                    <c:v>Giu</c:v>
                  </c:pt>
                  <c:pt idx="6">
                    <c:v>Lug</c:v>
                  </c:pt>
                  <c:pt idx="7">
                    <c:v>Ago</c:v>
                  </c:pt>
                  <c:pt idx="8">
                    <c:v>Set</c:v>
                  </c:pt>
                  <c:pt idx="9">
                    <c:v>Ott</c:v>
                  </c:pt>
                  <c:pt idx="10">
                    <c:v>Nov</c:v>
                  </c:pt>
                  <c:pt idx="11">
                    <c:v>Dic</c:v>
                  </c:pt>
                  <c:pt idx="12">
                    <c:v>Gen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Mag</c:v>
                  </c:pt>
                  <c:pt idx="17">
                    <c:v>Giu</c:v>
                  </c:pt>
                  <c:pt idx="18">
                    <c:v>Lug</c:v>
                  </c:pt>
                  <c:pt idx="19">
                    <c:v>Ago</c:v>
                  </c:pt>
                  <c:pt idx="20">
                    <c:v>Set</c:v>
                  </c:pt>
                  <c:pt idx="21">
                    <c:v>Ott</c:v>
                  </c:pt>
                  <c:pt idx="22">
                    <c:v>Nov</c:v>
                  </c:pt>
                  <c:pt idx="23">
                    <c:v>Dic</c:v>
                  </c:pt>
                  <c:pt idx="24">
                    <c:v>Gen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Mag</c:v>
                  </c:pt>
                  <c:pt idx="29">
                    <c:v>Giu</c:v>
                  </c:pt>
                  <c:pt idx="30">
                    <c:v>Lug</c:v>
                  </c:pt>
                  <c:pt idx="31">
                    <c:v>Ago</c:v>
                  </c:pt>
                  <c:pt idx="32">
                    <c:v>Set</c:v>
                  </c:pt>
                  <c:pt idx="33">
                    <c:v>Ott</c:v>
                  </c:pt>
                  <c:pt idx="34">
                    <c:v>Nov</c:v>
                  </c:pt>
                  <c:pt idx="35">
                    <c:v>Dic</c:v>
                  </c:pt>
                  <c:pt idx="36">
                    <c:v>Gen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'Dati Fig. 12, 13, 15'!$Q$185:$Q$236</c:f>
              <c:numCache>
                <c:formatCode>#,##0.00</c:formatCode>
                <c:ptCount val="52"/>
                <c:pt idx="0">
                  <c:v>-5.3149766332856907E-4</c:v>
                </c:pt>
                <c:pt idx="1">
                  <c:v>6.1586243327946591E-4</c:v>
                </c:pt>
                <c:pt idx="2">
                  <c:v>5.2655122928136093E-3</c:v>
                </c:pt>
                <c:pt idx="3">
                  <c:v>9.9845332108501931E-4</c:v>
                </c:pt>
                <c:pt idx="4">
                  <c:v>1.4824195808880237E-3</c:v>
                </c:pt>
                <c:pt idx="5">
                  <c:v>2.8025747986998736E-3</c:v>
                </c:pt>
                <c:pt idx="6">
                  <c:v>-3.1893184858845353E-3</c:v>
                </c:pt>
                <c:pt idx="7">
                  <c:v>-2.4489923860649852E-3</c:v>
                </c:pt>
                <c:pt idx="8">
                  <c:v>-1.2352281938985236E-3</c:v>
                </c:pt>
                <c:pt idx="9">
                  <c:v>-1.1958903597871307E-3</c:v>
                </c:pt>
                <c:pt idx="10">
                  <c:v>2.2347180231530421E-3</c:v>
                </c:pt>
                <c:pt idx="11">
                  <c:v>-2.2649738930589332E-3</c:v>
                </c:pt>
                <c:pt idx="12">
                  <c:v>3.7566248587032848E-4</c:v>
                </c:pt>
                <c:pt idx="13">
                  <c:v>-5.7013502202601127E-4</c:v>
                </c:pt>
                <c:pt idx="14">
                  <c:v>-1.6692331230449109E-2</c:v>
                </c:pt>
                <c:pt idx="15">
                  <c:v>-2.1850583712472005E-2</c:v>
                </c:pt>
                <c:pt idx="16">
                  <c:v>-2.7427163165383607E-3</c:v>
                </c:pt>
                <c:pt idx="17">
                  <c:v>-3.5518510806893835E-3</c:v>
                </c:pt>
                <c:pt idx="18">
                  <c:v>4.1997343416254988E-3</c:v>
                </c:pt>
                <c:pt idx="19">
                  <c:v>8.4658496632433727E-3</c:v>
                </c:pt>
                <c:pt idx="20">
                  <c:v>-1.8240185699994228E-3</c:v>
                </c:pt>
                <c:pt idx="21">
                  <c:v>2.9310304323994464E-3</c:v>
                </c:pt>
                <c:pt idx="22">
                  <c:v>-3.2502134532708385E-3</c:v>
                </c:pt>
                <c:pt idx="23">
                  <c:v>-2.8083843181063595E-3</c:v>
                </c:pt>
                <c:pt idx="24">
                  <c:v>-3.7304557171385839E-3</c:v>
                </c:pt>
                <c:pt idx="25">
                  <c:v>1.948783025976812E-3</c:v>
                </c:pt>
                <c:pt idx="26">
                  <c:v>2.7824752225368361E-3</c:v>
                </c:pt>
                <c:pt idx="27">
                  <c:v>5.9531113703762415E-3</c:v>
                </c:pt>
                <c:pt idx="28">
                  <c:v>5.8746993916817735E-3</c:v>
                </c:pt>
                <c:pt idx="29">
                  <c:v>7.386179192186035E-3</c:v>
                </c:pt>
                <c:pt idx="30">
                  <c:v>3.9144164770436923E-3</c:v>
                </c:pt>
                <c:pt idx="31">
                  <c:v>-2.0454720309412617E-3</c:v>
                </c:pt>
                <c:pt idx="32">
                  <c:v>4.2510043025766192E-3</c:v>
                </c:pt>
                <c:pt idx="33">
                  <c:v>-1.7624482730167416E-3</c:v>
                </c:pt>
                <c:pt idx="34">
                  <c:v>6.6505954422927298E-3</c:v>
                </c:pt>
                <c:pt idx="35">
                  <c:v>-8.3374901394152301E-4</c:v>
                </c:pt>
                <c:pt idx="36">
                  <c:v>-9.9645500879304381E-4</c:v>
                </c:pt>
                <c:pt idx="37">
                  <c:v>4.665964009396369E-3</c:v>
                </c:pt>
                <c:pt idx="38">
                  <c:v>3.8881174145515267E-3</c:v>
                </c:pt>
                <c:pt idx="39">
                  <c:v>3.6501776950585523E-4</c:v>
                </c:pt>
                <c:pt idx="40">
                  <c:v>1.6546234081460842E-3</c:v>
                </c:pt>
                <c:pt idx="41">
                  <c:v>5.8602048014709546E-3</c:v>
                </c:pt>
                <c:pt idx="42">
                  <c:v>-3.5631794203519885E-3</c:v>
                </c:pt>
                <c:pt idx="43">
                  <c:v>-2.7671882402988839E-3</c:v>
                </c:pt>
                <c:pt idx="44">
                  <c:v>3.2583771709987336E-3</c:v>
                </c:pt>
                <c:pt idx="45">
                  <c:v>3.9023711569375437E-3</c:v>
                </c:pt>
                <c:pt idx="46">
                  <c:v>-8.3479372770882659E-4</c:v>
                </c:pt>
                <c:pt idx="47">
                  <c:v>2.3866687496547547E-3</c:v>
                </c:pt>
                <c:pt idx="48">
                  <c:v>1.3378203633344053E-3</c:v>
                </c:pt>
                <c:pt idx="49">
                  <c:v>1.810127199553222E-3</c:v>
                </c:pt>
                <c:pt idx="50">
                  <c:v>1.7065921816219074E-3</c:v>
                </c:pt>
                <c:pt idx="51">
                  <c:v>2.0600382706141306E-3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FB-43C8-84C2-92A44B05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72640"/>
        <c:axId val="206674176"/>
      </c:lineChart>
      <c:catAx>
        <c:axId val="206672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sz="1000"/>
            </a:pPr>
            <a:endParaRPr lang="it-IT"/>
          </a:p>
        </c:txPr>
        <c:crossAx val="206674176"/>
        <c:crosses val="autoZero"/>
        <c:auto val="1"/>
        <c:lblAlgn val="ctr"/>
        <c:lblOffset val="100"/>
        <c:noMultiLvlLbl val="0"/>
      </c:catAx>
      <c:valAx>
        <c:axId val="206674176"/>
        <c:scaling>
          <c:orientation val="minMax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it-IT"/>
          </a:p>
        </c:txPr>
        <c:crossAx val="206672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693007604818633"/>
          <c:y val="0.75810483127986539"/>
          <c:w val="0.19349382865603335"/>
          <c:h val="0.13784367437689635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c:spPr>
      <c:txPr>
        <a:bodyPr/>
        <a:lstStyle/>
        <a:p>
          <a:pPr>
            <a:defRPr sz="1100"/>
          </a:pPr>
          <a:endParaRPr lang="it-IT"/>
        </a:p>
      </c:txPr>
    </c:legend>
    <c:plotVisOnly val="1"/>
    <c:dispBlanksAs val="gap"/>
    <c:showDLblsOverMax val="0"/>
  </c:chart>
  <c:spPr>
    <a:ln>
      <a:noFill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it-IT" sz="1800" b="1" i="0" u="none" strike="noStrike" baseline="0"/>
              <a:t>Figura 16 PIL nominale a prezzi correnti, PIL a valori reali (concatenati 2015), Potere d'acquisto famiglie</a:t>
            </a:r>
          </a:p>
          <a:p>
            <a:pPr>
              <a:defRPr sz="1600" b="0"/>
            </a:pPr>
            <a:r>
              <a:rPr lang="it-IT" sz="1800" b="1" i="0" u="none" strike="noStrike" baseline="0"/>
              <a:t>consumatrici (migliaia di euro), T1 1999-T1 2023</a:t>
            </a:r>
            <a:endParaRPr lang="it-IT" sz="16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995271281924233E-2"/>
          <c:y val="0.11091294245153663"/>
          <c:w val="0.88728337149345693"/>
          <c:h val="0.6577289335183466"/>
        </c:manualLayout>
      </c:layout>
      <c:lineChart>
        <c:grouping val="standard"/>
        <c:varyColors val="0"/>
        <c:ser>
          <c:idx val="0"/>
          <c:order val="0"/>
          <c:tx>
            <c:v> PIL nominale a prezzi correnti 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'Dati Fig. 16'!$B$7:$CT$7</c:f>
              <c:strCache>
                <c:ptCount val="97"/>
                <c:pt idx="0">
                  <c:v> T1-1999 </c:v>
                </c:pt>
                <c:pt idx="1">
                  <c:v> T2-1999 </c:v>
                </c:pt>
                <c:pt idx="2">
                  <c:v> T3-1999 </c:v>
                </c:pt>
                <c:pt idx="3">
                  <c:v> T4-1999 </c:v>
                </c:pt>
                <c:pt idx="4">
                  <c:v> T1-2000 </c:v>
                </c:pt>
                <c:pt idx="5">
                  <c:v> T2-2000 </c:v>
                </c:pt>
                <c:pt idx="6">
                  <c:v> T3-2000 </c:v>
                </c:pt>
                <c:pt idx="7">
                  <c:v> T4-2000 </c:v>
                </c:pt>
                <c:pt idx="8">
                  <c:v> T1-2001 </c:v>
                </c:pt>
                <c:pt idx="9">
                  <c:v> T2-2001 </c:v>
                </c:pt>
                <c:pt idx="10">
                  <c:v> T3-2001 </c:v>
                </c:pt>
                <c:pt idx="11">
                  <c:v> T4-2001 </c:v>
                </c:pt>
                <c:pt idx="12">
                  <c:v> T1-2002 </c:v>
                </c:pt>
                <c:pt idx="13">
                  <c:v> T2-2002 </c:v>
                </c:pt>
                <c:pt idx="14">
                  <c:v> T3-2002 </c:v>
                </c:pt>
                <c:pt idx="15">
                  <c:v> T4-2002 </c:v>
                </c:pt>
                <c:pt idx="16">
                  <c:v> T1-2003 </c:v>
                </c:pt>
                <c:pt idx="17">
                  <c:v> T2-2003 </c:v>
                </c:pt>
                <c:pt idx="18">
                  <c:v> T3-2003 </c:v>
                </c:pt>
                <c:pt idx="19">
                  <c:v> T4-2003 </c:v>
                </c:pt>
                <c:pt idx="20">
                  <c:v> T1-2004 </c:v>
                </c:pt>
                <c:pt idx="21">
                  <c:v> T2-2004 </c:v>
                </c:pt>
                <c:pt idx="22">
                  <c:v> T3-2004 </c:v>
                </c:pt>
                <c:pt idx="23">
                  <c:v> T4-2004 </c:v>
                </c:pt>
                <c:pt idx="24">
                  <c:v> T1-2005 </c:v>
                </c:pt>
                <c:pt idx="25">
                  <c:v> T2-2005 </c:v>
                </c:pt>
                <c:pt idx="26">
                  <c:v> T3-2005 </c:v>
                </c:pt>
                <c:pt idx="27">
                  <c:v> T4-2005 </c:v>
                </c:pt>
                <c:pt idx="28">
                  <c:v> T1-2006 </c:v>
                </c:pt>
                <c:pt idx="29">
                  <c:v> T2-2006 </c:v>
                </c:pt>
                <c:pt idx="30">
                  <c:v> T3-2006 </c:v>
                </c:pt>
                <c:pt idx="31">
                  <c:v> T4-2006 </c:v>
                </c:pt>
                <c:pt idx="32">
                  <c:v> T1-2007 </c:v>
                </c:pt>
                <c:pt idx="33">
                  <c:v> T2-2007 </c:v>
                </c:pt>
                <c:pt idx="34">
                  <c:v> T3-2007 </c:v>
                </c:pt>
                <c:pt idx="35">
                  <c:v> T4-2007 </c:v>
                </c:pt>
                <c:pt idx="36">
                  <c:v> T1-2008 </c:v>
                </c:pt>
                <c:pt idx="37">
                  <c:v> T2-2008 </c:v>
                </c:pt>
                <c:pt idx="38">
                  <c:v> T3-2008 </c:v>
                </c:pt>
                <c:pt idx="39">
                  <c:v> T4-2008 </c:v>
                </c:pt>
                <c:pt idx="40">
                  <c:v> T1-2009 </c:v>
                </c:pt>
                <c:pt idx="41">
                  <c:v> T2-2009 </c:v>
                </c:pt>
                <c:pt idx="42">
                  <c:v> T3-2009 </c:v>
                </c:pt>
                <c:pt idx="43">
                  <c:v> T4-2009 </c:v>
                </c:pt>
                <c:pt idx="44">
                  <c:v> T1-2010 </c:v>
                </c:pt>
                <c:pt idx="45">
                  <c:v> T2-2010 </c:v>
                </c:pt>
                <c:pt idx="46">
                  <c:v> T3-2010 </c:v>
                </c:pt>
                <c:pt idx="47">
                  <c:v> T4-2010 </c:v>
                </c:pt>
                <c:pt idx="48">
                  <c:v> T1-2011 </c:v>
                </c:pt>
                <c:pt idx="49">
                  <c:v> T2-2011 </c:v>
                </c:pt>
                <c:pt idx="50">
                  <c:v> T3-2011 </c:v>
                </c:pt>
                <c:pt idx="51">
                  <c:v> T4-2011 </c:v>
                </c:pt>
                <c:pt idx="52">
                  <c:v> T1-2012 </c:v>
                </c:pt>
                <c:pt idx="53">
                  <c:v> T2-2012 </c:v>
                </c:pt>
                <c:pt idx="54">
                  <c:v> T3-2012 </c:v>
                </c:pt>
                <c:pt idx="55">
                  <c:v> T4-2012 </c:v>
                </c:pt>
                <c:pt idx="56">
                  <c:v> T1-2013 </c:v>
                </c:pt>
                <c:pt idx="57">
                  <c:v> T2-2013 </c:v>
                </c:pt>
                <c:pt idx="58">
                  <c:v> T3-2013 </c:v>
                </c:pt>
                <c:pt idx="59">
                  <c:v> T4-2013 </c:v>
                </c:pt>
                <c:pt idx="60">
                  <c:v> T1-2014 </c:v>
                </c:pt>
                <c:pt idx="61">
                  <c:v> T2-2014 </c:v>
                </c:pt>
                <c:pt idx="62">
                  <c:v> T3-2014 </c:v>
                </c:pt>
                <c:pt idx="63">
                  <c:v> T4-2014 </c:v>
                </c:pt>
                <c:pt idx="64">
                  <c:v> T1-2015 </c:v>
                </c:pt>
                <c:pt idx="65">
                  <c:v> T2-2015 </c:v>
                </c:pt>
                <c:pt idx="66">
                  <c:v> T3-2015 </c:v>
                </c:pt>
                <c:pt idx="67">
                  <c:v> T4-2015 </c:v>
                </c:pt>
                <c:pt idx="68">
                  <c:v> T1-2016 </c:v>
                </c:pt>
                <c:pt idx="69">
                  <c:v> T2-2016 </c:v>
                </c:pt>
                <c:pt idx="70">
                  <c:v> T3-2016 </c:v>
                </c:pt>
                <c:pt idx="71">
                  <c:v> T4-2016 </c:v>
                </c:pt>
                <c:pt idx="72">
                  <c:v> T1-2017 </c:v>
                </c:pt>
                <c:pt idx="73">
                  <c:v> T2-2017 </c:v>
                </c:pt>
                <c:pt idx="74">
                  <c:v> T3-2017 </c:v>
                </c:pt>
                <c:pt idx="75">
                  <c:v> T4-2017 </c:v>
                </c:pt>
                <c:pt idx="76">
                  <c:v> T1-2018 </c:v>
                </c:pt>
                <c:pt idx="77">
                  <c:v> T2-2018 </c:v>
                </c:pt>
                <c:pt idx="78">
                  <c:v> T3-2018 </c:v>
                </c:pt>
                <c:pt idx="79">
                  <c:v> T4-2018 </c:v>
                </c:pt>
                <c:pt idx="80">
                  <c:v> T1-2019 </c:v>
                </c:pt>
                <c:pt idx="81">
                  <c:v> T2-2019 </c:v>
                </c:pt>
                <c:pt idx="82">
                  <c:v> T3-2019 </c:v>
                </c:pt>
                <c:pt idx="83">
                  <c:v> T4-2019 </c:v>
                </c:pt>
                <c:pt idx="84">
                  <c:v> T1-2020 </c:v>
                </c:pt>
                <c:pt idx="85">
                  <c:v> T2-2020 </c:v>
                </c:pt>
                <c:pt idx="86">
                  <c:v> T3-2020 </c:v>
                </c:pt>
                <c:pt idx="87">
                  <c:v> T4-2020 </c:v>
                </c:pt>
                <c:pt idx="88">
                  <c:v> T1-2021 </c:v>
                </c:pt>
                <c:pt idx="89">
                  <c:v> T2-2021 </c:v>
                </c:pt>
                <c:pt idx="90">
                  <c:v> T3-2021 </c:v>
                </c:pt>
                <c:pt idx="91">
                  <c:v> T4-2021 </c:v>
                </c:pt>
                <c:pt idx="92">
                  <c:v> T1-2022 </c:v>
                </c:pt>
                <c:pt idx="93">
                  <c:v> T2-2022 </c:v>
                </c:pt>
                <c:pt idx="94">
                  <c:v> T3-2022 </c:v>
                </c:pt>
                <c:pt idx="95">
                  <c:v> T4-2022 </c:v>
                </c:pt>
                <c:pt idx="96">
                  <c:v> T1-2023 </c:v>
                </c:pt>
              </c:strCache>
            </c:strRef>
          </c:cat>
          <c:val>
            <c:numRef>
              <c:f>'Dati Fig. 16'!$B$8:$CT$8</c:f>
              <c:numCache>
                <c:formatCode>_(* #,##0.00_);_(* \(#,##0.00\);_(* "-"??_);_(@_)</c:formatCode>
                <c:ptCount val="97"/>
                <c:pt idx="0">
                  <c:v>288921.09999999998</c:v>
                </c:pt>
                <c:pt idx="1">
                  <c:v>290755.09999999998</c:v>
                </c:pt>
                <c:pt idx="2">
                  <c:v>294207.09999999998</c:v>
                </c:pt>
                <c:pt idx="3">
                  <c:v>299655.09999999998</c:v>
                </c:pt>
                <c:pt idx="4">
                  <c:v>304332.90000000002</c:v>
                </c:pt>
                <c:pt idx="5">
                  <c:v>309182</c:v>
                </c:pt>
                <c:pt idx="6">
                  <c:v>311585.5</c:v>
                </c:pt>
                <c:pt idx="7">
                  <c:v>318345.90000000002</c:v>
                </c:pt>
                <c:pt idx="8">
                  <c:v>322548.8</c:v>
                </c:pt>
                <c:pt idx="9">
                  <c:v>324945.5</c:v>
                </c:pt>
                <c:pt idx="10">
                  <c:v>326928.5</c:v>
                </c:pt>
                <c:pt idx="11">
                  <c:v>329286.59999999998</c:v>
                </c:pt>
                <c:pt idx="12">
                  <c:v>333028.09999999998</c:v>
                </c:pt>
                <c:pt idx="13">
                  <c:v>336106.6</c:v>
                </c:pt>
                <c:pt idx="14">
                  <c:v>339507.7</c:v>
                </c:pt>
                <c:pt idx="15">
                  <c:v>341116.9</c:v>
                </c:pt>
                <c:pt idx="16">
                  <c:v>343929.8</c:v>
                </c:pt>
                <c:pt idx="17">
                  <c:v>347003.3</c:v>
                </c:pt>
                <c:pt idx="18">
                  <c:v>351757.6</c:v>
                </c:pt>
                <c:pt idx="19">
                  <c:v>352783</c:v>
                </c:pt>
                <c:pt idx="20">
                  <c:v>356837.4</c:v>
                </c:pt>
                <c:pt idx="21">
                  <c:v>363193.8</c:v>
                </c:pt>
                <c:pt idx="22">
                  <c:v>362902.4</c:v>
                </c:pt>
                <c:pt idx="23">
                  <c:v>367063.4</c:v>
                </c:pt>
                <c:pt idx="24">
                  <c:v>367178.6</c:v>
                </c:pt>
                <c:pt idx="25">
                  <c:v>371039.2</c:v>
                </c:pt>
                <c:pt idx="26">
                  <c:v>374980.4</c:v>
                </c:pt>
                <c:pt idx="27">
                  <c:v>381041.8</c:v>
                </c:pt>
                <c:pt idx="28">
                  <c:v>380640.1</c:v>
                </c:pt>
                <c:pt idx="29">
                  <c:v>386469.7</c:v>
                </c:pt>
                <c:pt idx="30">
                  <c:v>390701.5</c:v>
                </c:pt>
                <c:pt idx="31">
                  <c:v>397024.7</c:v>
                </c:pt>
                <c:pt idx="32">
                  <c:v>397540.8</c:v>
                </c:pt>
                <c:pt idx="33">
                  <c:v>400603.3</c:v>
                </c:pt>
                <c:pt idx="34">
                  <c:v>405271.2</c:v>
                </c:pt>
                <c:pt idx="35">
                  <c:v>411151.8</c:v>
                </c:pt>
                <c:pt idx="36">
                  <c:v>413594.4</c:v>
                </c:pt>
                <c:pt idx="37">
                  <c:v>414588.4</c:v>
                </c:pt>
                <c:pt idx="38">
                  <c:v>409648</c:v>
                </c:pt>
                <c:pt idx="39">
                  <c:v>399567.8</c:v>
                </c:pt>
                <c:pt idx="40">
                  <c:v>393702.40000000002</c:v>
                </c:pt>
                <c:pt idx="41">
                  <c:v>391995.5</c:v>
                </c:pt>
                <c:pt idx="42">
                  <c:v>394150.3</c:v>
                </c:pt>
                <c:pt idx="43">
                  <c:v>396269</c:v>
                </c:pt>
                <c:pt idx="44">
                  <c:v>396922.2</c:v>
                </c:pt>
                <c:pt idx="45">
                  <c:v>401042</c:v>
                </c:pt>
                <c:pt idx="46">
                  <c:v>403771.5</c:v>
                </c:pt>
                <c:pt idx="47">
                  <c:v>407753.1</c:v>
                </c:pt>
                <c:pt idx="48">
                  <c:v>412114.7</c:v>
                </c:pt>
                <c:pt idx="49">
                  <c:v>412813.9</c:v>
                </c:pt>
                <c:pt idx="50">
                  <c:v>413042.8</c:v>
                </c:pt>
                <c:pt idx="51">
                  <c:v>411509.3</c:v>
                </c:pt>
                <c:pt idx="52">
                  <c:v>408223.3</c:v>
                </c:pt>
                <c:pt idx="53">
                  <c:v>406715.1</c:v>
                </c:pt>
                <c:pt idx="54">
                  <c:v>405423.6</c:v>
                </c:pt>
                <c:pt idx="55">
                  <c:v>404108.3</c:v>
                </c:pt>
                <c:pt idx="56">
                  <c:v>400543.4</c:v>
                </c:pt>
                <c:pt idx="57">
                  <c:v>403098.2</c:v>
                </c:pt>
                <c:pt idx="58">
                  <c:v>404185.2</c:v>
                </c:pt>
                <c:pt idx="59">
                  <c:v>404684.7</c:v>
                </c:pt>
                <c:pt idx="60">
                  <c:v>406824.6</c:v>
                </c:pt>
                <c:pt idx="61">
                  <c:v>406389.4</c:v>
                </c:pt>
                <c:pt idx="62">
                  <c:v>407122.7</c:v>
                </c:pt>
                <c:pt idx="63">
                  <c:v>408177.9</c:v>
                </c:pt>
                <c:pt idx="64">
                  <c:v>409863.9</c:v>
                </c:pt>
                <c:pt idx="65">
                  <c:v>412399.5</c:v>
                </c:pt>
                <c:pt idx="66">
                  <c:v>414983.1</c:v>
                </c:pt>
                <c:pt idx="67">
                  <c:v>417064.9</c:v>
                </c:pt>
                <c:pt idx="68">
                  <c:v>421547.7</c:v>
                </c:pt>
                <c:pt idx="69">
                  <c:v>422841.7</c:v>
                </c:pt>
                <c:pt idx="70">
                  <c:v>425418.5</c:v>
                </c:pt>
                <c:pt idx="71">
                  <c:v>426986.8</c:v>
                </c:pt>
                <c:pt idx="72">
                  <c:v>429276.8</c:v>
                </c:pt>
                <c:pt idx="73">
                  <c:v>433093.8</c:v>
                </c:pt>
                <c:pt idx="74">
                  <c:v>436172.6</c:v>
                </c:pt>
                <c:pt idx="75">
                  <c:v>440303.3</c:v>
                </c:pt>
                <c:pt idx="76">
                  <c:v>440853.7</c:v>
                </c:pt>
                <c:pt idx="77">
                  <c:v>443315.9</c:v>
                </c:pt>
                <c:pt idx="78">
                  <c:v>442725.7</c:v>
                </c:pt>
                <c:pt idx="79">
                  <c:v>444438.5</c:v>
                </c:pt>
                <c:pt idx="80">
                  <c:v>446933.5</c:v>
                </c:pt>
                <c:pt idx="81">
                  <c:v>448786.7</c:v>
                </c:pt>
                <c:pt idx="82">
                  <c:v>450453.3</c:v>
                </c:pt>
                <c:pt idx="83">
                  <c:v>450270.9</c:v>
                </c:pt>
                <c:pt idx="84">
                  <c:v>423800.5</c:v>
                </c:pt>
                <c:pt idx="85">
                  <c:v>378443.3</c:v>
                </c:pt>
                <c:pt idx="86">
                  <c:v>429302.7</c:v>
                </c:pt>
                <c:pt idx="87">
                  <c:v>428086.7</c:v>
                </c:pt>
                <c:pt idx="88">
                  <c:v>429998.4</c:v>
                </c:pt>
                <c:pt idx="89">
                  <c:v>441878.1</c:v>
                </c:pt>
                <c:pt idx="90">
                  <c:v>455424</c:v>
                </c:pt>
                <c:pt idx="91">
                  <c:v>458556.8</c:v>
                </c:pt>
                <c:pt idx="92">
                  <c:v>466071.4</c:v>
                </c:pt>
                <c:pt idx="93">
                  <c:v>476624.8</c:v>
                </c:pt>
                <c:pt idx="94">
                  <c:v>476500.2</c:v>
                </c:pt>
                <c:pt idx="95" formatCode="General">
                  <c:v>490770.5</c:v>
                </c:pt>
                <c:pt idx="96" formatCode="General">
                  <c:v>502022.5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7-4B99-876F-164FF5B9876B}"/>
            </c:ext>
          </c:extLst>
        </c:ser>
        <c:ser>
          <c:idx val="1"/>
          <c:order val="1"/>
          <c:tx>
            <c:v> PIL a valori reali (concatenati 2015) 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'Dati Fig. 16'!$B$7:$CT$7</c:f>
              <c:strCache>
                <c:ptCount val="97"/>
                <c:pt idx="0">
                  <c:v> T1-1999 </c:v>
                </c:pt>
                <c:pt idx="1">
                  <c:v> T2-1999 </c:v>
                </c:pt>
                <c:pt idx="2">
                  <c:v> T3-1999 </c:v>
                </c:pt>
                <c:pt idx="3">
                  <c:v> T4-1999 </c:v>
                </c:pt>
                <c:pt idx="4">
                  <c:v> T1-2000 </c:v>
                </c:pt>
                <c:pt idx="5">
                  <c:v> T2-2000 </c:v>
                </c:pt>
                <c:pt idx="6">
                  <c:v> T3-2000 </c:v>
                </c:pt>
                <c:pt idx="7">
                  <c:v> T4-2000 </c:v>
                </c:pt>
                <c:pt idx="8">
                  <c:v> T1-2001 </c:v>
                </c:pt>
                <c:pt idx="9">
                  <c:v> T2-2001 </c:v>
                </c:pt>
                <c:pt idx="10">
                  <c:v> T3-2001 </c:v>
                </c:pt>
                <c:pt idx="11">
                  <c:v> T4-2001 </c:v>
                </c:pt>
                <c:pt idx="12">
                  <c:v> T1-2002 </c:v>
                </c:pt>
                <c:pt idx="13">
                  <c:v> T2-2002 </c:v>
                </c:pt>
                <c:pt idx="14">
                  <c:v> T3-2002 </c:v>
                </c:pt>
                <c:pt idx="15">
                  <c:v> T4-2002 </c:v>
                </c:pt>
                <c:pt idx="16">
                  <c:v> T1-2003 </c:v>
                </c:pt>
                <c:pt idx="17">
                  <c:v> T2-2003 </c:v>
                </c:pt>
                <c:pt idx="18">
                  <c:v> T3-2003 </c:v>
                </c:pt>
                <c:pt idx="19">
                  <c:v> T4-2003 </c:v>
                </c:pt>
                <c:pt idx="20">
                  <c:v> T1-2004 </c:v>
                </c:pt>
                <c:pt idx="21">
                  <c:v> T2-2004 </c:v>
                </c:pt>
                <c:pt idx="22">
                  <c:v> T3-2004 </c:v>
                </c:pt>
                <c:pt idx="23">
                  <c:v> T4-2004 </c:v>
                </c:pt>
                <c:pt idx="24">
                  <c:v> T1-2005 </c:v>
                </c:pt>
                <c:pt idx="25">
                  <c:v> T2-2005 </c:v>
                </c:pt>
                <c:pt idx="26">
                  <c:v> T3-2005 </c:v>
                </c:pt>
                <c:pt idx="27">
                  <c:v> T4-2005 </c:v>
                </c:pt>
                <c:pt idx="28">
                  <c:v> T1-2006 </c:v>
                </c:pt>
                <c:pt idx="29">
                  <c:v> T2-2006 </c:v>
                </c:pt>
                <c:pt idx="30">
                  <c:v> T3-2006 </c:v>
                </c:pt>
                <c:pt idx="31">
                  <c:v> T4-2006 </c:v>
                </c:pt>
                <c:pt idx="32">
                  <c:v> T1-2007 </c:v>
                </c:pt>
                <c:pt idx="33">
                  <c:v> T2-2007 </c:v>
                </c:pt>
                <c:pt idx="34">
                  <c:v> T3-2007 </c:v>
                </c:pt>
                <c:pt idx="35">
                  <c:v> T4-2007 </c:v>
                </c:pt>
                <c:pt idx="36">
                  <c:v> T1-2008 </c:v>
                </c:pt>
                <c:pt idx="37">
                  <c:v> T2-2008 </c:v>
                </c:pt>
                <c:pt idx="38">
                  <c:v> T3-2008 </c:v>
                </c:pt>
                <c:pt idx="39">
                  <c:v> T4-2008 </c:v>
                </c:pt>
                <c:pt idx="40">
                  <c:v> T1-2009 </c:v>
                </c:pt>
                <c:pt idx="41">
                  <c:v> T2-2009 </c:v>
                </c:pt>
                <c:pt idx="42">
                  <c:v> T3-2009 </c:v>
                </c:pt>
                <c:pt idx="43">
                  <c:v> T4-2009 </c:v>
                </c:pt>
                <c:pt idx="44">
                  <c:v> T1-2010 </c:v>
                </c:pt>
                <c:pt idx="45">
                  <c:v> T2-2010 </c:v>
                </c:pt>
                <c:pt idx="46">
                  <c:v> T3-2010 </c:v>
                </c:pt>
                <c:pt idx="47">
                  <c:v> T4-2010 </c:v>
                </c:pt>
                <c:pt idx="48">
                  <c:v> T1-2011 </c:v>
                </c:pt>
                <c:pt idx="49">
                  <c:v> T2-2011 </c:v>
                </c:pt>
                <c:pt idx="50">
                  <c:v> T3-2011 </c:v>
                </c:pt>
                <c:pt idx="51">
                  <c:v> T4-2011 </c:v>
                </c:pt>
                <c:pt idx="52">
                  <c:v> T1-2012 </c:v>
                </c:pt>
                <c:pt idx="53">
                  <c:v> T2-2012 </c:v>
                </c:pt>
                <c:pt idx="54">
                  <c:v> T3-2012 </c:v>
                </c:pt>
                <c:pt idx="55">
                  <c:v> T4-2012 </c:v>
                </c:pt>
                <c:pt idx="56">
                  <c:v> T1-2013 </c:v>
                </c:pt>
                <c:pt idx="57">
                  <c:v> T2-2013 </c:v>
                </c:pt>
                <c:pt idx="58">
                  <c:v> T3-2013 </c:v>
                </c:pt>
                <c:pt idx="59">
                  <c:v> T4-2013 </c:v>
                </c:pt>
                <c:pt idx="60">
                  <c:v> T1-2014 </c:v>
                </c:pt>
                <c:pt idx="61">
                  <c:v> T2-2014 </c:v>
                </c:pt>
                <c:pt idx="62">
                  <c:v> T3-2014 </c:v>
                </c:pt>
                <c:pt idx="63">
                  <c:v> T4-2014 </c:v>
                </c:pt>
                <c:pt idx="64">
                  <c:v> T1-2015 </c:v>
                </c:pt>
                <c:pt idx="65">
                  <c:v> T2-2015 </c:v>
                </c:pt>
                <c:pt idx="66">
                  <c:v> T3-2015 </c:v>
                </c:pt>
                <c:pt idx="67">
                  <c:v> T4-2015 </c:v>
                </c:pt>
                <c:pt idx="68">
                  <c:v> T1-2016 </c:v>
                </c:pt>
                <c:pt idx="69">
                  <c:v> T2-2016 </c:v>
                </c:pt>
                <c:pt idx="70">
                  <c:v> T3-2016 </c:v>
                </c:pt>
                <c:pt idx="71">
                  <c:v> T4-2016 </c:v>
                </c:pt>
                <c:pt idx="72">
                  <c:v> T1-2017 </c:v>
                </c:pt>
                <c:pt idx="73">
                  <c:v> T2-2017 </c:v>
                </c:pt>
                <c:pt idx="74">
                  <c:v> T3-2017 </c:v>
                </c:pt>
                <c:pt idx="75">
                  <c:v> T4-2017 </c:v>
                </c:pt>
                <c:pt idx="76">
                  <c:v> T1-2018 </c:v>
                </c:pt>
                <c:pt idx="77">
                  <c:v> T2-2018 </c:v>
                </c:pt>
                <c:pt idx="78">
                  <c:v> T3-2018 </c:v>
                </c:pt>
                <c:pt idx="79">
                  <c:v> T4-2018 </c:v>
                </c:pt>
                <c:pt idx="80">
                  <c:v> T1-2019 </c:v>
                </c:pt>
                <c:pt idx="81">
                  <c:v> T2-2019 </c:v>
                </c:pt>
                <c:pt idx="82">
                  <c:v> T3-2019 </c:v>
                </c:pt>
                <c:pt idx="83">
                  <c:v> T4-2019 </c:v>
                </c:pt>
                <c:pt idx="84">
                  <c:v> T1-2020 </c:v>
                </c:pt>
                <c:pt idx="85">
                  <c:v> T2-2020 </c:v>
                </c:pt>
                <c:pt idx="86">
                  <c:v> T3-2020 </c:v>
                </c:pt>
                <c:pt idx="87">
                  <c:v> T4-2020 </c:v>
                </c:pt>
                <c:pt idx="88">
                  <c:v> T1-2021 </c:v>
                </c:pt>
                <c:pt idx="89">
                  <c:v> T2-2021 </c:v>
                </c:pt>
                <c:pt idx="90">
                  <c:v> T3-2021 </c:v>
                </c:pt>
                <c:pt idx="91">
                  <c:v> T4-2021 </c:v>
                </c:pt>
                <c:pt idx="92">
                  <c:v> T1-2022 </c:v>
                </c:pt>
                <c:pt idx="93">
                  <c:v> T2-2022 </c:v>
                </c:pt>
                <c:pt idx="94">
                  <c:v> T3-2022 </c:v>
                </c:pt>
                <c:pt idx="95">
                  <c:v> T4-2022 </c:v>
                </c:pt>
                <c:pt idx="96">
                  <c:v> T1-2023 </c:v>
                </c:pt>
              </c:strCache>
            </c:strRef>
          </c:cat>
          <c:val>
            <c:numRef>
              <c:f>'Dati Fig. 16'!$B$9:$CT$9</c:f>
              <c:numCache>
                <c:formatCode>_(* #,##0.00_);_(* \(#,##0.00\);_(* "-"??_);_(@_)</c:formatCode>
                <c:ptCount val="97"/>
                <c:pt idx="0">
                  <c:v>395142.8</c:v>
                </c:pt>
                <c:pt idx="1">
                  <c:v>396512.7</c:v>
                </c:pt>
                <c:pt idx="2">
                  <c:v>400012</c:v>
                </c:pt>
                <c:pt idx="3">
                  <c:v>405860.9</c:v>
                </c:pt>
                <c:pt idx="4">
                  <c:v>410377.7</c:v>
                </c:pt>
                <c:pt idx="5">
                  <c:v>413730</c:v>
                </c:pt>
                <c:pt idx="6">
                  <c:v>416272.8</c:v>
                </c:pt>
                <c:pt idx="7">
                  <c:v>422521.7</c:v>
                </c:pt>
                <c:pt idx="8">
                  <c:v>425038.9</c:v>
                </c:pt>
                <c:pt idx="9">
                  <c:v>423550.6</c:v>
                </c:pt>
                <c:pt idx="10">
                  <c:v>422209</c:v>
                </c:pt>
                <c:pt idx="11">
                  <c:v>421365.7</c:v>
                </c:pt>
                <c:pt idx="12">
                  <c:v>422064.8</c:v>
                </c:pt>
                <c:pt idx="13">
                  <c:v>423593.4</c:v>
                </c:pt>
                <c:pt idx="14">
                  <c:v>424461</c:v>
                </c:pt>
                <c:pt idx="15">
                  <c:v>426261.5</c:v>
                </c:pt>
                <c:pt idx="16">
                  <c:v>424750.1</c:v>
                </c:pt>
                <c:pt idx="17">
                  <c:v>424185.3</c:v>
                </c:pt>
                <c:pt idx="18">
                  <c:v>423830.6</c:v>
                </c:pt>
                <c:pt idx="19">
                  <c:v>427563.3</c:v>
                </c:pt>
                <c:pt idx="20">
                  <c:v>428689.7</c:v>
                </c:pt>
                <c:pt idx="21">
                  <c:v>430389.4</c:v>
                </c:pt>
                <c:pt idx="22">
                  <c:v>430159.4</c:v>
                </c:pt>
                <c:pt idx="23">
                  <c:v>431536.5</c:v>
                </c:pt>
                <c:pt idx="24">
                  <c:v>430425.9</c:v>
                </c:pt>
                <c:pt idx="25">
                  <c:v>433910.8</c:v>
                </c:pt>
                <c:pt idx="26">
                  <c:v>436666.1</c:v>
                </c:pt>
                <c:pt idx="27">
                  <c:v>437336.5</c:v>
                </c:pt>
                <c:pt idx="28">
                  <c:v>437990.8</c:v>
                </c:pt>
                <c:pt idx="29">
                  <c:v>441089.9</c:v>
                </c:pt>
                <c:pt idx="30">
                  <c:v>443204.3</c:v>
                </c:pt>
                <c:pt idx="31">
                  <c:v>448951</c:v>
                </c:pt>
                <c:pt idx="32">
                  <c:v>447719.7</c:v>
                </c:pt>
                <c:pt idx="33">
                  <c:v>448936.2</c:v>
                </c:pt>
                <c:pt idx="34">
                  <c:v>449872.3</c:v>
                </c:pt>
                <c:pt idx="35">
                  <c:v>448256.8</c:v>
                </c:pt>
                <c:pt idx="36">
                  <c:v>453480.5</c:v>
                </c:pt>
                <c:pt idx="37">
                  <c:v>449173.7</c:v>
                </c:pt>
                <c:pt idx="38">
                  <c:v>443489.7</c:v>
                </c:pt>
                <c:pt idx="39">
                  <c:v>431345.9</c:v>
                </c:pt>
                <c:pt idx="40">
                  <c:v>420586.2</c:v>
                </c:pt>
                <c:pt idx="41">
                  <c:v>418490.7</c:v>
                </c:pt>
                <c:pt idx="42">
                  <c:v>421145</c:v>
                </c:pt>
                <c:pt idx="43">
                  <c:v>422534.7</c:v>
                </c:pt>
                <c:pt idx="44">
                  <c:v>423974.2</c:v>
                </c:pt>
                <c:pt idx="45">
                  <c:v>426927.9</c:v>
                </c:pt>
                <c:pt idx="46">
                  <c:v>428831</c:v>
                </c:pt>
                <c:pt idx="47">
                  <c:v>431128.6</c:v>
                </c:pt>
                <c:pt idx="48">
                  <c:v>433363.4</c:v>
                </c:pt>
                <c:pt idx="49">
                  <c:v>433558.1</c:v>
                </c:pt>
                <c:pt idx="50">
                  <c:v>431441.4</c:v>
                </c:pt>
                <c:pt idx="51">
                  <c:v>427270</c:v>
                </c:pt>
                <c:pt idx="52">
                  <c:v>422419.9</c:v>
                </c:pt>
                <c:pt idx="53">
                  <c:v>419512.5</c:v>
                </c:pt>
                <c:pt idx="54">
                  <c:v>417365.2</c:v>
                </c:pt>
                <c:pt idx="55">
                  <c:v>414272.2</c:v>
                </c:pt>
                <c:pt idx="56">
                  <c:v>410248.5</c:v>
                </c:pt>
                <c:pt idx="57">
                  <c:v>410403.2</c:v>
                </c:pt>
                <c:pt idx="58">
                  <c:v>411292.7</c:v>
                </c:pt>
                <c:pt idx="59">
                  <c:v>410452.1</c:v>
                </c:pt>
                <c:pt idx="60">
                  <c:v>411155.5</c:v>
                </c:pt>
                <c:pt idx="61">
                  <c:v>410958.4</c:v>
                </c:pt>
                <c:pt idx="62">
                  <c:v>411525.8</c:v>
                </c:pt>
                <c:pt idx="63">
                  <c:v>410044.7</c:v>
                </c:pt>
                <c:pt idx="64">
                  <c:v>411498.4</c:v>
                </c:pt>
                <c:pt idx="65">
                  <c:v>413076.5</c:v>
                </c:pt>
                <c:pt idx="66">
                  <c:v>413799.8</c:v>
                </c:pt>
                <c:pt idx="67">
                  <c:v>415936.6</c:v>
                </c:pt>
                <c:pt idx="68">
                  <c:v>417508.8</c:v>
                </c:pt>
                <c:pt idx="69">
                  <c:v>418177.3</c:v>
                </c:pt>
                <c:pt idx="70">
                  <c:v>420394</c:v>
                </c:pt>
                <c:pt idx="71">
                  <c:v>421683.7</c:v>
                </c:pt>
                <c:pt idx="72">
                  <c:v>423868.8</c:v>
                </c:pt>
                <c:pt idx="73">
                  <c:v>425693.4</c:v>
                </c:pt>
                <c:pt idx="74">
                  <c:v>427558.40000000002</c:v>
                </c:pt>
                <c:pt idx="75">
                  <c:v>429856.6</c:v>
                </c:pt>
                <c:pt idx="76">
                  <c:v>429394.3</c:v>
                </c:pt>
                <c:pt idx="77">
                  <c:v>429586.2</c:v>
                </c:pt>
                <c:pt idx="78">
                  <c:v>430128.3</c:v>
                </c:pt>
                <c:pt idx="79">
                  <c:v>431383.9</c:v>
                </c:pt>
                <c:pt idx="80">
                  <c:v>432161.3</c:v>
                </c:pt>
                <c:pt idx="81">
                  <c:v>433157.2</c:v>
                </c:pt>
                <c:pt idx="82">
                  <c:v>433414.40000000002</c:v>
                </c:pt>
                <c:pt idx="83">
                  <c:v>429933.5</c:v>
                </c:pt>
                <c:pt idx="84">
                  <c:v>405063.8</c:v>
                </c:pt>
                <c:pt idx="85">
                  <c:v>356296.3</c:v>
                </c:pt>
                <c:pt idx="86">
                  <c:v>406907.3</c:v>
                </c:pt>
                <c:pt idx="87">
                  <c:v>404066.3</c:v>
                </c:pt>
                <c:pt idx="88">
                  <c:v>406003</c:v>
                </c:pt>
                <c:pt idx="89">
                  <c:v>415989.4</c:v>
                </c:pt>
                <c:pt idx="90">
                  <c:v>428015.4</c:v>
                </c:pt>
                <c:pt idx="91">
                  <c:v>431832.4</c:v>
                </c:pt>
                <c:pt idx="92">
                  <c:v>432440.8</c:v>
                </c:pt>
                <c:pt idx="93">
                  <c:v>436930.5</c:v>
                </c:pt>
                <c:pt idx="94">
                  <c:v>438619.9</c:v>
                </c:pt>
                <c:pt idx="95" formatCode="General">
                  <c:v>438203.4</c:v>
                </c:pt>
                <c:pt idx="96" formatCode="General">
                  <c:v>440644.8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27-4B99-876F-164FF5B9876B}"/>
            </c:ext>
          </c:extLst>
        </c:ser>
        <c:ser>
          <c:idx val="2"/>
          <c:order val="2"/>
          <c:tx>
            <c:v> Potere d'acquisto famiglie consumatrici  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'Dati Fig. 16'!$B$7:$CT$7</c:f>
              <c:strCache>
                <c:ptCount val="97"/>
                <c:pt idx="0">
                  <c:v> T1-1999 </c:v>
                </c:pt>
                <c:pt idx="1">
                  <c:v> T2-1999 </c:v>
                </c:pt>
                <c:pt idx="2">
                  <c:v> T3-1999 </c:v>
                </c:pt>
                <c:pt idx="3">
                  <c:v> T4-1999 </c:v>
                </c:pt>
                <c:pt idx="4">
                  <c:v> T1-2000 </c:v>
                </c:pt>
                <c:pt idx="5">
                  <c:v> T2-2000 </c:v>
                </c:pt>
                <c:pt idx="6">
                  <c:v> T3-2000 </c:v>
                </c:pt>
                <c:pt idx="7">
                  <c:v> T4-2000 </c:v>
                </c:pt>
                <c:pt idx="8">
                  <c:v> T1-2001 </c:v>
                </c:pt>
                <c:pt idx="9">
                  <c:v> T2-2001 </c:v>
                </c:pt>
                <c:pt idx="10">
                  <c:v> T3-2001 </c:v>
                </c:pt>
                <c:pt idx="11">
                  <c:v> T4-2001 </c:v>
                </c:pt>
                <c:pt idx="12">
                  <c:v> T1-2002 </c:v>
                </c:pt>
                <c:pt idx="13">
                  <c:v> T2-2002 </c:v>
                </c:pt>
                <c:pt idx="14">
                  <c:v> T3-2002 </c:v>
                </c:pt>
                <c:pt idx="15">
                  <c:v> T4-2002 </c:v>
                </c:pt>
                <c:pt idx="16">
                  <c:v> T1-2003 </c:v>
                </c:pt>
                <c:pt idx="17">
                  <c:v> T2-2003 </c:v>
                </c:pt>
                <c:pt idx="18">
                  <c:v> T3-2003 </c:v>
                </c:pt>
                <c:pt idx="19">
                  <c:v> T4-2003 </c:v>
                </c:pt>
                <c:pt idx="20">
                  <c:v> T1-2004 </c:v>
                </c:pt>
                <c:pt idx="21">
                  <c:v> T2-2004 </c:v>
                </c:pt>
                <c:pt idx="22">
                  <c:v> T3-2004 </c:v>
                </c:pt>
                <c:pt idx="23">
                  <c:v> T4-2004 </c:v>
                </c:pt>
                <c:pt idx="24">
                  <c:v> T1-2005 </c:v>
                </c:pt>
                <c:pt idx="25">
                  <c:v> T2-2005 </c:v>
                </c:pt>
                <c:pt idx="26">
                  <c:v> T3-2005 </c:v>
                </c:pt>
                <c:pt idx="27">
                  <c:v> T4-2005 </c:v>
                </c:pt>
                <c:pt idx="28">
                  <c:v> T1-2006 </c:v>
                </c:pt>
                <c:pt idx="29">
                  <c:v> T2-2006 </c:v>
                </c:pt>
                <c:pt idx="30">
                  <c:v> T3-2006 </c:v>
                </c:pt>
                <c:pt idx="31">
                  <c:v> T4-2006 </c:v>
                </c:pt>
                <c:pt idx="32">
                  <c:v> T1-2007 </c:v>
                </c:pt>
                <c:pt idx="33">
                  <c:v> T2-2007 </c:v>
                </c:pt>
                <c:pt idx="34">
                  <c:v> T3-2007 </c:v>
                </c:pt>
                <c:pt idx="35">
                  <c:v> T4-2007 </c:v>
                </c:pt>
                <c:pt idx="36">
                  <c:v> T1-2008 </c:v>
                </c:pt>
                <c:pt idx="37">
                  <c:v> T2-2008 </c:v>
                </c:pt>
                <c:pt idx="38">
                  <c:v> T3-2008 </c:v>
                </c:pt>
                <c:pt idx="39">
                  <c:v> T4-2008 </c:v>
                </c:pt>
                <c:pt idx="40">
                  <c:v> T1-2009 </c:v>
                </c:pt>
                <c:pt idx="41">
                  <c:v> T2-2009 </c:v>
                </c:pt>
                <c:pt idx="42">
                  <c:v> T3-2009 </c:v>
                </c:pt>
                <c:pt idx="43">
                  <c:v> T4-2009 </c:v>
                </c:pt>
                <c:pt idx="44">
                  <c:v> T1-2010 </c:v>
                </c:pt>
                <c:pt idx="45">
                  <c:v> T2-2010 </c:v>
                </c:pt>
                <c:pt idx="46">
                  <c:v> T3-2010 </c:v>
                </c:pt>
                <c:pt idx="47">
                  <c:v> T4-2010 </c:v>
                </c:pt>
                <c:pt idx="48">
                  <c:v> T1-2011 </c:v>
                </c:pt>
                <c:pt idx="49">
                  <c:v> T2-2011 </c:v>
                </c:pt>
                <c:pt idx="50">
                  <c:v> T3-2011 </c:v>
                </c:pt>
                <c:pt idx="51">
                  <c:v> T4-2011 </c:v>
                </c:pt>
                <c:pt idx="52">
                  <c:v> T1-2012 </c:v>
                </c:pt>
                <c:pt idx="53">
                  <c:v> T2-2012 </c:v>
                </c:pt>
                <c:pt idx="54">
                  <c:v> T3-2012 </c:v>
                </c:pt>
                <c:pt idx="55">
                  <c:v> T4-2012 </c:v>
                </c:pt>
                <c:pt idx="56">
                  <c:v> T1-2013 </c:v>
                </c:pt>
                <c:pt idx="57">
                  <c:v> T2-2013 </c:v>
                </c:pt>
                <c:pt idx="58">
                  <c:v> T3-2013 </c:v>
                </c:pt>
                <c:pt idx="59">
                  <c:v> T4-2013 </c:v>
                </c:pt>
                <c:pt idx="60">
                  <c:v> T1-2014 </c:v>
                </c:pt>
                <c:pt idx="61">
                  <c:v> T2-2014 </c:v>
                </c:pt>
                <c:pt idx="62">
                  <c:v> T3-2014 </c:v>
                </c:pt>
                <c:pt idx="63">
                  <c:v> T4-2014 </c:v>
                </c:pt>
                <c:pt idx="64">
                  <c:v> T1-2015 </c:v>
                </c:pt>
                <c:pt idx="65">
                  <c:v> T2-2015 </c:v>
                </c:pt>
                <c:pt idx="66">
                  <c:v> T3-2015 </c:v>
                </c:pt>
                <c:pt idx="67">
                  <c:v> T4-2015 </c:v>
                </c:pt>
                <c:pt idx="68">
                  <c:v> T1-2016 </c:v>
                </c:pt>
                <c:pt idx="69">
                  <c:v> T2-2016 </c:v>
                </c:pt>
                <c:pt idx="70">
                  <c:v> T3-2016 </c:v>
                </c:pt>
                <c:pt idx="71">
                  <c:v> T4-2016 </c:v>
                </c:pt>
                <c:pt idx="72">
                  <c:v> T1-2017 </c:v>
                </c:pt>
                <c:pt idx="73">
                  <c:v> T2-2017 </c:v>
                </c:pt>
                <c:pt idx="74">
                  <c:v> T3-2017 </c:v>
                </c:pt>
                <c:pt idx="75">
                  <c:v> T4-2017 </c:v>
                </c:pt>
                <c:pt idx="76">
                  <c:v> T1-2018 </c:v>
                </c:pt>
                <c:pt idx="77">
                  <c:v> T2-2018 </c:v>
                </c:pt>
                <c:pt idx="78">
                  <c:v> T3-2018 </c:v>
                </c:pt>
                <c:pt idx="79">
                  <c:v> T4-2018 </c:v>
                </c:pt>
                <c:pt idx="80">
                  <c:v> T1-2019 </c:v>
                </c:pt>
                <c:pt idx="81">
                  <c:v> T2-2019 </c:v>
                </c:pt>
                <c:pt idx="82">
                  <c:v> T3-2019 </c:v>
                </c:pt>
                <c:pt idx="83">
                  <c:v> T4-2019 </c:v>
                </c:pt>
                <c:pt idx="84">
                  <c:v> T1-2020 </c:v>
                </c:pt>
                <c:pt idx="85">
                  <c:v> T2-2020 </c:v>
                </c:pt>
                <c:pt idx="86">
                  <c:v> T3-2020 </c:v>
                </c:pt>
                <c:pt idx="87">
                  <c:v> T4-2020 </c:v>
                </c:pt>
                <c:pt idx="88">
                  <c:v> T1-2021 </c:v>
                </c:pt>
                <c:pt idx="89">
                  <c:v> T2-2021 </c:v>
                </c:pt>
                <c:pt idx="90">
                  <c:v> T3-2021 </c:v>
                </c:pt>
                <c:pt idx="91">
                  <c:v> T4-2021 </c:v>
                </c:pt>
                <c:pt idx="92">
                  <c:v> T1-2022 </c:v>
                </c:pt>
                <c:pt idx="93">
                  <c:v> T2-2022 </c:v>
                </c:pt>
                <c:pt idx="94">
                  <c:v> T3-2022 </c:v>
                </c:pt>
                <c:pt idx="95">
                  <c:v> T4-2022 </c:v>
                </c:pt>
                <c:pt idx="96">
                  <c:v> T1-2023 </c:v>
                </c:pt>
              </c:strCache>
            </c:strRef>
          </c:cat>
          <c:val>
            <c:numRef>
              <c:f>'Dati Fig. 16'!$B$10:$CT$10</c:f>
              <c:numCache>
                <c:formatCode>_(* #,##0.00_);_(* \(#,##0.00\);_(* "-"??_);_(@_)</c:formatCode>
                <c:ptCount val="97"/>
                <c:pt idx="0">
                  <c:v>269854.90000000002</c:v>
                </c:pt>
                <c:pt idx="1">
                  <c:v>273571.59999999998</c:v>
                </c:pt>
                <c:pt idx="2">
                  <c:v>274293.8</c:v>
                </c:pt>
                <c:pt idx="3">
                  <c:v>272250.8</c:v>
                </c:pt>
                <c:pt idx="4">
                  <c:v>265007.59999999998</c:v>
                </c:pt>
                <c:pt idx="5">
                  <c:v>275207.7</c:v>
                </c:pt>
                <c:pt idx="6">
                  <c:v>276343.59999999998</c:v>
                </c:pt>
                <c:pt idx="7">
                  <c:v>284936.90000000002</c:v>
                </c:pt>
                <c:pt idx="8">
                  <c:v>282655.8</c:v>
                </c:pt>
                <c:pt idx="9">
                  <c:v>280002.2</c:v>
                </c:pt>
                <c:pt idx="10">
                  <c:v>282890</c:v>
                </c:pt>
                <c:pt idx="11">
                  <c:v>281650.3</c:v>
                </c:pt>
                <c:pt idx="12">
                  <c:v>284508.09999999998</c:v>
                </c:pt>
                <c:pt idx="13">
                  <c:v>284570.2</c:v>
                </c:pt>
                <c:pt idx="14">
                  <c:v>284196.40000000002</c:v>
                </c:pt>
                <c:pt idx="15">
                  <c:v>284691.20000000001</c:v>
                </c:pt>
                <c:pt idx="16">
                  <c:v>283553.7</c:v>
                </c:pt>
                <c:pt idx="17">
                  <c:v>284909.3</c:v>
                </c:pt>
                <c:pt idx="18">
                  <c:v>287041</c:v>
                </c:pt>
                <c:pt idx="19">
                  <c:v>285812.5</c:v>
                </c:pt>
                <c:pt idx="20">
                  <c:v>286591.90000000002</c:v>
                </c:pt>
                <c:pt idx="21">
                  <c:v>289880.5</c:v>
                </c:pt>
                <c:pt idx="22">
                  <c:v>290444.5</c:v>
                </c:pt>
                <c:pt idx="23">
                  <c:v>289130.5</c:v>
                </c:pt>
                <c:pt idx="24">
                  <c:v>290796.5</c:v>
                </c:pt>
                <c:pt idx="25">
                  <c:v>290434.09999999998</c:v>
                </c:pt>
                <c:pt idx="26">
                  <c:v>289961.7</c:v>
                </c:pt>
                <c:pt idx="27">
                  <c:v>293140.59999999998</c:v>
                </c:pt>
                <c:pt idx="28">
                  <c:v>292632.3</c:v>
                </c:pt>
                <c:pt idx="29">
                  <c:v>291936.59999999998</c:v>
                </c:pt>
                <c:pt idx="30">
                  <c:v>294777.40000000002</c:v>
                </c:pt>
                <c:pt idx="31">
                  <c:v>295916.09999999998</c:v>
                </c:pt>
                <c:pt idx="32">
                  <c:v>296990.40000000002</c:v>
                </c:pt>
                <c:pt idx="33">
                  <c:v>298358.90000000002</c:v>
                </c:pt>
                <c:pt idx="34">
                  <c:v>296930.3</c:v>
                </c:pt>
                <c:pt idx="35">
                  <c:v>297906.2</c:v>
                </c:pt>
                <c:pt idx="36">
                  <c:v>297179.3</c:v>
                </c:pt>
                <c:pt idx="37">
                  <c:v>295110</c:v>
                </c:pt>
                <c:pt idx="38">
                  <c:v>292600.40000000002</c:v>
                </c:pt>
                <c:pt idx="39">
                  <c:v>287727.7</c:v>
                </c:pt>
                <c:pt idx="40">
                  <c:v>291782.40000000002</c:v>
                </c:pt>
                <c:pt idx="41">
                  <c:v>287431.5</c:v>
                </c:pt>
                <c:pt idx="42">
                  <c:v>286719.3</c:v>
                </c:pt>
                <c:pt idx="43">
                  <c:v>286357.40000000002</c:v>
                </c:pt>
                <c:pt idx="44">
                  <c:v>283504.40000000002</c:v>
                </c:pt>
                <c:pt idx="45">
                  <c:v>283485</c:v>
                </c:pt>
                <c:pt idx="46">
                  <c:v>282698.7</c:v>
                </c:pt>
                <c:pt idx="47">
                  <c:v>283859.09999999998</c:v>
                </c:pt>
                <c:pt idx="48">
                  <c:v>284503.09999999998</c:v>
                </c:pt>
                <c:pt idx="49">
                  <c:v>283780.59999999998</c:v>
                </c:pt>
                <c:pt idx="50">
                  <c:v>281879.09999999998</c:v>
                </c:pt>
                <c:pt idx="51">
                  <c:v>280238.2</c:v>
                </c:pt>
                <c:pt idx="52">
                  <c:v>271920.90000000002</c:v>
                </c:pt>
                <c:pt idx="53">
                  <c:v>269577.7</c:v>
                </c:pt>
                <c:pt idx="54">
                  <c:v>265658.7</c:v>
                </c:pt>
                <c:pt idx="55">
                  <c:v>263429.40000000002</c:v>
                </c:pt>
                <c:pt idx="56">
                  <c:v>265123</c:v>
                </c:pt>
                <c:pt idx="57">
                  <c:v>265076.09999999998</c:v>
                </c:pt>
                <c:pt idx="58">
                  <c:v>266962.09999999998</c:v>
                </c:pt>
                <c:pt idx="59">
                  <c:v>267682.8</c:v>
                </c:pt>
                <c:pt idx="60">
                  <c:v>267322.90000000002</c:v>
                </c:pt>
                <c:pt idx="61">
                  <c:v>267441.59999999998</c:v>
                </c:pt>
                <c:pt idx="62">
                  <c:v>267897</c:v>
                </c:pt>
                <c:pt idx="63">
                  <c:v>267760.09999999998</c:v>
                </c:pt>
                <c:pt idx="64">
                  <c:v>269594.59999999998</c:v>
                </c:pt>
                <c:pt idx="65">
                  <c:v>270025.7</c:v>
                </c:pt>
                <c:pt idx="66">
                  <c:v>270912.5</c:v>
                </c:pt>
                <c:pt idx="67">
                  <c:v>271813.09999999998</c:v>
                </c:pt>
                <c:pt idx="68">
                  <c:v>274082.2</c:v>
                </c:pt>
                <c:pt idx="69">
                  <c:v>274531.40000000002</c:v>
                </c:pt>
                <c:pt idx="70">
                  <c:v>274747.90000000002</c:v>
                </c:pt>
                <c:pt idx="71">
                  <c:v>273585.5</c:v>
                </c:pt>
                <c:pt idx="72">
                  <c:v>275548.79999999999</c:v>
                </c:pt>
                <c:pt idx="73">
                  <c:v>276005.40000000002</c:v>
                </c:pt>
                <c:pt idx="74">
                  <c:v>278495.7</c:v>
                </c:pt>
                <c:pt idx="75">
                  <c:v>278602.7</c:v>
                </c:pt>
                <c:pt idx="76">
                  <c:v>278940.3</c:v>
                </c:pt>
                <c:pt idx="77">
                  <c:v>280355.20000000001</c:v>
                </c:pt>
                <c:pt idx="78">
                  <c:v>279253.7</c:v>
                </c:pt>
                <c:pt idx="79">
                  <c:v>279657.59999999998</c:v>
                </c:pt>
                <c:pt idx="80">
                  <c:v>280122.09999999998</c:v>
                </c:pt>
                <c:pt idx="81">
                  <c:v>280803.3</c:v>
                </c:pt>
                <c:pt idx="82">
                  <c:v>279993</c:v>
                </c:pt>
                <c:pt idx="83">
                  <c:v>279223.90000000002</c:v>
                </c:pt>
                <c:pt idx="84">
                  <c:v>276719.59999999998</c:v>
                </c:pt>
                <c:pt idx="85">
                  <c:v>263102.90000000002</c:v>
                </c:pt>
                <c:pt idx="86">
                  <c:v>277587.09999999998</c:v>
                </c:pt>
                <c:pt idx="87">
                  <c:v>276392.3</c:v>
                </c:pt>
                <c:pt idx="88">
                  <c:v>276495.90000000002</c:v>
                </c:pt>
                <c:pt idx="89">
                  <c:v>278307.8</c:v>
                </c:pt>
                <c:pt idx="90">
                  <c:v>281974.5</c:v>
                </c:pt>
                <c:pt idx="91">
                  <c:v>280102.5</c:v>
                </c:pt>
                <c:pt idx="92">
                  <c:v>277857.3</c:v>
                </c:pt>
                <c:pt idx="93">
                  <c:v>277551.40000000002</c:v>
                </c:pt>
                <c:pt idx="94">
                  <c:v>278479.09999999998</c:v>
                </c:pt>
                <c:pt idx="95" formatCode="General">
                  <c:v>278142.53424625937</c:v>
                </c:pt>
                <c:pt idx="96" formatCode="General">
                  <c:v>275257.5774734224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27-4B99-876F-164FF5B9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19400"/>
        <c:axId val="1"/>
      </c:lineChart>
      <c:catAx>
        <c:axId val="480319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319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2682926829268296E-2"/>
          <c:y val="0.91725304409941455"/>
          <c:w val="0.9375"/>
          <c:h val="6.251705763056991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1" i="0" u="none" strike="noStrike" baseline="0"/>
              <a:t>Figura 17 PIL, export (scala sx, migliaia di euro) e quota export su PIL (%; scala dx)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3561208695066956E-2"/>
          <c:y val="7.7170344783973902E-2"/>
          <c:w val="0.89708949458240794"/>
          <c:h val="0.77283754747704647"/>
        </c:manualLayout>
      </c:layout>
      <c:lineChart>
        <c:grouping val="standard"/>
        <c:varyColors val="0"/>
        <c:ser>
          <c:idx val="0"/>
          <c:order val="0"/>
          <c:tx>
            <c:v>Export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'Dati Fig. 17'!$A$6:$A$114</c:f>
              <c:strCache>
                <c:ptCount val="109"/>
                <c:pt idx="0">
                  <c:v>T1_1996</c:v>
                </c:pt>
                <c:pt idx="1">
                  <c:v>T2_1996</c:v>
                </c:pt>
                <c:pt idx="2">
                  <c:v>T3_1996</c:v>
                </c:pt>
                <c:pt idx="3">
                  <c:v>T4_1996</c:v>
                </c:pt>
                <c:pt idx="4">
                  <c:v>T1_1997</c:v>
                </c:pt>
                <c:pt idx="5">
                  <c:v>T2_1997</c:v>
                </c:pt>
                <c:pt idx="6">
                  <c:v>T3_1997</c:v>
                </c:pt>
                <c:pt idx="7">
                  <c:v>T4_1997</c:v>
                </c:pt>
                <c:pt idx="8">
                  <c:v>T1_1998</c:v>
                </c:pt>
                <c:pt idx="9">
                  <c:v>T2_1998</c:v>
                </c:pt>
                <c:pt idx="10">
                  <c:v>T3_1998</c:v>
                </c:pt>
                <c:pt idx="11">
                  <c:v>T4_1998</c:v>
                </c:pt>
                <c:pt idx="12">
                  <c:v>T1_1999</c:v>
                </c:pt>
                <c:pt idx="13">
                  <c:v>T2_1999</c:v>
                </c:pt>
                <c:pt idx="14">
                  <c:v>T3_1999</c:v>
                </c:pt>
                <c:pt idx="15">
                  <c:v>T4_1999</c:v>
                </c:pt>
                <c:pt idx="16">
                  <c:v>T1_2000</c:v>
                </c:pt>
                <c:pt idx="17">
                  <c:v>T2_2000</c:v>
                </c:pt>
                <c:pt idx="18">
                  <c:v>T3_2000</c:v>
                </c:pt>
                <c:pt idx="19">
                  <c:v>T4_2000</c:v>
                </c:pt>
                <c:pt idx="20">
                  <c:v>T1_2001</c:v>
                </c:pt>
                <c:pt idx="21">
                  <c:v>T2_2001</c:v>
                </c:pt>
                <c:pt idx="22">
                  <c:v>T3_2001</c:v>
                </c:pt>
                <c:pt idx="23">
                  <c:v>T4_2001</c:v>
                </c:pt>
                <c:pt idx="24">
                  <c:v>T1_2002</c:v>
                </c:pt>
                <c:pt idx="25">
                  <c:v>T2_2002</c:v>
                </c:pt>
                <c:pt idx="26">
                  <c:v>T3_2002</c:v>
                </c:pt>
                <c:pt idx="27">
                  <c:v>T4_2002</c:v>
                </c:pt>
                <c:pt idx="28">
                  <c:v>T1_2003</c:v>
                </c:pt>
                <c:pt idx="29">
                  <c:v>T2_2003</c:v>
                </c:pt>
                <c:pt idx="30">
                  <c:v>T3_2003</c:v>
                </c:pt>
                <c:pt idx="31">
                  <c:v>T4_2003</c:v>
                </c:pt>
                <c:pt idx="32">
                  <c:v>T1_2004</c:v>
                </c:pt>
                <c:pt idx="33">
                  <c:v>T2_2004</c:v>
                </c:pt>
                <c:pt idx="34">
                  <c:v>T3_2004</c:v>
                </c:pt>
                <c:pt idx="35">
                  <c:v>T4_2004</c:v>
                </c:pt>
                <c:pt idx="36">
                  <c:v>T1_2005</c:v>
                </c:pt>
                <c:pt idx="37">
                  <c:v>T2_2005</c:v>
                </c:pt>
                <c:pt idx="38">
                  <c:v>T3_2005</c:v>
                </c:pt>
                <c:pt idx="39">
                  <c:v>T4_2005</c:v>
                </c:pt>
                <c:pt idx="40">
                  <c:v>T1_2006</c:v>
                </c:pt>
                <c:pt idx="41">
                  <c:v>T2_2006</c:v>
                </c:pt>
                <c:pt idx="42">
                  <c:v>T3_2006</c:v>
                </c:pt>
                <c:pt idx="43">
                  <c:v>T4_2006</c:v>
                </c:pt>
                <c:pt idx="44">
                  <c:v>T1_2007</c:v>
                </c:pt>
                <c:pt idx="45">
                  <c:v>T2_2007</c:v>
                </c:pt>
                <c:pt idx="46">
                  <c:v>T3_2007</c:v>
                </c:pt>
                <c:pt idx="47">
                  <c:v>T4_2007</c:v>
                </c:pt>
                <c:pt idx="48">
                  <c:v>T1_2008</c:v>
                </c:pt>
                <c:pt idx="49">
                  <c:v>T2_2008</c:v>
                </c:pt>
                <c:pt idx="50">
                  <c:v>T3_2008</c:v>
                </c:pt>
                <c:pt idx="51">
                  <c:v>T4_2008</c:v>
                </c:pt>
                <c:pt idx="52">
                  <c:v>T1_2009</c:v>
                </c:pt>
                <c:pt idx="53">
                  <c:v>T2_2009</c:v>
                </c:pt>
                <c:pt idx="54">
                  <c:v>T3_2009</c:v>
                </c:pt>
                <c:pt idx="55">
                  <c:v>T4_2009</c:v>
                </c:pt>
                <c:pt idx="56">
                  <c:v>T1_2010</c:v>
                </c:pt>
                <c:pt idx="57">
                  <c:v>T2_2010</c:v>
                </c:pt>
                <c:pt idx="58">
                  <c:v>T3_2010</c:v>
                </c:pt>
                <c:pt idx="59">
                  <c:v>T4_2010</c:v>
                </c:pt>
                <c:pt idx="60">
                  <c:v>T1_2011</c:v>
                </c:pt>
                <c:pt idx="61">
                  <c:v>T2_2011</c:v>
                </c:pt>
                <c:pt idx="62">
                  <c:v>T3_2011</c:v>
                </c:pt>
                <c:pt idx="63">
                  <c:v>T4_2011</c:v>
                </c:pt>
                <c:pt idx="64">
                  <c:v>T1_2012</c:v>
                </c:pt>
                <c:pt idx="65">
                  <c:v>T2_2012</c:v>
                </c:pt>
                <c:pt idx="66">
                  <c:v>T3_2012</c:v>
                </c:pt>
                <c:pt idx="67">
                  <c:v>T4_2012</c:v>
                </c:pt>
                <c:pt idx="68">
                  <c:v>T1_2013</c:v>
                </c:pt>
                <c:pt idx="69">
                  <c:v>T2_2013</c:v>
                </c:pt>
                <c:pt idx="70">
                  <c:v>T3_2013</c:v>
                </c:pt>
                <c:pt idx="71">
                  <c:v>T4_2013</c:v>
                </c:pt>
                <c:pt idx="72">
                  <c:v>T1_2014</c:v>
                </c:pt>
                <c:pt idx="73">
                  <c:v>T2_2014</c:v>
                </c:pt>
                <c:pt idx="74">
                  <c:v>T3_2014</c:v>
                </c:pt>
                <c:pt idx="75">
                  <c:v>T4_2014</c:v>
                </c:pt>
                <c:pt idx="76">
                  <c:v>T1_2015</c:v>
                </c:pt>
                <c:pt idx="77">
                  <c:v>T2_2015</c:v>
                </c:pt>
                <c:pt idx="78">
                  <c:v>T3_2015</c:v>
                </c:pt>
                <c:pt idx="79">
                  <c:v>T4_2015</c:v>
                </c:pt>
                <c:pt idx="80">
                  <c:v>T1_2016</c:v>
                </c:pt>
                <c:pt idx="81">
                  <c:v>T2_2016</c:v>
                </c:pt>
                <c:pt idx="82">
                  <c:v>T3_2016</c:v>
                </c:pt>
                <c:pt idx="83">
                  <c:v>T4_2016</c:v>
                </c:pt>
                <c:pt idx="84">
                  <c:v>T1_2017</c:v>
                </c:pt>
                <c:pt idx="85">
                  <c:v>T2_2017</c:v>
                </c:pt>
                <c:pt idx="86">
                  <c:v>T3_2017</c:v>
                </c:pt>
                <c:pt idx="87">
                  <c:v>T4_2017</c:v>
                </c:pt>
                <c:pt idx="88">
                  <c:v>T1_2018</c:v>
                </c:pt>
                <c:pt idx="89">
                  <c:v>T2_2018</c:v>
                </c:pt>
                <c:pt idx="90">
                  <c:v>T3_2018</c:v>
                </c:pt>
                <c:pt idx="91">
                  <c:v>T4_2018</c:v>
                </c:pt>
                <c:pt idx="92">
                  <c:v>T1_2019</c:v>
                </c:pt>
                <c:pt idx="93">
                  <c:v>T2_2019</c:v>
                </c:pt>
                <c:pt idx="94">
                  <c:v>T3_2019</c:v>
                </c:pt>
                <c:pt idx="95">
                  <c:v>T4_2019</c:v>
                </c:pt>
                <c:pt idx="96">
                  <c:v>T1_2020</c:v>
                </c:pt>
                <c:pt idx="97">
                  <c:v>T2_2020</c:v>
                </c:pt>
                <c:pt idx="98">
                  <c:v>T3_2020</c:v>
                </c:pt>
                <c:pt idx="99">
                  <c:v>T4_2020</c:v>
                </c:pt>
                <c:pt idx="100">
                  <c:v>T1_2021</c:v>
                </c:pt>
                <c:pt idx="101">
                  <c:v>T2_2021</c:v>
                </c:pt>
                <c:pt idx="102">
                  <c:v>T3_2021</c:v>
                </c:pt>
                <c:pt idx="103">
                  <c:v>T4_2021</c:v>
                </c:pt>
                <c:pt idx="104">
                  <c:v>T1_2022</c:v>
                </c:pt>
                <c:pt idx="105">
                  <c:v>T2_2022</c:v>
                </c:pt>
                <c:pt idx="106">
                  <c:v>T3_2022</c:v>
                </c:pt>
                <c:pt idx="107">
                  <c:v>T4_2022</c:v>
                </c:pt>
                <c:pt idx="108">
                  <c:v>T1_2023</c:v>
                </c:pt>
              </c:strCache>
            </c:strRef>
          </c:cat>
          <c:val>
            <c:numRef>
              <c:f>'Dati Fig. 17'!$B$6:$B$114</c:f>
              <c:numCache>
                <c:formatCode>#,##0_ ;\-#,##0\ </c:formatCode>
                <c:ptCount val="109"/>
                <c:pt idx="0">
                  <c:v>80529.8</c:v>
                </c:pt>
                <c:pt idx="1">
                  <c:v>80182.3</c:v>
                </c:pt>
                <c:pt idx="2">
                  <c:v>80105</c:v>
                </c:pt>
                <c:pt idx="3">
                  <c:v>81223.3</c:v>
                </c:pt>
                <c:pt idx="4">
                  <c:v>81828.600000000006</c:v>
                </c:pt>
                <c:pt idx="5">
                  <c:v>84430.6</c:v>
                </c:pt>
                <c:pt idx="6">
                  <c:v>85703.8</c:v>
                </c:pt>
                <c:pt idx="7">
                  <c:v>86845.2</c:v>
                </c:pt>
                <c:pt idx="8">
                  <c:v>88703.2</c:v>
                </c:pt>
                <c:pt idx="9">
                  <c:v>88256.4</c:v>
                </c:pt>
                <c:pt idx="10">
                  <c:v>85923.3</c:v>
                </c:pt>
                <c:pt idx="11">
                  <c:v>84249.5</c:v>
                </c:pt>
                <c:pt idx="12">
                  <c:v>83668.7</c:v>
                </c:pt>
                <c:pt idx="13">
                  <c:v>83762.100000000006</c:v>
                </c:pt>
                <c:pt idx="14">
                  <c:v>85797.6</c:v>
                </c:pt>
                <c:pt idx="15">
                  <c:v>89448.1</c:v>
                </c:pt>
                <c:pt idx="16">
                  <c:v>93880.8</c:v>
                </c:pt>
                <c:pt idx="17">
                  <c:v>94386.8</c:v>
                </c:pt>
                <c:pt idx="18">
                  <c:v>98509.4</c:v>
                </c:pt>
                <c:pt idx="19">
                  <c:v>100478.6</c:v>
                </c:pt>
                <c:pt idx="20">
                  <c:v>99897</c:v>
                </c:pt>
                <c:pt idx="21">
                  <c:v>101311.8</c:v>
                </c:pt>
                <c:pt idx="22">
                  <c:v>98101.7</c:v>
                </c:pt>
                <c:pt idx="23">
                  <c:v>96736.9</c:v>
                </c:pt>
                <c:pt idx="24">
                  <c:v>96372.9</c:v>
                </c:pt>
                <c:pt idx="25">
                  <c:v>96145.3</c:v>
                </c:pt>
                <c:pt idx="26">
                  <c:v>95893.9</c:v>
                </c:pt>
                <c:pt idx="27">
                  <c:v>97718.7</c:v>
                </c:pt>
                <c:pt idx="28">
                  <c:v>95992.2</c:v>
                </c:pt>
                <c:pt idx="29">
                  <c:v>92753.2</c:v>
                </c:pt>
                <c:pt idx="30">
                  <c:v>94966.1</c:v>
                </c:pt>
                <c:pt idx="31">
                  <c:v>96300.6</c:v>
                </c:pt>
                <c:pt idx="32">
                  <c:v>97874.2</c:v>
                </c:pt>
                <c:pt idx="33">
                  <c:v>100457.5</c:v>
                </c:pt>
                <c:pt idx="34">
                  <c:v>101854.39999999999</c:v>
                </c:pt>
                <c:pt idx="35">
                  <c:v>100695.3</c:v>
                </c:pt>
                <c:pt idx="36">
                  <c:v>101488.2</c:v>
                </c:pt>
                <c:pt idx="37">
                  <c:v>103560.5</c:v>
                </c:pt>
                <c:pt idx="38">
                  <c:v>104886.39999999999</c:v>
                </c:pt>
                <c:pt idx="39">
                  <c:v>107232.6</c:v>
                </c:pt>
                <c:pt idx="40">
                  <c:v>110449.9</c:v>
                </c:pt>
                <c:pt idx="41">
                  <c:v>112322.3</c:v>
                </c:pt>
                <c:pt idx="42">
                  <c:v>112316</c:v>
                </c:pt>
                <c:pt idx="43">
                  <c:v>118378.3</c:v>
                </c:pt>
                <c:pt idx="44">
                  <c:v>118488.8</c:v>
                </c:pt>
                <c:pt idx="45">
                  <c:v>119264.7</c:v>
                </c:pt>
                <c:pt idx="46">
                  <c:v>120966.6</c:v>
                </c:pt>
                <c:pt idx="47">
                  <c:v>119969</c:v>
                </c:pt>
                <c:pt idx="48">
                  <c:v>121676.7</c:v>
                </c:pt>
                <c:pt idx="49">
                  <c:v>118789</c:v>
                </c:pt>
                <c:pt idx="50">
                  <c:v>114680.2</c:v>
                </c:pt>
                <c:pt idx="51">
                  <c:v>107214.7</c:v>
                </c:pt>
                <c:pt idx="52">
                  <c:v>94989.1</c:v>
                </c:pt>
                <c:pt idx="53">
                  <c:v>92881.5</c:v>
                </c:pt>
                <c:pt idx="54">
                  <c:v>95349.2</c:v>
                </c:pt>
                <c:pt idx="55">
                  <c:v>97363.4</c:v>
                </c:pt>
                <c:pt idx="56">
                  <c:v>100638.39999999999</c:v>
                </c:pt>
                <c:pt idx="57">
                  <c:v>104926.3</c:v>
                </c:pt>
                <c:pt idx="58">
                  <c:v>107950</c:v>
                </c:pt>
                <c:pt idx="59">
                  <c:v>110257.9</c:v>
                </c:pt>
                <c:pt idx="60">
                  <c:v>111594.6</c:v>
                </c:pt>
                <c:pt idx="61">
                  <c:v>112901.9</c:v>
                </c:pt>
                <c:pt idx="62">
                  <c:v>113081.60000000001</c:v>
                </c:pt>
                <c:pt idx="63">
                  <c:v>112848.5</c:v>
                </c:pt>
                <c:pt idx="64">
                  <c:v>113462.2</c:v>
                </c:pt>
                <c:pt idx="65">
                  <c:v>114540</c:v>
                </c:pt>
                <c:pt idx="66">
                  <c:v>116097.2</c:v>
                </c:pt>
                <c:pt idx="67">
                  <c:v>114358.7</c:v>
                </c:pt>
                <c:pt idx="68">
                  <c:v>114930.5</c:v>
                </c:pt>
                <c:pt idx="69">
                  <c:v>114358.7</c:v>
                </c:pt>
                <c:pt idx="70">
                  <c:v>116148</c:v>
                </c:pt>
                <c:pt idx="71">
                  <c:v>115653.4</c:v>
                </c:pt>
                <c:pt idx="72">
                  <c:v>116514.8</c:v>
                </c:pt>
                <c:pt idx="73">
                  <c:v>117073.5</c:v>
                </c:pt>
                <c:pt idx="74">
                  <c:v>118021.3</c:v>
                </c:pt>
                <c:pt idx="75">
                  <c:v>120235.2</c:v>
                </c:pt>
                <c:pt idx="76">
                  <c:v>122489</c:v>
                </c:pt>
                <c:pt idx="77">
                  <c:v>123615.5</c:v>
                </c:pt>
                <c:pt idx="78">
                  <c:v>121387.4</c:v>
                </c:pt>
                <c:pt idx="79">
                  <c:v>123919.1</c:v>
                </c:pt>
                <c:pt idx="80">
                  <c:v>123316.5</c:v>
                </c:pt>
                <c:pt idx="81">
                  <c:v>124513</c:v>
                </c:pt>
                <c:pt idx="82">
                  <c:v>125647.7</c:v>
                </c:pt>
                <c:pt idx="83">
                  <c:v>127718.6</c:v>
                </c:pt>
                <c:pt idx="84">
                  <c:v>131043.9</c:v>
                </c:pt>
                <c:pt idx="85">
                  <c:v>131144.9</c:v>
                </c:pt>
                <c:pt idx="86">
                  <c:v>133665.79999999999</c:v>
                </c:pt>
                <c:pt idx="87">
                  <c:v>135412</c:v>
                </c:pt>
                <c:pt idx="88">
                  <c:v>133357.29999999999</c:v>
                </c:pt>
                <c:pt idx="89">
                  <c:v>133527</c:v>
                </c:pt>
                <c:pt idx="90">
                  <c:v>135772.4</c:v>
                </c:pt>
                <c:pt idx="91">
                  <c:v>136997.6</c:v>
                </c:pt>
                <c:pt idx="92">
                  <c:v>136986.6</c:v>
                </c:pt>
                <c:pt idx="93">
                  <c:v>138751.70000000001</c:v>
                </c:pt>
                <c:pt idx="94">
                  <c:v>136856.1</c:v>
                </c:pt>
                <c:pt idx="95">
                  <c:v>136828.29999999999</c:v>
                </c:pt>
                <c:pt idx="96">
                  <c:v>128388</c:v>
                </c:pt>
                <c:pt idx="97">
                  <c:v>94334.6</c:v>
                </c:pt>
                <c:pt idx="98">
                  <c:v>122126.5</c:v>
                </c:pt>
                <c:pt idx="99">
                  <c:v>126215.5</c:v>
                </c:pt>
                <c:pt idx="100">
                  <c:v>129176.2</c:v>
                </c:pt>
                <c:pt idx="101">
                  <c:v>133424.20000000001</c:v>
                </c:pt>
                <c:pt idx="102">
                  <c:v>136936.79999999999</c:v>
                </c:pt>
                <c:pt idx="103">
                  <c:v>137943.79999999999</c:v>
                </c:pt>
                <c:pt idx="104">
                  <c:v>145625.29999999999</c:v>
                </c:pt>
                <c:pt idx="105">
                  <c:v>148066.1</c:v>
                </c:pt>
                <c:pt idx="106">
                  <c:v>147780.9</c:v>
                </c:pt>
                <c:pt idx="107">
                  <c:v>150836</c:v>
                </c:pt>
                <c:pt idx="108">
                  <c:v>148666.9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2-46D8-873A-77EFA8DAFA82}"/>
            </c:ext>
          </c:extLst>
        </c:ser>
        <c:ser>
          <c:idx val="1"/>
          <c:order val="1"/>
          <c:tx>
            <c:v>PIL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'Dati Fig. 17'!$A$6:$A$114</c:f>
              <c:strCache>
                <c:ptCount val="109"/>
                <c:pt idx="0">
                  <c:v>T1_1996</c:v>
                </c:pt>
                <c:pt idx="1">
                  <c:v>T2_1996</c:v>
                </c:pt>
                <c:pt idx="2">
                  <c:v>T3_1996</c:v>
                </c:pt>
                <c:pt idx="3">
                  <c:v>T4_1996</c:v>
                </c:pt>
                <c:pt idx="4">
                  <c:v>T1_1997</c:v>
                </c:pt>
                <c:pt idx="5">
                  <c:v>T2_1997</c:v>
                </c:pt>
                <c:pt idx="6">
                  <c:v>T3_1997</c:v>
                </c:pt>
                <c:pt idx="7">
                  <c:v>T4_1997</c:v>
                </c:pt>
                <c:pt idx="8">
                  <c:v>T1_1998</c:v>
                </c:pt>
                <c:pt idx="9">
                  <c:v>T2_1998</c:v>
                </c:pt>
                <c:pt idx="10">
                  <c:v>T3_1998</c:v>
                </c:pt>
                <c:pt idx="11">
                  <c:v>T4_1998</c:v>
                </c:pt>
                <c:pt idx="12">
                  <c:v>T1_1999</c:v>
                </c:pt>
                <c:pt idx="13">
                  <c:v>T2_1999</c:v>
                </c:pt>
                <c:pt idx="14">
                  <c:v>T3_1999</c:v>
                </c:pt>
                <c:pt idx="15">
                  <c:v>T4_1999</c:v>
                </c:pt>
                <c:pt idx="16">
                  <c:v>T1_2000</c:v>
                </c:pt>
                <c:pt idx="17">
                  <c:v>T2_2000</c:v>
                </c:pt>
                <c:pt idx="18">
                  <c:v>T3_2000</c:v>
                </c:pt>
                <c:pt idx="19">
                  <c:v>T4_2000</c:v>
                </c:pt>
                <c:pt idx="20">
                  <c:v>T1_2001</c:v>
                </c:pt>
                <c:pt idx="21">
                  <c:v>T2_2001</c:v>
                </c:pt>
                <c:pt idx="22">
                  <c:v>T3_2001</c:v>
                </c:pt>
                <c:pt idx="23">
                  <c:v>T4_2001</c:v>
                </c:pt>
                <c:pt idx="24">
                  <c:v>T1_2002</c:v>
                </c:pt>
                <c:pt idx="25">
                  <c:v>T2_2002</c:v>
                </c:pt>
                <c:pt idx="26">
                  <c:v>T3_2002</c:v>
                </c:pt>
                <c:pt idx="27">
                  <c:v>T4_2002</c:v>
                </c:pt>
                <c:pt idx="28">
                  <c:v>T1_2003</c:v>
                </c:pt>
                <c:pt idx="29">
                  <c:v>T2_2003</c:v>
                </c:pt>
                <c:pt idx="30">
                  <c:v>T3_2003</c:v>
                </c:pt>
                <c:pt idx="31">
                  <c:v>T4_2003</c:v>
                </c:pt>
                <c:pt idx="32">
                  <c:v>T1_2004</c:v>
                </c:pt>
                <c:pt idx="33">
                  <c:v>T2_2004</c:v>
                </c:pt>
                <c:pt idx="34">
                  <c:v>T3_2004</c:v>
                </c:pt>
                <c:pt idx="35">
                  <c:v>T4_2004</c:v>
                </c:pt>
                <c:pt idx="36">
                  <c:v>T1_2005</c:v>
                </c:pt>
                <c:pt idx="37">
                  <c:v>T2_2005</c:v>
                </c:pt>
                <c:pt idx="38">
                  <c:v>T3_2005</c:v>
                </c:pt>
                <c:pt idx="39">
                  <c:v>T4_2005</c:v>
                </c:pt>
                <c:pt idx="40">
                  <c:v>T1_2006</c:v>
                </c:pt>
                <c:pt idx="41">
                  <c:v>T2_2006</c:v>
                </c:pt>
                <c:pt idx="42">
                  <c:v>T3_2006</c:v>
                </c:pt>
                <c:pt idx="43">
                  <c:v>T4_2006</c:v>
                </c:pt>
                <c:pt idx="44">
                  <c:v>T1_2007</c:v>
                </c:pt>
                <c:pt idx="45">
                  <c:v>T2_2007</c:v>
                </c:pt>
                <c:pt idx="46">
                  <c:v>T3_2007</c:v>
                </c:pt>
                <c:pt idx="47">
                  <c:v>T4_2007</c:v>
                </c:pt>
                <c:pt idx="48">
                  <c:v>T1_2008</c:v>
                </c:pt>
                <c:pt idx="49">
                  <c:v>T2_2008</c:v>
                </c:pt>
                <c:pt idx="50">
                  <c:v>T3_2008</c:v>
                </c:pt>
                <c:pt idx="51">
                  <c:v>T4_2008</c:v>
                </c:pt>
                <c:pt idx="52">
                  <c:v>T1_2009</c:v>
                </c:pt>
                <c:pt idx="53">
                  <c:v>T2_2009</c:v>
                </c:pt>
                <c:pt idx="54">
                  <c:v>T3_2009</c:v>
                </c:pt>
                <c:pt idx="55">
                  <c:v>T4_2009</c:v>
                </c:pt>
                <c:pt idx="56">
                  <c:v>T1_2010</c:v>
                </c:pt>
                <c:pt idx="57">
                  <c:v>T2_2010</c:v>
                </c:pt>
                <c:pt idx="58">
                  <c:v>T3_2010</c:v>
                </c:pt>
                <c:pt idx="59">
                  <c:v>T4_2010</c:v>
                </c:pt>
                <c:pt idx="60">
                  <c:v>T1_2011</c:v>
                </c:pt>
                <c:pt idx="61">
                  <c:v>T2_2011</c:v>
                </c:pt>
                <c:pt idx="62">
                  <c:v>T3_2011</c:v>
                </c:pt>
                <c:pt idx="63">
                  <c:v>T4_2011</c:v>
                </c:pt>
                <c:pt idx="64">
                  <c:v>T1_2012</c:v>
                </c:pt>
                <c:pt idx="65">
                  <c:v>T2_2012</c:v>
                </c:pt>
                <c:pt idx="66">
                  <c:v>T3_2012</c:v>
                </c:pt>
                <c:pt idx="67">
                  <c:v>T4_2012</c:v>
                </c:pt>
                <c:pt idx="68">
                  <c:v>T1_2013</c:v>
                </c:pt>
                <c:pt idx="69">
                  <c:v>T2_2013</c:v>
                </c:pt>
                <c:pt idx="70">
                  <c:v>T3_2013</c:v>
                </c:pt>
                <c:pt idx="71">
                  <c:v>T4_2013</c:v>
                </c:pt>
                <c:pt idx="72">
                  <c:v>T1_2014</c:v>
                </c:pt>
                <c:pt idx="73">
                  <c:v>T2_2014</c:v>
                </c:pt>
                <c:pt idx="74">
                  <c:v>T3_2014</c:v>
                </c:pt>
                <c:pt idx="75">
                  <c:v>T4_2014</c:v>
                </c:pt>
                <c:pt idx="76">
                  <c:v>T1_2015</c:v>
                </c:pt>
                <c:pt idx="77">
                  <c:v>T2_2015</c:v>
                </c:pt>
                <c:pt idx="78">
                  <c:v>T3_2015</c:v>
                </c:pt>
                <c:pt idx="79">
                  <c:v>T4_2015</c:v>
                </c:pt>
                <c:pt idx="80">
                  <c:v>T1_2016</c:v>
                </c:pt>
                <c:pt idx="81">
                  <c:v>T2_2016</c:v>
                </c:pt>
                <c:pt idx="82">
                  <c:v>T3_2016</c:v>
                </c:pt>
                <c:pt idx="83">
                  <c:v>T4_2016</c:v>
                </c:pt>
                <c:pt idx="84">
                  <c:v>T1_2017</c:v>
                </c:pt>
                <c:pt idx="85">
                  <c:v>T2_2017</c:v>
                </c:pt>
                <c:pt idx="86">
                  <c:v>T3_2017</c:v>
                </c:pt>
                <c:pt idx="87">
                  <c:v>T4_2017</c:v>
                </c:pt>
                <c:pt idx="88">
                  <c:v>T1_2018</c:v>
                </c:pt>
                <c:pt idx="89">
                  <c:v>T2_2018</c:v>
                </c:pt>
                <c:pt idx="90">
                  <c:v>T3_2018</c:v>
                </c:pt>
                <c:pt idx="91">
                  <c:v>T4_2018</c:v>
                </c:pt>
                <c:pt idx="92">
                  <c:v>T1_2019</c:v>
                </c:pt>
                <c:pt idx="93">
                  <c:v>T2_2019</c:v>
                </c:pt>
                <c:pt idx="94">
                  <c:v>T3_2019</c:v>
                </c:pt>
                <c:pt idx="95">
                  <c:v>T4_2019</c:v>
                </c:pt>
                <c:pt idx="96">
                  <c:v>T1_2020</c:v>
                </c:pt>
                <c:pt idx="97">
                  <c:v>T2_2020</c:v>
                </c:pt>
                <c:pt idx="98">
                  <c:v>T3_2020</c:v>
                </c:pt>
                <c:pt idx="99">
                  <c:v>T4_2020</c:v>
                </c:pt>
                <c:pt idx="100">
                  <c:v>T1_2021</c:v>
                </c:pt>
                <c:pt idx="101">
                  <c:v>T2_2021</c:v>
                </c:pt>
                <c:pt idx="102">
                  <c:v>T3_2021</c:v>
                </c:pt>
                <c:pt idx="103">
                  <c:v>T4_2021</c:v>
                </c:pt>
                <c:pt idx="104">
                  <c:v>T1_2022</c:v>
                </c:pt>
                <c:pt idx="105">
                  <c:v>T2_2022</c:v>
                </c:pt>
                <c:pt idx="106">
                  <c:v>T3_2022</c:v>
                </c:pt>
                <c:pt idx="107">
                  <c:v>T4_2022</c:v>
                </c:pt>
                <c:pt idx="108">
                  <c:v>T1_2023</c:v>
                </c:pt>
              </c:strCache>
            </c:strRef>
          </c:cat>
          <c:val>
            <c:numRef>
              <c:f>'Dati Fig. 17'!$C$6:$C$114</c:f>
              <c:numCache>
                <c:formatCode>#,##0_ ;\-#,##0\ </c:formatCode>
                <c:ptCount val="109"/>
                <c:pt idx="0">
                  <c:v>379942.7</c:v>
                </c:pt>
                <c:pt idx="1">
                  <c:v>379449.59999999998</c:v>
                </c:pt>
                <c:pt idx="2">
                  <c:v>379917.7</c:v>
                </c:pt>
                <c:pt idx="3">
                  <c:v>378651.5</c:v>
                </c:pt>
                <c:pt idx="4">
                  <c:v>379995.6</c:v>
                </c:pt>
                <c:pt idx="5">
                  <c:v>385117.5</c:v>
                </c:pt>
                <c:pt idx="6">
                  <c:v>387782.1</c:v>
                </c:pt>
                <c:pt idx="7">
                  <c:v>394754.1</c:v>
                </c:pt>
                <c:pt idx="8">
                  <c:v>391769.7</c:v>
                </c:pt>
                <c:pt idx="9">
                  <c:v>394059.6</c:v>
                </c:pt>
                <c:pt idx="10">
                  <c:v>394601.9</c:v>
                </c:pt>
                <c:pt idx="11">
                  <c:v>392436.9</c:v>
                </c:pt>
                <c:pt idx="12">
                  <c:v>395142.8</c:v>
                </c:pt>
                <c:pt idx="13">
                  <c:v>396512.7</c:v>
                </c:pt>
                <c:pt idx="14">
                  <c:v>400012</c:v>
                </c:pt>
                <c:pt idx="15">
                  <c:v>405860.9</c:v>
                </c:pt>
                <c:pt idx="16">
                  <c:v>410377.7</c:v>
                </c:pt>
                <c:pt idx="17">
                  <c:v>413730</c:v>
                </c:pt>
                <c:pt idx="18">
                  <c:v>416272.8</c:v>
                </c:pt>
                <c:pt idx="19">
                  <c:v>422521.7</c:v>
                </c:pt>
                <c:pt idx="20">
                  <c:v>425038.9</c:v>
                </c:pt>
                <c:pt idx="21">
                  <c:v>423550.6</c:v>
                </c:pt>
                <c:pt idx="22">
                  <c:v>422209</c:v>
                </c:pt>
                <c:pt idx="23">
                  <c:v>421365.7</c:v>
                </c:pt>
                <c:pt idx="24">
                  <c:v>422064.8</c:v>
                </c:pt>
                <c:pt idx="25">
                  <c:v>423593.4</c:v>
                </c:pt>
                <c:pt idx="26">
                  <c:v>424461</c:v>
                </c:pt>
                <c:pt idx="27">
                  <c:v>426261.5</c:v>
                </c:pt>
                <c:pt idx="28">
                  <c:v>424750.1</c:v>
                </c:pt>
                <c:pt idx="29">
                  <c:v>424185.3</c:v>
                </c:pt>
                <c:pt idx="30">
                  <c:v>423830.6</c:v>
                </c:pt>
                <c:pt idx="31">
                  <c:v>427563.3</c:v>
                </c:pt>
                <c:pt idx="32">
                  <c:v>428689.7</c:v>
                </c:pt>
                <c:pt idx="33">
                  <c:v>430389.4</c:v>
                </c:pt>
                <c:pt idx="34">
                  <c:v>430159.4</c:v>
                </c:pt>
                <c:pt idx="35">
                  <c:v>431536.5</c:v>
                </c:pt>
                <c:pt idx="36">
                  <c:v>430425.9</c:v>
                </c:pt>
                <c:pt idx="37">
                  <c:v>433910.8</c:v>
                </c:pt>
                <c:pt idx="38">
                  <c:v>436666.1</c:v>
                </c:pt>
                <c:pt idx="39">
                  <c:v>437336.5</c:v>
                </c:pt>
                <c:pt idx="40">
                  <c:v>437990.8</c:v>
                </c:pt>
                <c:pt idx="41">
                  <c:v>441089.9</c:v>
                </c:pt>
                <c:pt idx="42">
                  <c:v>443204.3</c:v>
                </c:pt>
                <c:pt idx="43">
                  <c:v>448951</c:v>
                </c:pt>
                <c:pt idx="44">
                  <c:v>447719.7</c:v>
                </c:pt>
                <c:pt idx="45">
                  <c:v>448936.2</c:v>
                </c:pt>
                <c:pt idx="46">
                  <c:v>449872.3</c:v>
                </c:pt>
                <c:pt idx="47">
                  <c:v>448256.8</c:v>
                </c:pt>
                <c:pt idx="48">
                  <c:v>453480.5</c:v>
                </c:pt>
                <c:pt idx="49">
                  <c:v>449173.7</c:v>
                </c:pt>
                <c:pt idx="50">
                  <c:v>443489.7</c:v>
                </c:pt>
                <c:pt idx="51">
                  <c:v>431345.9</c:v>
                </c:pt>
                <c:pt idx="52">
                  <c:v>420586.2</c:v>
                </c:pt>
                <c:pt idx="53">
                  <c:v>418490.7</c:v>
                </c:pt>
                <c:pt idx="54">
                  <c:v>421145</c:v>
                </c:pt>
                <c:pt idx="55">
                  <c:v>422534.7</c:v>
                </c:pt>
                <c:pt idx="56">
                  <c:v>423974.2</c:v>
                </c:pt>
                <c:pt idx="57">
                  <c:v>426927.9</c:v>
                </c:pt>
                <c:pt idx="58">
                  <c:v>428831</c:v>
                </c:pt>
                <c:pt idx="59">
                  <c:v>431128.6</c:v>
                </c:pt>
                <c:pt idx="60">
                  <c:v>433363.4</c:v>
                </c:pt>
                <c:pt idx="61">
                  <c:v>433558.1</c:v>
                </c:pt>
                <c:pt idx="62">
                  <c:v>431441.4</c:v>
                </c:pt>
                <c:pt idx="63">
                  <c:v>427270</c:v>
                </c:pt>
                <c:pt idx="64">
                  <c:v>422419.9</c:v>
                </c:pt>
                <c:pt idx="65">
                  <c:v>419512.5</c:v>
                </c:pt>
                <c:pt idx="66">
                  <c:v>417365.2</c:v>
                </c:pt>
                <c:pt idx="67">
                  <c:v>414272.2</c:v>
                </c:pt>
                <c:pt idx="68">
                  <c:v>410248.5</c:v>
                </c:pt>
                <c:pt idx="69">
                  <c:v>410403.2</c:v>
                </c:pt>
                <c:pt idx="70">
                  <c:v>411292.7</c:v>
                </c:pt>
                <c:pt idx="71">
                  <c:v>410452.1</c:v>
                </c:pt>
                <c:pt idx="72">
                  <c:v>411155.5</c:v>
                </c:pt>
                <c:pt idx="73">
                  <c:v>410958.4</c:v>
                </c:pt>
                <c:pt idx="74">
                  <c:v>411525.8</c:v>
                </c:pt>
                <c:pt idx="75">
                  <c:v>410044.7</c:v>
                </c:pt>
                <c:pt idx="76">
                  <c:v>411498.4</c:v>
                </c:pt>
                <c:pt idx="77">
                  <c:v>413076.5</c:v>
                </c:pt>
                <c:pt idx="78">
                  <c:v>413799.8</c:v>
                </c:pt>
                <c:pt idx="79">
                  <c:v>415936.6</c:v>
                </c:pt>
                <c:pt idx="80">
                  <c:v>417508.8</c:v>
                </c:pt>
                <c:pt idx="81">
                  <c:v>418177.3</c:v>
                </c:pt>
                <c:pt idx="82">
                  <c:v>420394</c:v>
                </c:pt>
                <c:pt idx="83">
                  <c:v>421683.7</c:v>
                </c:pt>
                <c:pt idx="84">
                  <c:v>423868.8</c:v>
                </c:pt>
                <c:pt idx="85">
                  <c:v>425693.4</c:v>
                </c:pt>
                <c:pt idx="86">
                  <c:v>427558.40000000002</c:v>
                </c:pt>
                <c:pt idx="87">
                  <c:v>429856.6</c:v>
                </c:pt>
                <c:pt idx="88">
                  <c:v>429394.3</c:v>
                </c:pt>
                <c:pt idx="89">
                  <c:v>429586.2</c:v>
                </c:pt>
                <c:pt idx="90">
                  <c:v>430128.3</c:v>
                </c:pt>
                <c:pt idx="91">
                  <c:v>431383.9</c:v>
                </c:pt>
                <c:pt idx="92">
                  <c:v>432161.3</c:v>
                </c:pt>
                <c:pt idx="93">
                  <c:v>433157.2</c:v>
                </c:pt>
                <c:pt idx="94">
                  <c:v>433414.40000000002</c:v>
                </c:pt>
                <c:pt idx="95">
                  <c:v>429933.5</c:v>
                </c:pt>
                <c:pt idx="96">
                  <c:v>405063.8</c:v>
                </c:pt>
                <c:pt idx="97">
                  <c:v>356296.3</c:v>
                </c:pt>
                <c:pt idx="98">
                  <c:v>406907.3</c:v>
                </c:pt>
                <c:pt idx="99">
                  <c:v>404066.3</c:v>
                </c:pt>
                <c:pt idx="100">
                  <c:v>406003</c:v>
                </c:pt>
                <c:pt idx="101">
                  <c:v>415989.4</c:v>
                </c:pt>
                <c:pt idx="102">
                  <c:v>428015.4</c:v>
                </c:pt>
                <c:pt idx="103">
                  <c:v>431832.4</c:v>
                </c:pt>
                <c:pt idx="104">
                  <c:v>432440.8</c:v>
                </c:pt>
                <c:pt idx="105">
                  <c:v>436930.5</c:v>
                </c:pt>
                <c:pt idx="106">
                  <c:v>438619.9</c:v>
                </c:pt>
                <c:pt idx="107">
                  <c:v>438203.4</c:v>
                </c:pt>
                <c:pt idx="108">
                  <c:v>440644.8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2-46D8-873A-77EFA8DAF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65872"/>
        <c:axId val="577856840"/>
      </c:lineChart>
      <c:lineChart>
        <c:grouping val="standard"/>
        <c:varyColors val="0"/>
        <c:ser>
          <c:idx val="2"/>
          <c:order val="2"/>
          <c:tx>
            <c:v>Quota export su PIL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'Dati Fig. 17'!$A$6:$A$114</c:f>
              <c:strCache>
                <c:ptCount val="109"/>
                <c:pt idx="0">
                  <c:v>T1_1996</c:v>
                </c:pt>
                <c:pt idx="1">
                  <c:v>T2_1996</c:v>
                </c:pt>
                <c:pt idx="2">
                  <c:v>T3_1996</c:v>
                </c:pt>
                <c:pt idx="3">
                  <c:v>T4_1996</c:v>
                </c:pt>
                <c:pt idx="4">
                  <c:v>T1_1997</c:v>
                </c:pt>
                <c:pt idx="5">
                  <c:v>T2_1997</c:v>
                </c:pt>
                <c:pt idx="6">
                  <c:v>T3_1997</c:v>
                </c:pt>
                <c:pt idx="7">
                  <c:v>T4_1997</c:v>
                </c:pt>
                <c:pt idx="8">
                  <c:v>T1_1998</c:v>
                </c:pt>
                <c:pt idx="9">
                  <c:v>T2_1998</c:v>
                </c:pt>
                <c:pt idx="10">
                  <c:v>T3_1998</c:v>
                </c:pt>
                <c:pt idx="11">
                  <c:v>T4_1998</c:v>
                </c:pt>
                <c:pt idx="12">
                  <c:v>T1_1999</c:v>
                </c:pt>
                <c:pt idx="13">
                  <c:v>T2_1999</c:v>
                </c:pt>
                <c:pt idx="14">
                  <c:v>T3_1999</c:v>
                </c:pt>
                <c:pt idx="15">
                  <c:v>T4_1999</c:v>
                </c:pt>
                <c:pt idx="16">
                  <c:v>T1_2000</c:v>
                </c:pt>
                <c:pt idx="17">
                  <c:v>T2_2000</c:v>
                </c:pt>
                <c:pt idx="18">
                  <c:v>T3_2000</c:v>
                </c:pt>
                <c:pt idx="19">
                  <c:v>T4_2000</c:v>
                </c:pt>
                <c:pt idx="20">
                  <c:v>T1_2001</c:v>
                </c:pt>
                <c:pt idx="21">
                  <c:v>T2_2001</c:v>
                </c:pt>
                <c:pt idx="22">
                  <c:v>T3_2001</c:v>
                </c:pt>
                <c:pt idx="23">
                  <c:v>T4_2001</c:v>
                </c:pt>
                <c:pt idx="24">
                  <c:v>T1_2002</c:v>
                </c:pt>
                <c:pt idx="25">
                  <c:v>T2_2002</c:v>
                </c:pt>
                <c:pt idx="26">
                  <c:v>T3_2002</c:v>
                </c:pt>
                <c:pt idx="27">
                  <c:v>T4_2002</c:v>
                </c:pt>
                <c:pt idx="28">
                  <c:v>T1_2003</c:v>
                </c:pt>
                <c:pt idx="29">
                  <c:v>T2_2003</c:v>
                </c:pt>
                <c:pt idx="30">
                  <c:v>T3_2003</c:v>
                </c:pt>
                <c:pt idx="31">
                  <c:v>T4_2003</c:v>
                </c:pt>
                <c:pt idx="32">
                  <c:v>T1_2004</c:v>
                </c:pt>
                <c:pt idx="33">
                  <c:v>T2_2004</c:v>
                </c:pt>
                <c:pt idx="34">
                  <c:v>T3_2004</c:v>
                </c:pt>
                <c:pt idx="35">
                  <c:v>T4_2004</c:v>
                </c:pt>
                <c:pt idx="36">
                  <c:v>T1_2005</c:v>
                </c:pt>
                <c:pt idx="37">
                  <c:v>T2_2005</c:v>
                </c:pt>
                <c:pt idx="38">
                  <c:v>T3_2005</c:v>
                </c:pt>
                <c:pt idx="39">
                  <c:v>T4_2005</c:v>
                </c:pt>
                <c:pt idx="40">
                  <c:v>T1_2006</c:v>
                </c:pt>
                <c:pt idx="41">
                  <c:v>T2_2006</c:v>
                </c:pt>
                <c:pt idx="42">
                  <c:v>T3_2006</c:v>
                </c:pt>
                <c:pt idx="43">
                  <c:v>T4_2006</c:v>
                </c:pt>
                <c:pt idx="44">
                  <c:v>T1_2007</c:v>
                </c:pt>
                <c:pt idx="45">
                  <c:v>T2_2007</c:v>
                </c:pt>
                <c:pt idx="46">
                  <c:v>T3_2007</c:v>
                </c:pt>
                <c:pt idx="47">
                  <c:v>T4_2007</c:v>
                </c:pt>
                <c:pt idx="48">
                  <c:v>T1_2008</c:v>
                </c:pt>
                <c:pt idx="49">
                  <c:v>T2_2008</c:v>
                </c:pt>
                <c:pt idx="50">
                  <c:v>T3_2008</c:v>
                </c:pt>
                <c:pt idx="51">
                  <c:v>T4_2008</c:v>
                </c:pt>
                <c:pt idx="52">
                  <c:v>T1_2009</c:v>
                </c:pt>
                <c:pt idx="53">
                  <c:v>T2_2009</c:v>
                </c:pt>
                <c:pt idx="54">
                  <c:v>T3_2009</c:v>
                </c:pt>
                <c:pt idx="55">
                  <c:v>T4_2009</c:v>
                </c:pt>
                <c:pt idx="56">
                  <c:v>T1_2010</c:v>
                </c:pt>
                <c:pt idx="57">
                  <c:v>T2_2010</c:v>
                </c:pt>
                <c:pt idx="58">
                  <c:v>T3_2010</c:v>
                </c:pt>
                <c:pt idx="59">
                  <c:v>T4_2010</c:v>
                </c:pt>
                <c:pt idx="60">
                  <c:v>T1_2011</c:v>
                </c:pt>
                <c:pt idx="61">
                  <c:v>T2_2011</c:v>
                </c:pt>
                <c:pt idx="62">
                  <c:v>T3_2011</c:v>
                </c:pt>
                <c:pt idx="63">
                  <c:v>T4_2011</c:v>
                </c:pt>
                <c:pt idx="64">
                  <c:v>T1_2012</c:v>
                </c:pt>
                <c:pt idx="65">
                  <c:v>T2_2012</c:v>
                </c:pt>
                <c:pt idx="66">
                  <c:v>T3_2012</c:v>
                </c:pt>
                <c:pt idx="67">
                  <c:v>T4_2012</c:v>
                </c:pt>
                <c:pt idx="68">
                  <c:v>T1_2013</c:v>
                </c:pt>
                <c:pt idx="69">
                  <c:v>T2_2013</c:v>
                </c:pt>
                <c:pt idx="70">
                  <c:v>T3_2013</c:v>
                </c:pt>
                <c:pt idx="71">
                  <c:v>T4_2013</c:v>
                </c:pt>
                <c:pt idx="72">
                  <c:v>T1_2014</c:v>
                </c:pt>
                <c:pt idx="73">
                  <c:v>T2_2014</c:v>
                </c:pt>
                <c:pt idx="74">
                  <c:v>T3_2014</c:v>
                </c:pt>
                <c:pt idx="75">
                  <c:v>T4_2014</c:v>
                </c:pt>
                <c:pt idx="76">
                  <c:v>T1_2015</c:v>
                </c:pt>
                <c:pt idx="77">
                  <c:v>T2_2015</c:v>
                </c:pt>
                <c:pt idx="78">
                  <c:v>T3_2015</c:v>
                </c:pt>
                <c:pt idx="79">
                  <c:v>T4_2015</c:v>
                </c:pt>
                <c:pt idx="80">
                  <c:v>T1_2016</c:v>
                </c:pt>
                <c:pt idx="81">
                  <c:v>T2_2016</c:v>
                </c:pt>
                <c:pt idx="82">
                  <c:v>T3_2016</c:v>
                </c:pt>
                <c:pt idx="83">
                  <c:v>T4_2016</c:v>
                </c:pt>
                <c:pt idx="84">
                  <c:v>T1_2017</c:v>
                </c:pt>
                <c:pt idx="85">
                  <c:v>T2_2017</c:v>
                </c:pt>
                <c:pt idx="86">
                  <c:v>T3_2017</c:v>
                </c:pt>
                <c:pt idx="87">
                  <c:v>T4_2017</c:v>
                </c:pt>
                <c:pt idx="88">
                  <c:v>T1_2018</c:v>
                </c:pt>
                <c:pt idx="89">
                  <c:v>T2_2018</c:v>
                </c:pt>
                <c:pt idx="90">
                  <c:v>T3_2018</c:v>
                </c:pt>
                <c:pt idx="91">
                  <c:v>T4_2018</c:v>
                </c:pt>
                <c:pt idx="92">
                  <c:v>T1_2019</c:v>
                </c:pt>
                <c:pt idx="93">
                  <c:v>T2_2019</c:v>
                </c:pt>
                <c:pt idx="94">
                  <c:v>T3_2019</c:v>
                </c:pt>
                <c:pt idx="95">
                  <c:v>T4_2019</c:v>
                </c:pt>
                <c:pt idx="96">
                  <c:v>T1_2020</c:v>
                </c:pt>
                <c:pt idx="97">
                  <c:v>T2_2020</c:v>
                </c:pt>
                <c:pt idx="98">
                  <c:v>T3_2020</c:v>
                </c:pt>
                <c:pt idx="99">
                  <c:v>T4_2020</c:v>
                </c:pt>
                <c:pt idx="100">
                  <c:v>T1_2021</c:v>
                </c:pt>
                <c:pt idx="101">
                  <c:v>T2_2021</c:v>
                </c:pt>
                <c:pt idx="102">
                  <c:v>T3_2021</c:v>
                </c:pt>
                <c:pt idx="103">
                  <c:v>T4_2021</c:v>
                </c:pt>
                <c:pt idx="104">
                  <c:v>T1_2022</c:v>
                </c:pt>
                <c:pt idx="105">
                  <c:v>T2_2022</c:v>
                </c:pt>
                <c:pt idx="106">
                  <c:v>T3_2022</c:v>
                </c:pt>
                <c:pt idx="107">
                  <c:v>T4_2022</c:v>
                </c:pt>
                <c:pt idx="108">
                  <c:v>T1_2023</c:v>
                </c:pt>
              </c:strCache>
            </c:strRef>
          </c:cat>
          <c:val>
            <c:numRef>
              <c:f>'Dati Fig. 17'!$D$6:$D$114</c:f>
              <c:numCache>
                <c:formatCode>0.00</c:formatCode>
                <c:ptCount val="109"/>
                <c:pt idx="0">
                  <c:v>21.195248651967784</c:v>
                </c:pt>
                <c:pt idx="1">
                  <c:v>21.131212155711854</c:v>
                </c:pt>
                <c:pt idx="2">
                  <c:v>21.084829688114031</c:v>
                </c:pt>
                <c:pt idx="3">
                  <c:v>21.450674300775251</c:v>
                </c:pt>
                <c:pt idx="4">
                  <c:v>21.534091447374657</c:v>
                </c:pt>
                <c:pt idx="5">
                  <c:v>21.923335086045171</c:v>
                </c:pt>
                <c:pt idx="6">
                  <c:v>22.101020134761249</c:v>
                </c:pt>
                <c:pt idx="7">
                  <c:v>21.999822167774827</c:v>
                </c:pt>
                <c:pt idx="8">
                  <c:v>22.641669327668779</c:v>
                </c:pt>
                <c:pt idx="9">
                  <c:v>22.39671359357823</c:v>
                </c:pt>
                <c:pt idx="10">
                  <c:v>21.774679746853728</c:v>
                </c:pt>
                <c:pt idx="11">
                  <c:v>21.468292099952883</c:v>
                </c:pt>
                <c:pt idx="12">
                  <c:v>21.17429445759862</c:v>
                </c:pt>
                <c:pt idx="13">
                  <c:v>21.12469537545708</c:v>
                </c:pt>
                <c:pt idx="14">
                  <c:v>21.448756537303883</c:v>
                </c:pt>
                <c:pt idx="15">
                  <c:v>22.039102559522242</c:v>
                </c:pt>
                <c:pt idx="16">
                  <c:v>22.876681652048834</c:v>
                </c:pt>
                <c:pt idx="17">
                  <c:v>22.813622410750973</c:v>
                </c:pt>
                <c:pt idx="18">
                  <c:v>23.664625697379218</c:v>
                </c:pt>
                <c:pt idx="19">
                  <c:v>23.780695760714778</c:v>
                </c:pt>
                <c:pt idx="20">
                  <c:v>23.503025252512181</c:v>
                </c:pt>
                <c:pt idx="21">
                  <c:v>23.919645019981086</c:v>
                </c:pt>
                <c:pt idx="22">
                  <c:v>23.235340790935293</c:v>
                </c:pt>
                <c:pt idx="23">
                  <c:v>22.957943657967412</c:v>
                </c:pt>
                <c:pt idx="24">
                  <c:v>22.833673881356606</c:v>
                </c:pt>
                <c:pt idx="25">
                  <c:v>22.697544390446119</c:v>
                </c:pt>
                <c:pt idx="26">
                  <c:v>22.591922461663145</c:v>
                </c:pt>
                <c:pt idx="27">
                  <c:v>22.924589717814065</c:v>
                </c:pt>
                <c:pt idx="28">
                  <c:v>22.599688616906739</c:v>
                </c:pt>
                <c:pt idx="29">
                  <c:v>21.866198569351649</c:v>
                </c:pt>
                <c:pt idx="30">
                  <c:v>22.406617172049401</c:v>
                </c:pt>
                <c:pt idx="31">
                  <c:v>22.523121137852574</c:v>
                </c:pt>
                <c:pt idx="32">
                  <c:v>22.831012734852273</c:v>
                </c:pt>
                <c:pt idx="33">
                  <c:v>23.34107206171899</c:v>
                </c:pt>
                <c:pt idx="34">
                  <c:v>23.678292279559621</c:v>
                </c:pt>
                <c:pt idx="35">
                  <c:v>23.334132802207925</c:v>
                </c:pt>
                <c:pt idx="36">
                  <c:v>23.578553242265389</c:v>
                </c:pt>
                <c:pt idx="37">
                  <c:v>23.866771695933821</c:v>
                </c:pt>
                <c:pt idx="38">
                  <c:v>24.019817430297429</c:v>
                </c:pt>
                <c:pt idx="39">
                  <c:v>24.519471848336465</c:v>
                </c:pt>
                <c:pt idx="40">
                  <c:v>25.217401826705032</c:v>
                </c:pt>
                <c:pt idx="41">
                  <c:v>25.464718190101383</c:v>
                </c:pt>
                <c:pt idx="42">
                  <c:v>25.341811891265497</c:v>
                </c:pt>
                <c:pt idx="43">
                  <c:v>26.36775505567423</c:v>
                </c:pt>
                <c:pt idx="44">
                  <c:v>26.464951173691929</c:v>
                </c:pt>
                <c:pt idx="45">
                  <c:v>26.566068853436185</c:v>
                </c:pt>
                <c:pt idx="46">
                  <c:v>26.889097194915092</c:v>
                </c:pt>
                <c:pt idx="47">
                  <c:v>26.763453449005127</c:v>
                </c:pt>
                <c:pt idx="48">
                  <c:v>26.83173807914563</c:v>
                </c:pt>
                <c:pt idx="49">
                  <c:v>26.446116502368682</c:v>
                </c:pt>
                <c:pt idx="50">
                  <c:v>25.858593784703455</c:v>
                </c:pt>
                <c:pt idx="51">
                  <c:v>24.855852344951</c:v>
                </c:pt>
                <c:pt idx="52">
                  <c:v>22.584930271131103</c:v>
                </c:pt>
                <c:pt idx="53">
                  <c:v>22.194400018925151</c:v>
                </c:pt>
                <c:pt idx="54">
                  <c:v>22.640468247278253</c:v>
                </c:pt>
                <c:pt idx="55">
                  <c:v>23.042699214999381</c:v>
                </c:pt>
                <c:pt idx="56">
                  <c:v>23.73691606706257</c:v>
                </c:pt>
                <c:pt idx="57">
                  <c:v>24.577053877247188</c:v>
                </c:pt>
                <c:pt idx="58">
                  <c:v>25.173086833741031</c:v>
                </c:pt>
                <c:pt idx="59">
                  <c:v>25.574248611667144</c:v>
                </c:pt>
                <c:pt idx="60">
                  <c:v>25.75081328972405</c:v>
                </c:pt>
                <c:pt idx="61">
                  <c:v>26.040777464427489</c:v>
                </c:pt>
                <c:pt idx="62">
                  <c:v>26.210187524887509</c:v>
                </c:pt>
                <c:pt idx="63">
                  <c:v>26.411519647997757</c:v>
                </c:pt>
                <c:pt idx="64">
                  <c:v>26.860050864080975</c:v>
                </c:pt>
                <c:pt idx="65">
                  <c:v>27.303119692500221</c:v>
                </c:pt>
                <c:pt idx="66">
                  <c:v>27.816693869062391</c:v>
                </c:pt>
                <c:pt idx="67">
                  <c:v>27.604724623085978</c:v>
                </c:pt>
                <c:pt idx="68">
                  <c:v>28.01484953631762</c:v>
                </c:pt>
                <c:pt idx="69">
                  <c:v>27.864963041223849</c:v>
                </c:pt>
                <c:pt idx="70">
                  <c:v>28.239742645566039</c:v>
                </c:pt>
                <c:pt idx="71">
                  <c:v>28.177075960873388</c:v>
                </c:pt>
                <c:pt idx="72">
                  <c:v>28.338378058909587</c:v>
                </c:pt>
                <c:pt idx="73">
                  <c:v>28.487919945181801</c:v>
                </c:pt>
                <c:pt idx="74">
                  <c:v>28.678955244118352</c:v>
                </c:pt>
                <c:pt idx="75">
                  <c:v>29.322461673081008</c:v>
                </c:pt>
                <c:pt idx="76">
                  <c:v>29.766579894356816</c:v>
                </c:pt>
                <c:pt idx="77">
                  <c:v>29.925570687269794</c:v>
                </c:pt>
                <c:pt idx="78">
                  <c:v>29.334813598266603</c:v>
                </c:pt>
                <c:pt idx="79">
                  <c:v>29.792785727440197</c:v>
                </c:pt>
                <c:pt idx="80">
                  <c:v>29.536263666777803</c:v>
                </c:pt>
                <c:pt idx="81">
                  <c:v>29.775169527375112</c:v>
                </c:pt>
                <c:pt idx="82">
                  <c:v>29.888081180987356</c:v>
                </c:pt>
                <c:pt idx="83">
                  <c:v>30.287772565076622</c:v>
                </c:pt>
                <c:pt idx="84">
                  <c:v>30.916146694448848</c:v>
                </c:pt>
                <c:pt idx="85">
                  <c:v>30.807360414796186</c:v>
                </c:pt>
                <c:pt idx="86">
                  <c:v>31.262583076370383</c:v>
                </c:pt>
                <c:pt idx="87">
                  <c:v>31.501668230754166</c:v>
                </c:pt>
                <c:pt idx="88">
                  <c:v>31.057072718478096</c:v>
                </c:pt>
                <c:pt idx="89">
                  <c:v>31.082702377311001</c:v>
                </c:pt>
                <c:pt idx="90">
                  <c:v>31.565558462440158</c:v>
                </c:pt>
                <c:pt idx="91">
                  <c:v>31.757698884914344</c:v>
                </c:pt>
                <c:pt idx="92">
                  <c:v>31.698025714010026</c:v>
                </c:pt>
                <c:pt idx="93">
                  <c:v>32.032643114324316</c:v>
                </c:pt>
                <c:pt idx="94">
                  <c:v>31.576269731693269</c:v>
                </c:pt>
                <c:pt idx="95">
                  <c:v>31.825456727610195</c:v>
                </c:pt>
                <c:pt idx="96">
                  <c:v>31.695747682216975</c:v>
                </c:pt>
                <c:pt idx="97">
                  <c:v>26.476446710224049</c:v>
                </c:pt>
                <c:pt idx="98">
                  <c:v>30.013347020316424</c:v>
                </c:pt>
                <c:pt idx="99">
                  <c:v>31.236334235248027</c:v>
                </c:pt>
                <c:pt idx="100">
                  <c:v>31.816562931800995</c:v>
                </c:pt>
                <c:pt idx="101">
                  <c:v>32.073942268721275</c:v>
                </c:pt>
                <c:pt idx="102">
                  <c:v>31.993428273842479</c:v>
                </c:pt>
                <c:pt idx="103">
                  <c:v>31.943828207424911</c:v>
                </c:pt>
                <c:pt idx="104">
                  <c:v>33.67519900989916</c:v>
                </c:pt>
                <c:pt idx="105">
                  <c:v>33.887792223248319</c:v>
                </c:pt>
                <c:pt idx="106">
                  <c:v>33.692246977394319</c:v>
                </c:pt>
                <c:pt idx="107">
                  <c:v>34.421458163035702</c:v>
                </c:pt>
                <c:pt idx="108">
                  <c:v>33.738489595247692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2-46D8-873A-77EFA8DAF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696888"/>
        <c:axId val="900699184"/>
      </c:lineChart>
      <c:catAx>
        <c:axId val="58496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77856840"/>
        <c:crosses val="autoZero"/>
        <c:auto val="1"/>
        <c:lblAlgn val="ctr"/>
        <c:lblOffset val="100"/>
        <c:noMultiLvlLbl val="0"/>
      </c:catAx>
      <c:valAx>
        <c:axId val="57785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4965872"/>
        <c:crosses val="autoZero"/>
        <c:crossBetween val="between"/>
      </c:valAx>
      <c:valAx>
        <c:axId val="90069918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0696888"/>
        <c:crosses val="max"/>
        <c:crossBetween val="between"/>
      </c:valAx>
      <c:catAx>
        <c:axId val="900696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06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800" b="1" i="0" u="none" strike="noStrike" baseline="0"/>
              <a:t>Figura 2 PIL a valori reali (concatenati 2015) e occupati 15-89 anni (dati destagionalizzati x1000)</a:t>
            </a:r>
            <a:endParaRPr lang="it-IT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25929316974913E-2"/>
          <c:y val="8.4526204297455526E-2"/>
          <c:w val="0.83687829206027775"/>
          <c:h val="0.69066350282856981"/>
        </c:manualLayout>
      </c:layout>
      <c:lineChart>
        <c:grouping val="standard"/>
        <c:varyColors val="0"/>
        <c:ser>
          <c:idx val="0"/>
          <c:order val="0"/>
          <c:tx>
            <c:v>PIL (scala sx)</c:v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'Dati fig. 2'!$B$4:$BN$4</c:f>
              <c:strCache>
                <c:ptCount val="65"/>
                <c:pt idx="0">
                  <c:v>T1-2007</c:v>
                </c:pt>
                <c:pt idx="1">
                  <c:v>T2-2007</c:v>
                </c:pt>
                <c:pt idx="2">
                  <c:v>T3-2007</c:v>
                </c:pt>
                <c:pt idx="3">
                  <c:v>T4-2007</c:v>
                </c:pt>
                <c:pt idx="4">
                  <c:v>T1-2008</c:v>
                </c:pt>
                <c:pt idx="5">
                  <c:v>T2-2008</c:v>
                </c:pt>
                <c:pt idx="6">
                  <c:v>T3-2008</c:v>
                </c:pt>
                <c:pt idx="7">
                  <c:v>T4-2008</c:v>
                </c:pt>
                <c:pt idx="8">
                  <c:v>T1-2009</c:v>
                </c:pt>
                <c:pt idx="9">
                  <c:v>T2-2009</c:v>
                </c:pt>
                <c:pt idx="10">
                  <c:v>T3-2009</c:v>
                </c:pt>
                <c:pt idx="11">
                  <c:v>T4-2009</c:v>
                </c:pt>
                <c:pt idx="12">
                  <c:v>T1-2010</c:v>
                </c:pt>
                <c:pt idx="13">
                  <c:v>T2-2010</c:v>
                </c:pt>
                <c:pt idx="14">
                  <c:v>T3-2010</c:v>
                </c:pt>
                <c:pt idx="15">
                  <c:v>T4-2010</c:v>
                </c:pt>
                <c:pt idx="16">
                  <c:v>T1-2011</c:v>
                </c:pt>
                <c:pt idx="17">
                  <c:v>T2-2011</c:v>
                </c:pt>
                <c:pt idx="18">
                  <c:v>T3-2011</c:v>
                </c:pt>
                <c:pt idx="19">
                  <c:v>T4-2011</c:v>
                </c:pt>
                <c:pt idx="20">
                  <c:v>T1-2012</c:v>
                </c:pt>
                <c:pt idx="21">
                  <c:v>T2-2012</c:v>
                </c:pt>
                <c:pt idx="22">
                  <c:v>T3-2012</c:v>
                </c:pt>
                <c:pt idx="23">
                  <c:v>T4-2012</c:v>
                </c:pt>
                <c:pt idx="24">
                  <c:v>T1-2013</c:v>
                </c:pt>
                <c:pt idx="25">
                  <c:v>T2-2013</c:v>
                </c:pt>
                <c:pt idx="26">
                  <c:v>T3-2013</c:v>
                </c:pt>
                <c:pt idx="27">
                  <c:v>T4-2013</c:v>
                </c:pt>
                <c:pt idx="28">
                  <c:v>T1-2014</c:v>
                </c:pt>
                <c:pt idx="29">
                  <c:v>T2-2014</c:v>
                </c:pt>
                <c:pt idx="30">
                  <c:v>T3-2014</c:v>
                </c:pt>
                <c:pt idx="31">
                  <c:v>T4-2014</c:v>
                </c:pt>
                <c:pt idx="32">
                  <c:v>T1-2015</c:v>
                </c:pt>
                <c:pt idx="33">
                  <c:v>T2-2015</c:v>
                </c:pt>
                <c:pt idx="34">
                  <c:v>T3-2015</c:v>
                </c:pt>
                <c:pt idx="35">
                  <c:v>T4-2015</c:v>
                </c:pt>
                <c:pt idx="36">
                  <c:v>T1-2016</c:v>
                </c:pt>
                <c:pt idx="37">
                  <c:v>T2-2016</c:v>
                </c:pt>
                <c:pt idx="38">
                  <c:v>T3-2016</c:v>
                </c:pt>
                <c:pt idx="39">
                  <c:v>T4-2016</c:v>
                </c:pt>
                <c:pt idx="40">
                  <c:v>T1-2017</c:v>
                </c:pt>
                <c:pt idx="41">
                  <c:v>T2-2017</c:v>
                </c:pt>
                <c:pt idx="42">
                  <c:v>T3-2017</c:v>
                </c:pt>
                <c:pt idx="43">
                  <c:v>T4-2017</c:v>
                </c:pt>
                <c:pt idx="44">
                  <c:v>T1-2018</c:v>
                </c:pt>
                <c:pt idx="45">
                  <c:v>T2-2018</c:v>
                </c:pt>
                <c:pt idx="46">
                  <c:v>T3-2018</c:v>
                </c:pt>
                <c:pt idx="47">
                  <c:v>T4-2018</c:v>
                </c:pt>
                <c:pt idx="48">
                  <c:v>T1-2019</c:v>
                </c:pt>
                <c:pt idx="49">
                  <c:v>T2-2019</c:v>
                </c:pt>
                <c:pt idx="50">
                  <c:v>T3-2019</c:v>
                </c:pt>
                <c:pt idx="51">
                  <c:v>T4-2019</c:v>
                </c:pt>
                <c:pt idx="52">
                  <c:v>T1-2020</c:v>
                </c:pt>
                <c:pt idx="53">
                  <c:v>T2-2020</c:v>
                </c:pt>
                <c:pt idx="54">
                  <c:v>T3-2020</c:v>
                </c:pt>
                <c:pt idx="55">
                  <c:v>T4-2020</c:v>
                </c:pt>
                <c:pt idx="56">
                  <c:v>T1-2021</c:v>
                </c:pt>
                <c:pt idx="57">
                  <c:v>T2-2021</c:v>
                </c:pt>
                <c:pt idx="58">
                  <c:v>T3-2021</c:v>
                </c:pt>
                <c:pt idx="59">
                  <c:v>T4-2021</c:v>
                </c:pt>
                <c:pt idx="60">
                  <c:v>T1-2022</c:v>
                </c:pt>
                <c:pt idx="61">
                  <c:v>T2-2022</c:v>
                </c:pt>
                <c:pt idx="62">
                  <c:v>T3-2022</c:v>
                </c:pt>
                <c:pt idx="63">
                  <c:v>T4-2022</c:v>
                </c:pt>
                <c:pt idx="64">
                  <c:v>T1-2023</c:v>
                </c:pt>
              </c:strCache>
            </c:strRef>
          </c:cat>
          <c:val>
            <c:numRef>
              <c:f>'Dati fig. 2'!$B$5:$BN$5</c:f>
              <c:numCache>
                <c:formatCode>#,##0_ ;\-#,##0\ </c:formatCode>
                <c:ptCount val="65"/>
                <c:pt idx="0">
                  <c:v>447719.7</c:v>
                </c:pt>
                <c:pt idx="1">
                  <c:v>448936.2</c:v>
                </c:pt>
                <c:pt idx="2">
                  <c:v>449872.3</c:v>
                </c:pt>
                <c:pt idx="3">
                  <c:v>448256.8</c:v>
                </c:pt>
                <c:pt idx="4">
                  <c:v>453480.5</c:v>
                </c:pt>
                <c:pt idx="5">
                  <c:v>449173.7</c:v>
                </c:pt>
                <c:pt idx="6">
                  <c:v>443489.7</c:v>
                </c:pt>
                <c:pt idx="7">
                  <c:v>431345.9</c:v>
                </c:pt>
                <c:pt idx="8">
                  <c:v>420586.2</c:v>
                </c:pt>
                <c:pt idx="9">
                  <c:v>418490.7</c:v>
                </c:pt>
                <c:pt idx="10">
                  <c:v>421145</c:v>
                </c:pt>
                <c:pt idx="11">
                  <c:v>422534.7</c:v>
                </c:pt>
                <c:pt idx="12">
                  <c:v>423974.2</c:v>
                </c:pt>
                <c:pt idx="13">
                  <c:v>426927.9</c:v>
                </c:pt>
                <c:pt idx="14">
                  <c:v>428831</c:v>
                </c:pt>
                <c:pt idx="15">
                  <c:v>431128.6</c:v>
                </c:pt>
                <c:pt idx="16">
                  <c:v>433363.4</c:v>
                </c:pt>
                <c:pt idx="17">
                  <c:v>433558.1</c:v>
                </c:pt>
                <c:pt idx="18">
                  <c:v>431441.4</c:v>
                </c:pt>
                <c:pt idx="19">
                  <c:v>427270</c:v>
                </c:pt>
                <c:pt idx="20">
                  <c:v>422419.9</c:v>
                </c:pt>
                <c:pt idx="21">
                  <c:v>419512.5</c:v>
                </c:pt>
                <c:pt idx="22">
                  <c:v>417365.2</c:v>
                </c:pt>
                <c:pt idx="23">
                  <c:v>414272.2</c:v>
                </c:pt>
                <c:pt idx="24">
                  <c:v>410248.5</c:v>
                </c:pt>
                <c:pt idx="25">
                  <c:v>410403.2</c:v>
                </c:pt>
                <c:pt idx="26">
                  <c:v>411292.7</c:v>
                </c:pt>
                <c:pt idx="27">
                  <c:v>410452.1</c:v>
                </c:pt>
                <c:pt idx="28">
                  <c:v>411155.5</c:v>
                </c:pt>
                <c:pt idx="29">
                  <c:v>410958.4</c:v>
                </c:pt>
                <c:pt idx="30">
                  <c:v>411525.8</c:v>
                </c:pt>
                <c:pt idx="31">
                  <c:v>410044.7</c:v>
                </c:pt>
                <c:pt idx="32">
                  <c:v>411498.4</c:v>
                </c:pt>
                <c:pt idx="33">
                  <c:v>413076.5</c:v>
                </c:pt>
                <c:pt idx="34">
                  <c:v>413799.8</c:v>
                </c:pt>
                <c:pt idx="35">
                  <c:v>415936.6</c:v>
                </c:pt>
                <c:pt idx="36">
                  <c:v>417508.8</c:v>
                </c:pt>
                <c:pt idx="37">
                  <c:v>418177.3</c:v>
                </c:pt>
                <c:pt idx="38">
                  <c:v>420394</c:v>
                </c:pt>
                <c:pt idx="39">
                  <c:v>421683.7</c:v>
                </c:pt>
                <c:pt idx="40">
                  <c:v>423868.8</c:v>
                </c:pt>
                <c:pt idx="41">
                  <c:v>425693.4</c:v>
                </c:pt>
                <c:pt idx="42">
                  <c:v>427558.40000000002</c:v>
                </c:pt>
                <c:pt idx="43">
                  <c:v>429856.6</c:v>
                </c:pt>
                <c:pt idx="44">
                  <c:v>429394.3</c:v>
                </c:pt>
                <c:pt idx="45">
                  <c:v>429586.2</c:v>
                </c:pt>
                <c:pt idx="46">
                  <c:v>430128.3</c:v>
                </c:pt>
                <c:pt idx="47">
                  <c:v>431383.9</c:v>
                </c:pt>
                <c:pt idx="48">
                  <c:v>432201.3</c:v>
                </c:pt>
                <c:pt idx="49">
                  <c:v>433165.4</c:v>
                </c:pt>
                <c:pt idx="50">
                  <c:v>433492</c:v>
                </c:pt>
                <c:pt idx="51">
                  <c:v>429906.3</c:v>
                </c:pt>
                <c:pt idx="52">
                  <c:v>404713.6</c:v>
                </c:pt>
                <c:pt idx="53">
                  <c:v>355740.9</c:v>
                </c:pt>
                <c:pt idx="54">
                  <c:v>407146.9</c:v>
                </c:pt>
                <c:pt idx="55">
                  <c:v>403820.1</c:v>
                </c:pt>
                <c:pt idx="56">
                  <c:v>405047.2</c:v>
                </c:pt>
                <c:pt idx="57">
                  <c:v>415112.8</c:v>
                </c:pt>
                <c:pt idx="58">
                  <c:v>426605.3</c:v>
                </c:pt>
                <c:pt idx="59">
                  <c:v>430214.2</c:v>
                </c:pt>
                <c:pt idx="60">
                  <c:v>430904.8</c:v>
                </c:pt>
                <c:pt idx="61">
                  <c:v>435787.2</c:v>
                </c:pt>
                <c:pt idx="62">
                  <c:v>437795.2</c:v>
                </c:pt>
                <c:pt idx="63" formatCode="#,##0.0_ ;\-#,##0.0\ ">
                  <c:v>438076.8</c:v>
                </c:pt>
                <c:pt idx="64" formatCode="#,##0.0_ ;\-#,##0.0\ ">
                  <c:v>440204.2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C-43BE-AD08-8D60A152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317600"/>
        <c:axId val="1"/>
      </c:lineChart>
      <c:lineChart>
        <c:grouping val="standard"/>
        <c:varyColors val="0"/>
        <c:ser>
          <c:idx val="1"/>
          <c:order val="1"/>
          <c:tx>
            <c:v>Occupati (scala dx)</c:v>
          </c:tx>
          <c:spPr>
            <a:ln w="15875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Lit>
              <c:ptCount val="63"/>
              <c:pt idx="0">
                <c:v>T1-2007</c:v>
              </c:pt>
              <c:pt idx="1">
                <c:v>T2-2007</c:v>
              </c:pt>
              <c:pt idx="2">
                <c:v>T3-2007</c:v>
              </c:pt>
              <c:pt idx="3">
                <c:v>T4-2007</c:v>
              </c:pt>
              <c:pt idx="4">
                <c:v>T1-2008</c:v>
              </c:pt>
              <c:pt idx="5">
                <c:v>T2-2008</c:v>
              </c:pt>
              <c:pt idx="6">
                <c:v>T3-2008</c:v>
              </c:pt>
              <c:pt idx="7">
                <c:v>T4-2008</c:v>
              </c:pt>
              <c:pt idx="8">
                <c:v>T1-2009</c:v>
              </c:pt>
              <c:pt idx="9">
                <c:v>T2-2009</c:v>
              </c:pt>
              <c:pt idx="10">
                <c:v>T3-2009</c:v>
              </c:pt>
              <c:pt idx="11">
                <c:v>T4-2009</c:v>
              </c:pt>
              <c:pt idx="12">
                <c:v>T1-2010</c:v>
              </c:pt>
              <c:pt idx="13">
                <c:v>T2-2010</c:v>
              </c:pt>
              <c:pt idx="14">
                <c:v>T3-2010</c:v>
              </c:pt>
              <c:pt idx="15">
                <c:v>T4-2010</c:v>
              </c:pt>
              <c:pt idx="16">
                <c:v>T1-2011</c:v>
              </c:pt>
              <c:pt idx="17">
                <c:v>T2-2011</c:v>
              </c:pt>
              <c:pt idx="18">
                <c:v>T3-2011</c:v>
              </c:pt>
              <c:pt idx="19">
                <c:v>T4-2011</c:v>
              </c:pt>
              <c:pt idx="20">
                <c:v>T1-2012</c:v>
              </c:pt>
              <c:pt idx="21">
                <c:v>T2-2012</c:v>
              </c:pt>
              <c:pt idx="22">
                <c:v>T3-2012</c:v>
              </c:pt>
              <c:pt idx="23">
                <c:v>T4-2012</c:v>
              </c:pt>
              <c:pt idx="24">
                <c:v>T1-2013</c:v>
              </c:pt>
              <c:pt idx="25">
                <c:v>T2-2013</c:v>
              </c:pt>
              <c:pt idx="26">
                <c:v>T3-2013</c:v>
              </c:pt>
              <c:pt idx="27">
                <c:v>T4-2013</c:v>
              </c:pt>
              <c:pt idx="28">
                <c:v>T1-2014</c:v>
              </c:pt>
              <c:pt idx="29">
                <c:v>T2-2014</c:v>
              </c:pt>
              <c:pt idx="30">
                <c:v>T3-2014</c:v>
              </c:pt>
              <c:pt idx="31">
                <c:v>T4-2014</c:v>
              </c:pt>
              <c:pt idx="32">
                <c:v>T1-2015</c:v>
              </c:pt>
              <c:pt idx="33">
                <c:v>T2-2015</c:v>
              </c:pt>
              <c:pt idx="34">
                <c:v>T3-2015</c:v>
              </c:pt>
              <c:pt idx="35">
                <c:v>T4-2015</c:v>
              </c:pt>
              <c:pt idx="36">
                <c:v>T1-2016</c:v>
              </c:pt>
              <c:pt idx="37">
                <c:v>T2-2016</c:v>
              </c:pt>
              <c:pt idx="38">
                <c:v>T3-2016</c:v>
              </c:pt>
              <c:pt idx="39">
                <c:v>T4-2016</c:v>
              </c:pt>
              <c:pt idx="40">
                <c:v>T1-2017</c:v>
              </c:pt>
              <c:pt idx="41">
                <c:v>T2-2017</c:v>
              </c:pt>
              <c:pt idx="42">
                <c:v>T3-2017</c:v>
              </c:pt>
              <c:pt idx="43">
                <c:v>T4-2017</c:v>
              </c:pt>
              <c:pt idx="44">
                <c:v>T1-2018</c:v>
              </c:pt>
              <c:pt idx="45">
                <c:v>T2-2018</c:v>
              </c:pt>
              <c:pt idx="46">
                <c:v>T3-2018</c:v>
              </c:pt>
              <c:pt idx="47">
                <c:v>T4-2018</c:v>
              </c:pt>
              <c:pt idx="48">
                <c:v>T1-2019</c:v>
              </c:pt>
              <c:pt idx="49">
                <c:v>T2-2019</c:v>
              </c:pt>
              <c:pt idx="50">
                <c:v>T3-2019</c:v>
              </c:pt>
              <c:pt idx="51">
                <c:v>T4-2019</c:v>
              </c:pt>
              <c:pt idx="52">
                <c:v>T1-2020</c:v>
              </c:pt>
              <c:pt idx="53">
                <c:v>T2-2020</c:v>
              </c:pt>
              <c:pt idx="54">
                <c:v>T3-2020</c:v>
              </c:pt>
              <c:pt idx="55">
                <c:v>T4-2020</c:v>
              </c:pt>
              <c:pt idx="56">
                <c:v>T1-2021</c:v>
              </c:pt>
              <c:pt idx="57">
                <c:v>T2-2021</c:v>
              </c:pt>
              <c:pt idx="58">
                <c:v>T3-2021</c:v>
              </c:pt>
              <c:pt idx="59">
                <c:v>T4-2021</c:v>
              </c:pt>
              <c:pt idx="60">
                <c:v>T1-2022</c:v>
              </c:pt>
              <c:pt idx="61">
                <c:v>T2-2022</c:v>
              </c:pt>
              <c:pt idx="62">
                <c:v>T3-2022</c:v>
              </c:pt>
            </c:strLit>
          </c:cat>
          <c:val>
            <c:numRef>
              <c:f>'Dati fig. 2'!$B$6:$BM$6</c:f>
              <c:numCache>
                <c:formatCode>#,##0_ ;\-#,##0\ </c:formatCode>
                <c:ptCount val="64"/>
                <c:pt idx="0">
                  <c:v>22670.736000000001</c:v>
                </c:pt>
                <c:pt idx="1">
                  <c:v>22802.28</c:v>
                </c:pt>
                <c:pt idx="2">
                  <c:v>22909.973999999998</c:v>
                </c:pt>
                <c:pt idx="3">
                  <c:v>22945.944</c:v>
                </c:pt>
                <c:pt idx="4">
                  <c:v>23038.931</c:v>
                </c:pt>
                <c:pt idx="5">
                  <c:v>23104.723000000002</c:v>
                </c:pt>
                <c:pt idx="6">
                  <c:v>23039.79</c:v>
                </c:pt>
                <c:pt idx="7">
                  <c:v>22912.906999999999</c:v>
                </c:pt>
                <c:pt idx="8">
                  <c:v>22738.159</c:v>
                </c:pt>
                <c:pt idx="9">
                  <c:v>22605.654999999999</c:v>
                </c:pt>
                <c:pt idx="10">
                  <c:v>22439.246999999999</c:v>
                </c:pt>
                <c:pt idx="11">
                  <c:v>22355.703000000001</c:v>
                </c:pt>
                <c:pt idx="12">
                  <c:v>22361.272000000001</c:v>
                </c:pt>
                <c:pt idx="13">
                  <c:v>22330.34</c:v>
                </c:pt>
                <c:pt idx="14">
                  <c:v>22272.584999999999</c:v>
                </c:pt>
                <c:pt idx="15">
                  <c:v>22393.024000000001</c:v>
                </c:pt>
                <c:pt idx="16">
                  <c:v>22452.663</c:v>
                </c:pt>
                <c:pt idx="17">
                  <c:v>22421.537</c:v>
                </c:pt>
                <c:pt idx="18">
                  <c:v>22395.163</c:v>
                </c:pt>
                <c:pt idx="19">
                  <c:v>22394.571</c:v>
                </c:pt>
                <c:pt idx="20">
                  <c:v>22349.629000000001</c:v>
                </c:pt>
                <c:pt idx="21">
                  <c:v>22349.516</c:v>
                </c:pt>
                <c:pt idx="22">
                  <c:v>22271.705000000002</c:v>
                </c:pt>
                <c:pt idx="23">
                  <c:v>22152.678</c:v>
                </c:pt>
                <c:pt idx="24">
                  <c:v>21951.582999999999</c:v>
                </c:pt>
                <c:pt idx="25">
                  <c:v>21864.877</c:v>
                </c:pt>
                <c:pt idx="26">
                  <c:v>21825.574000000001</c:v>
                </c:pt>
                <c:pt idx="27">
                  <c:v>21808.716</c:v>
                </c:pt>
                <c:pt idx="28">
                  <c:v>21824.437000000002</c:v>
                </c:pt>
                <c:pt idx="29">
                  <c:v>21918.726999999999</c:v>
                </c:pt>
                <c:pt idx="30">
                  <c:v>21943.748</c:v>
                </c:pt>
                <c:pt idx="31">
                  <c:v>21998.187999999998</c:v>
                </c:pt>
                <c:pt idx="32">
                  <c:v>21998.780999999999</c:v>
                </c:pt>
                <c:pt idx="33">
                  <c:v>22079.022000000001</c:v>
                </c:pt>
                <c:pt idx="34">
                  <c:v>22184.398000000001</c:v>
                </c:pt>
                <c:pt idx="35">
                  <c:v>22231.780999999999</c:v>
                </c:pt>
                <c:pt idx="36">
                  <c:v>22293.892</c:v>
                </c:pt>
                <c:pt idx="37">
                  <c:v>22469.580999999998</c:v>
                </c:pt>
                <c:pt idx="38">
                  <c:v>22468.626</c:v>
                </c:pt>
                <c:pt idx="39">
                  <c:v>22549.294999999998</c:v>
                </c:pt>
                <c:pt idx="40">
                  <c:v>22639.991000000002</c:v>
                </c:pt>
                <c:pt idx="41">
                  <c:v>22672.662</c:v>
                </c:pt>
                <c:pt idx="42">
                  <c:v>22771.87</c:v>
                </c:pt>
                <c:pt idx="43">
                  <c:v>22837.080999999998</c:v>
                </c:pt>
                <c:pt idx="44">
                  <c:v>22860.371999999999</c:v>
                </c:pt>
                <c:pt idx="45">
                  <c:v>23014.482</c:v>
                </c:pt>
                <c:pt idx="46">
                  <c:v>22966.668000000001</c:v>
                </c:pt>
                <c:pt idx="47">
                  <c:v>22969.778999999999</c:v>
                </c:pt>
                <c:pt idx="48">
                  <c:v>23023.274000000001</c:v>
                </c:pt>
                <c:pt idx="49">
                  <c:v>23180.892</c:v>
                </c:pt>
                <c:pt idx="50">
                  <c:v>23112.476999999999</c:v>
                </c:pt>
                <c:pt idx="51">
                  <c:v>23062.407999999999</c:v>
                </c:pt>
                <c:pt idx="52">
                  <c:v>22929.719000000001</c:v>
                </c:pt>
                <c:pt idx="53">
                  <c:v>22102.925999999999</c:v>
                </c:pt>
                <c:pt idx="54">
                  <c:v>22218.560000000001</c:v>
                </c:pt>
                <c:pt idx="55">
                  <c:v>22263.11</c:v>
                </c:pt>
                <c:pt idx="56">
                  <c:v>22163.503000000001</c:v>
                </c:pt>
                <c:pt idx="57">
                  <c:v>22503.773000000001</c:v>
                </c:pt>
                <c:pt idx="58">
                  <c:v>22737.705999999998</c:v>
                </c:pt>
                <c:pt idx="59">
                  <c:v>22840.296999999999</c:v>
                </c:pt>
                <c:pt idx="60">
                  <c:v>22958.907999999999</c:v>
                </c:pt>
                <c:pt idx="61">
                  <c:v>23139.780999999999</c:v>
                </c:pt>
                <c:pt idx="62">
                  <c:v>23129.876</c:v>
                </c:pt>
                <c:pt idx="63">
                  <c:v>23249.954000000002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FC-43BE-AD08-8D60A152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031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3176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4000"/>
          <c:min val="21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91718209508923"/>
          <c:y val="0.93304393520153051"/>
          <c:w val="0.38313637141761298"/>
          <c:h val="4.241820137446323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000" b="1" i="0" u="none" strike="noStrike" baseline="0"/>
              <a:t>Figura 18 PIL trimestrale Italia, nominale a prezzi correnti e a valori reali (concatenati 2015)</a:t>
            </a:r>
            <a:endParaRPr lang="it-IT" sz="1000" b="0"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9331737392346121E-2"/>
          <c:y val="7.128593800742386E-2"/>
          <c:w val="0.89721403652922038"/>
          <c:h val="0.7495516842230715"/>
        </c:manualLayout>
      </c:layout>
      <c:lineChart>
        <c:grouping val="standard"/>
        <c:varyColors val="0"/>
        <c:ser>
          <c:idx val="0"/>
          <c:order val="0"/>
          <c:tx>
            <c:v>PIL nominale a prezzi correnti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'Dati Fig. 18'!$B$4:$DF$4</c:f>
              <c:strCache>
                <c:ptCount val="109"/>
                <c:pt idx="0">
                  <c:v>T1-1996</c:v>
                </c:pt>
                <c:pt idx="1">
                  <c:v>T2-1996</c:v>
                </c:pt>
                <c:pt idx="2">
                  <c:v>T3-1996</c:v>
                </c:pt>
                <c:pt idx="3">
                  <c:v>T4-1996</c:v>
                </c:pt>
                <c:pt idx="4">
                  <c:v>T1-1997</c:v>
                </c:pt>
                <c:pt idx="5">
                  <c:v>T2-1997</c:v>
                </c:pt>
                <c:pt idx="6">
                  <c:v>T3-1997</c:v>
                </c:pt>
                <c:pt idx="7">
                  <c:v>T4-1997</c:v>
                </c:pt>
                <c:pt idx="8">
                  <c:v>T1-1998</c:v>
                </c:pt>
                <c:pt idx="9">
                  <c:v>T2-1998</c:v>
                </c:pt>
                <c:pt idx="10">
                  <c:v>T3-1998</c:v>
                </c:pt>
                <c:pt idx="11">
                  <c:v>T4-1998</c:v>
                </c:pt>
                <c:pt idx="12">
                  <c:v>T1-1999</c:v>
                </c:pt>
                <c:pt idx="13">
                  <c:v>T2-1999</c:v>
                </c:pt>
                <c:pt idx="14">
                  <c:v>T3-1999</c:v>
                </c:pt>
                <c:pt idx="15">
                  <c:v>T4-1999</c:v>
                </c:pt>
                <c:pt idx="16">
                  <c:v>T1-2000</c:v>
                </c:pt>
                <c:pt idx="17">
                  <c:v>T2-2000</c:v>
                </c:pt>
                <c:pt idx="18">
                  <c:v>T3-2000</c:v>
                </c:pt>
                <c:pt idx="19">
                  <c:v>T4-2000</c:v>
                </c:pt>
                <c:pt idx="20">
                  <c:v>T1-2001</c:v>
                </c:pt>
                <c:pt idx="21">
                  <c:v>T2-2001</c:v>
                </c:pt>
                <c:pt idx="22">
                  <c:v>T3-2001</c:v>
                </c:pt>
                <c:pt idx="23">
                  <c:v>T4-2001</c:v>
                </c:pt>
                <c:pt idx="24">
                  <c:v>T1-2002</c:v>
                </c:pt>
                <c:pt idx="25">
                  <c:v>T2-2002</c:v>
                </c:pt>
                <c:pt idx="26">
                  <c:v>T3-2002</c:v>
                </c:pt>
                <c:pt idx="27">
                  <c:v>T4-2002</c:v>
                </c:pt>
                <c:pt idx="28">
                  <c:v>T1-2003</c:v>
                </c:pt>
                <c:pt idx="29">
                  <c:v>T2-2003</c:v>
                </c:pt>
                <c:pt idx="30">
                  <c:v>T3-2003</c:v>
                </c:pt>
                <c:pt idx="31">
                  <c:v>T4-2003</c:v>
                </c:pt>
                <c:pt idx="32">
                  <c:v>T1-2004</c:v>
                </c:pt>
                <c:pt idx="33">
                  <c:v>T2-2004</c:v>
                </c:pt>
                <c:pt idx="34">
                  <c:v>T3-2004</c:v>
                </c:pt>
                <c:pt idx="35">
                  <c:v>T4-2004</c:v>
                </c:pt>
                <c:pt idx="36">
                  <c:v>T1-2005</c:v>
                </c:pt>
                <c:pt idx="37">
                  <c:v>T2-2005</c:v>
                </c:pt>
                <c:pt idx="38">
                  <c:v>T3-2005</c:v>
                </c:pt>
                <c:pt idx="39">
                  <c:v>T4-2005</c:v>
                </c:pt>
                <c:pt idx="40">
                  <c:v>T1-2006</c:v>
                </c:pt>
                <c:pt idx="41">
                  <c:v>T2-2006</c:v>
                </c:pt>
                <c:pt idx="42">
                  <c:v>T3-2006</c:v>
                </c:pt>
                <c:pt idx="43">
                  <c:v>T4-2006</c:v>
                </c:pt>
                <c:pt idx="44">
                  <c:v>T1-2007</c:v>
                </c:pt>
                <c:pt idx="45">
                  <c:v>T2-2007</c:v>
                </c:pt>
                <c:pt idx="46">
                  <c:v>T3-2007</c:v>
                </c:pt>
                <c:pt idx="47">
                  <c:v>T4-2007</c:v>
                </c:pt>
                <c:pt idx="48">
                  <c:v>T1-2008</c:v>
                </c:pt>
                <c:pt idx="49">
                  <c:v>T2-2008</c:v>
                </c:pt>
                <c:pt idx="50">
                  <c:v>T3-2008</c:v>
                </c:pt>
                <c:pt idx="51">
                  <c:v>T4-2008</c:v>
                </c:pt>
                <c:pt idx="52">
                  <c:v>T1-2009</c:v>
                </c:pt>
                <c:pt idx="53">
                  <c:v>T2-2009</c:v>
                </c:pt>
                <c:pt idx="54">
                  <c:v>T3-2009</c:v>
                </c:pt>
                <c:pt idx="55">
                  <c:v>T4-2009</c:v>
                </c:pt>
                <c:pt idx="56">
                  <c:v>T1-2010</c:v>
                </c:pt>
                <c:pt idx="57">
                  <c:v>T2-2010</c:v>
                </c:pt>
                <c:pt idx="58">
                  <c:v>T3-2010</c:v>
                </c:pt>
                <c:pt idx="59">
                  <c:v>T4-2010</c:v>
                </c:pt>
                <c:pt idx="60">
                  <c:v>T1-2011</c:v>
                </c:pt>
                <c:pt idx="61">
                  <c:v>T2-2011</c:v>
                </c:pt>
                <c:pt idx="62">
                  <c:v>T3-2011</c:v>
                </c:pt>
                <c:pt idx="63">
                  <c:v>T4-2011</c:v>
                </c:pt>
                <c:pt idx="64">
                  <c:v>T1-2012</c:v>
                </c:pt>
                <c:pt idx="65">
                  <c:v>T2-2012</c:v>
                </c:pt>
                <c:pt idx="66">
                  <c:v>T3-2012</c:v>
                </c:pt>
                <c:pt idx="67">
                  <c:v>T4-2012</c:v>
                </c:pt>
                <c:pt idx="68">
                  <c:v>T1-2013</c:v>
                </c:pt>
                <c:pt idx="69">
                  <c:v>T2-2013</c:v>
                </c:pt>
                <c:pt idx="70">
                  <c:v>T3-2013</c:v>
                </c:pt>
                <c:pt idx="71">
                  <c:v>T4-2013</c:v>
                </c:pt>
                <c:pt idx="72">
                  <c:v>T1-2014</c:v>
                </c:pt>
                <c:pt idx="73">
                  <c:v>T2-2014</c:v>
                </c:pt>
                <c:pt idx="74">
                  <c:v>T3-2014</c:v>
                </c:pt>
                <c:pt idx="75">
                  <c:v>T4-2014</c:v>
                </c:pt>
                <c:pt idx="76">
                  <c:v>T1-2015</c:v>
                </c:pt>
                <c:pt idx="77">
                  <c:v>T2-2015</c:v>
                </c:pt>
                <c:pt idx="78">
                  <c:v>T3-2015</c:v>
                </c:pt>
                <c:pt idx="79">
                  <c:v>T4-2015</c:v>
                </c:pt>
                <c:pt idx="80">
                  <c:v>T1-2016</c:v>
                </c:pt>
                <c:pt idx="81">
                  <c:v>T2-2016</c:v>
                </c:pt>
                <c:pt idx="82">
                  <c:v>T3-2016</c:v>
                </c:pt>
                <c:pt idx="83">
                  <c:v>T4-2016</c:v>
                </c:pt>
                <c:pt idx="84">
                  <c:v>T1-2017</c:v>
                </c:pt>
                <c:pt idx="85">
                  <c:v>T2-2017</c:v>
                </c:pt>
                <c:pt idx="86">
                  <c:v>T3-2017</c:v>
                </c:pt>
                <c:pt idx="87">
                  <c:v>T4-2017</c:v>
                </c:pt>
                <c:pt idx="88">
                  <c:v>T1-2018</c:v>
                </c:pt>
                <c:pt idx="89">
                  <c:v>T2-2018</c:v>
                </c:pt>
                <c:pt idx="90">
                  <c:v>T3-2018</c:v>
                </c:pt>
                <c:pt idx="91">
                  <c:v>T4-2018</c:v>
                </c:pt>
                <c:pt idx="92">
                  <c:v>T1-2019</c:v>
                </c:pt>
                <c:pt idx="93">
                  <c:v>T2-2019</c:v>
                </c:pt>
                <c:pt idx="94">
                  <c:v>T3-2019</c:v>
                </c:pt>
                <c:pt idx="95">
                  <c:v>T4-2019</c:v>
                </c:pt>
                <c:pt idx="96">
                  <c:v>T1-2020</c:v>
                </c:pt>
                <c:pt idx="97">
                  <c:v>T2-2020</c:v>
                </c:pt>
                <c:pt idx="98">
                  <c:v>T3-2020</c:v>
                </c:pt>
                <c:pt idx="99">
                  <c:v>T4-2020</c:v>
                </c:pt>
                <c:pt idx="100">
                  <c:v>T1-2021</c:v>
                </c:pt>
                <c:pt idx="101">
                  <c:v>T2-2021</c:v>
                </c:pt>
                <c:pt idx="102">
                  <c:v>T3-2021</c:v>
                </c:pt>
                <c:pt idx="103">
                  <c:v>T4-2021</c:v>
                </c:pt>
                <c:pt idx="104">
                  <c:v>T1-2022</c:v>
                </c:pt>
                <c:pt idx="105">
                  <c:v>T2-2022</c:v>
                </c:pt>
                <c:pt idx="106">
                  <c:v>T3-2022</c:v>
                </c:pt>
                <c:pt idx="107">
                  <c:v>T4-2022</c:v>
                </c:pt>
                <c:pt idx="108">
                  <c:v>T1-2023</c:v>
                </c:pt>
              </c:strCache>
            </c:strRef>
          </c:cat>
          <c:val>
            <c:numRef>
              <c:f>'Dati Fig. 18'!$B$5:$DF$5</c:f>
              <c:numCache>
                <c:formatCode>#,##0_ ;\-#,##0\ </c:formatCode>
                <c:ptCount val="109"/>
                <c:pt idx="0">
                  <c:v>258647.1</c:v>
                </c:pt>
                <c:pt idx="1">
                  <c:v>261094.2</c:v>
                </c:pt>
                <c:pt idx="2">
                  <c:v>262545.40000000002</c:v>
                </c:pt>
                <c:pt idx="3">
                  <c:v>263316.5</c:v>
                </c:pt>
                <c:pt idx="4">
                  <c:v>266999.90000000002</c:v>
                </c:pt>
                <c:pt idx="5">
                  <c:v>271149.3</c:v>
                </c:pt>
                <c:pt idx="6">
                  <c:v>275362.40000000002</c:v>
                </c:pt>
                <c:pt idx="7">
                  <c:v>279900.40000000002</c:v>
                </c:pt>
                <c:pt idx="8">
                  <c:v>280845.59999999998</c:v>
                </c:pt>
                <c:pt idx="9">
                  <c:v>284680.3</c:v>
                </c:pt>
                <c:pt idx="10">
                  <c:v>285218.90000000002</c:v>
                </c:pt>
                <c:pt idx="11">
                  <c:v>287188.3</c:v>
                </c:pt>
                <c:pt idx="12">
                  <c:v>288921.09999999998</c:v>
                </c:pt>
                <c:pt idx="13">
                  <c:v>290755.09999999998</c:v>
                </c:pt>
                <c:pt idx="14">
                  <c:v>294207.09999999998</c:v>
                </c:pt>
                <c:pt idx="15">
                  <c:v>299655.09999999998</c:v>
                </c:pt>
                <c:pt idx="16">
                  <c:v>304332.90000000002</c:v>
                </c:pt>
                <c:pt idx="17">
                  <c:v>309182</c:v>
                </c:pt>
                <c:pt idx="18">
                  <c:v>311585.5</c:v>
                </c:pt>
                <c:pt idx="19">
                  <c:v>318345.90000000002</c:v>
                </c:pt>
                <c:pt idx="20">
                  <c:v>322548.8</c:v>
                </c:pt>
                <c:pt idx="21">
                  <c:v>324945.5</c:v>
                </c:pt>
                <c:pt idx="22">
                  <c:v>326928.5</c:v>
                </c:pt>
                <c:pt idx="23">
                  <c:v>329286.59999999998</c:v>
                </c:pt>
                <c:pt idx="24">
                  <c:v>333028.09999999998</c:v>
                </c:pt>
                <c:pt idx="25">
                  <c:v>336106.6</c:v>
                </c:pt>
                <c:pt idx="26">
                  <c:v>339507.7</c:v>
                </c:pt>
                <c:pt idx="27">
                  <c:v>341116.9</c:v>
                </c:pt>
                <c:pt idx="28">
                  <c:v>343929.8</c:v>
                </c:pt>
                <c:pt idx="29">
                  <c:v>347003.3</c:v>
                </c:pt>
                <c:pt idx="30">
                  <c:v>351757.6</c:v>
                </c:pt>
                <c:pt idx="31">
                  <c:v>352783</c:v>
                </c:pt>
                <c:pt idx="32">
                  <c:v>356837.4</c:v>
                </c:pt>
                <c:pt idx="33">
                  <c:v>363193.8</c:v>
                </c:pt>
                <c:pt idx="34">
                  <c:v>362902.4</c:v>
                </c:pt>
                <c:pt idx="35">
                  <c:v>367063.4</c:v>
                </c:pt>
                <c:pt idx="36">
                  <c:v>367178.6</c:v>
                </c:pt>
                <c:pt idx="37">
                  <c:v>371039.2</c:v>
                </c:pt>
                <c:pt idx="38">
                  <c:v>374980.4</c:v>
                </c:pt>
                <c:pt idx="39">
                  <c:v>381041.8</c:v>
                </c:pt>
                <c:pt idx="40">
                  <c:v>380640.1</c:v>
                </c:pt>
                <c:pt idx="41">
                  <c:v>386469.7</c:v>
                </c:pt>
                <c:pt idx="42">
                  <c:v>390701.5</c:v>
                </c:pt>
                <c:pt idx="43">
                  <c:v>397024.7</c:v>
                </c:pt>
                <c:pt idx="44">
                  <c:v>397540.8</c:v>
                </c:pt>
                <c:pt idx="45">
                  <c:v>400603.3</c:v>
                </c:pt>
                <c:pt idx="46">
                  <c:v>405271.2</c:v>
                </c:pt>
                <c:pt idx="47">
                  <c:v>411151.8</c:v>
                </c:pt>
                <c:pt idx="48">
                  <c:v>413594.4</c:v>
                </c:pt>
                <c:pt idx="49">
                  <c:v>414588.4</c:v>
                </c:pt>
                <c:pt idx="50">
                  <c:v>409648</c:v>
                </c:pt>
                <c:pt idx="51">
                  <c:v>399567.8</c:v>
                </c:pt>
                <c:pt idx="52">
                  <c:v>393702.40000000002</c:v>
                </c:pt>
                <c:pt idx="53">
                  <c:v>391995.5</c:v>
                </c:pt>
                <c:pt idx="54">
                  <c:v>394150.3</c:v>
                </c:pt>
                <c:pt idx="55">
                  <c:v>396269</c:v>
                </c:pt>
                <c:pt idx="56">
                  <c:v>396922.2</c:v>
                </c:pt>
                <c:pt idx="57">
                  <c:v>401042</c:v>
                </c:pt>
                <c:pt idx="58">
                  <c:v>403771.5</c:v>
                </c:pt>
                <c:pt idx="59">
                  <c:v>407753.1</c:v>
                </c:pt>
                <c:pt idx="60">
                  <c:v>412114.7</c:v>
                </c:pt>
                <c:pt idx="61">
                  <c:v>412813.9</c:v>
                </c:pt>
                <c:pt idx="62">
                  <c:v>413042.8</c:v>
                </c:pt>
                <c:pt idx="63">
                  <c:v>411509.3</c:v>
                </c:pt>
                <c:pt idx="64">
                  <c:v>408223.3</c:v>
                </c:pt>
                <c:pt idx="65">
                  <c:v>406715.1</c:v>
                </c:pt>
                <c:pt idx="66">
                  <c:v>405423.6</c:v>
                </c:pt>
                <c:pt idx="67">
                  <c:v>404108.3</c:v>
                </c:pt>
                <c:pt idx="68">
                  <c:v>400543.4</c:v>
                </c:pt>
                <c:pt idx="69">
                  <c:v>403098.2</c:v>
                </c:pt>
                <c:pt idx="70">
                  <c:v>404185.2</c:v>
                </c:pt>
                <c:pt idx="71">
                  <c:v>404684.7</c:v>
                </c:pt>
                <c:pt idx="72">
                  <c:v>406824.6</c:v>
                </c:pt>
                <c:pt idx="73">
                  <c:v>406389.4</c:v>
                </c:pt>
                <c:pt idx="74">
                  <c:v>407122.7</c:v>
                </c:pt>
                <c:pt idx="75">
                  <c:v>408177.9</c:v>
                </c:pt>
                <c:pt idx="76">
                  <c:v>409863.9</c:v>
                </c:pt>
                <c:pt idx="77">
                  <c:v>412399.5</c:v>
                </c:pt>
                <c:pt idx="78">
                  <c:v>414983.1</c:v>
                </c:pt>
                <c:pt idx="79">
                  <c:v>417064.9</c:v>
                </c:pt>
                <c:pt idx="80">
                  <c:v>421547.7</c:v>
                </c:pt>
                <c:pt idx="81">
                  <c:v>422841.7</c:v>
                </c:pt>
                <c:pt idx="82">
                  <c:v>425418.5</c:v>
                </c:pt>
                <c:pt idx="83">
                  <c:v>426986.8</c:v>
                </c:pt>
                <c:pt idx="84">
                  <c:v>429276.8</c:v>
                </c:pt>
                <c:pt idx="85">
                  <c:v>433093.8</c:v>
                </c:pt>
                <c:pt idx="86">
                  <c:v>436172.6</c:v>
                </c:pt>
                <c:pt idx="87">
                  <c:v>440303.3</c:v>
                </c:pt>
                <c:pt idx="88">
                  <c:v>440853.7</c:v>
                </c:pt>
                <c:pt idx="89">
                  <c:v>443315.9</c:v>
                </c:pt>
                <c:pt idx="90">
                  <c:v>442725.7</c:v>
                </c:pt>
                <c:pt idx="91">
                  <c:v>444438.5</c:v>
                </c:pt>
                <c:pt idx="92">
                  <c:v>446933.5</c:v>
                </c:pt>
                <c:pt idx="93">
                  <c:v>448786.7</c:v>
                </c:pt>
                <c:pt idx="94">
                  <c:v>450453.3</c:v>
                </c:pt>
                <c:pt idx="95">
                  <c:v>450270.9</c:v>
                </c:pt>
                <c:pt idx="96">
                  <c:v>423800.5</c:v>
                </c:pt>
                <c:pt idx="97">
                  <c:v>378443.3</c:v>
                </c:pt>
                <c:pt idx="98">
                  <c:v>429302.7</c:v>
                </c:pt>
                <c:pt idx="99">
                  <c:v>428086.7</c:v>
                </c:pt>
                <c:pt idx="100">
                  <c:v>429998.4</c:v>
                </c:pt>
                <c:pt idx="101">
                  <c:v>441878.1</c:v>
                </c:pt>
                <c:pt idx="102">
                  <c:v>455424</c:v>
                </c:pt>
                <c:pt idx="103">
                  <c:v>458556.8</c:v>
                </c:pt>
                <c:pt idx="104">
                  <c:v>466071.4</c:v>
                </c:pt>
                <c:pt idx="105">
                  <c:v>476624.8</c:v>
                </c:pt>
                <c:pt idx="106">
                  <c:v>476500.2</c:v>
                </c:pt>
                <c:pt idx="107">
                  <c:v>490770.5</c:v>
                </c:pt>
                <c:pt idx="108">
                  <c:v>502022.5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0-48AF-BE8D-D0C7BD542B8D}"/>
            </c:ext>
          </c:extLst>
        </c:ser>
        <c:ser>
          <c:idx val="1"/>
          <c:order val="1"/>
          <c:tx>
            <c:v>PIL a valori reali (concatenati 2015)</c:v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'Dati Fig. 18'!$B$4:$DF$4</c:f>
              <c:strCache>
                <c:ptCount val="109"/>
                <c:pt idx="0">
                  <c:v>T1-1996</c:v>
                </c:pt>
                <c:pt idx="1">
                  <c:v>T2-1996</c:v>
                </c:pt>
                <c:pt idx="2">
                  <c:v>T3-1996</c:v>
                </c:pt>
                <c:pt idx="3">
                  <c:v>T4-1996</c:v>
                </c:pt>
                <c:pt idx="4">
                  <c:v>T1-1997</c:v>
                </c:pt>
                <c:pt idx="5">
                  <c:v>T2-1997</c:v>
                </c:pt>
                <c:pt idx="6">
                  <c:v>T3-1997</c:v>
                </c:pt>
                <c:pt idx="7">
                  <c:v>T4-1997</c:v>
                </c:pt>
                <c:pt idx="8">
                  <c:v>T1-1998</c:v>
                </c:pt>
                <c:pt idx="9">
                  <c:v>T2-1998</c:v>
                </c:pt>
                <c:pt idx="10">
                  <c:v>T3-1998</c:v>
                </c:pt>
                <c:pt idx="11">
                  <c:v>T4-1998</c:v>
                </c:pt>
                <c:pt idx="12">
                  <c:v>T1-1999</c:v>
                </c:pt>
                <c:pt idx="13">
                  <c:v>T2-1999</c:v>
                </c:pt>
                <c:pt idx="14">
                  <c:v>T3-1999</c:v>
                </c:pt>
                <c:pt idx="15">
                  <c:v>T4-1999</c:v>
                </c:pt>
                <c:pt idx="16">
                  <c:v>T1-2000</c:v>
                </c:pt>
                <c:pt idx="17">
                  <c:v>T2-2000</c:v>
                </c:pt>
                <c:pt idx="18">
                  <c:v>T3-2000</c:v>
                </c:pt>
                <c:pt idx="19">
                  <c:v>T4-2000</c:v>
                </c:pt>
                <c:pt idx="20">
                  <c:v>T1-2001</c:v>
                </c:pt>
                <c:pt idx="21">
                  <c:v>T2-2001</c:v>
                </c:pt>
                <c:pt idx="22">
                  <c:v>T3-2001</c:v>
                </c:pt>
                <c:pt idx="23">
                  <c:v>T4-2001</c:v>
                </c:pt>
                <c:pt idx="24">
                  <c:v>T1-2002</c:v>
                </c:pt>
                <c:pt idx="25">
                  <c:v>T2-2002</c:v>
                </c:pt>
                <c:pt idx="26">
                  <c:v>T3-2002</c:v>
                </c:pt>
                <c:pt idx="27">
                  <c:v>T4-2002</c:v>
                </c:pt>
                <c:pt idx="28">
                  <c:v>T1-2003</c:v>
                </c:pt>
                <c:pt idx="29">
                  <c:v>T2-2003</c:v>
                </c:pt>
                <c:pt idx="30">
                  <c:v>T3-2003</c:v>
                </c:pt>
                <c:pt idx="31">
                  <c:v>T4-2003</c:v>
                </c:pt>
                <c:pt idx="32">
                  <c:v>T1-2004</c:v>
                </c:pt>
                <c:pt idx="33">
                  <c:v>T2-2004</c:v>
                </c:pt>
                <c:pt idx="34">
                  <c:v>T3-2004</c:v>
                </c:pt>
                <c:pt idx="35">
                  <c:v>T4-2004</c:v>
                </c:pt>
                <c:pt idx="36">
                  <c:v>T1-2005</c:v>
                </c:pt>
                <c:pt idx="37">
                  <c:v>T2-2005</c:v>
                </c:pt>
                <c:pt idx="38">
                  <c:v>T3-2005</c:v>
                </c:pt>
                <c:pt idx="39">
                  <c:v>T4-2005</c:v>
                </c:pt>
                <c:pt idx="40">
                  <c:v>T1-2006</c:v>
                </c:pt>
                <c:pt idx="41">
                  <c:v>T2-2006</c:v>
                </c:pt>
                <c:pt idx="42">
                  <c:v>T3-2006</c:v>
                </c:pt>
                <c:pt idx="43">
                  <c:v>T4-2006</c:v>
                </c:pt>
                <c:pt idx="44">
                  <c:v>T1-2007</c:v>
                </c:pt>
                <c:pt idx="45">
                  <c:v>T2-2007</c:v>
                </c:pt>
                <c:pt idx="46">
                  <c:v>T3-2007</c:v>
                </c:pt>
                <c:pt idx="47">
                  <c:v>T4-2007</c:v>
                </c:pt>
                <c:pt idx="48">
                  <c:v>T1-2008</c:v>
                </c:pt>
                <c:pt idx="49">
                  <c:v>T2-2008</c:v>
                </c:pt>
                <c:pt idx="50">
                  <c:v>T3-2008</c:v>
                </c:pt>
                <c:pt idx="51">
                  <c:v>T4-2008</c:v>
                </c:pt>
                <c:pt idx="52">
                  <c:v>T1-2009</c:v>
                </c:pt>
                <c:pt idx="53">
                  <c:v>T2-2009</c:v>
                </c:pt>
                <c:pt idx="54">
                  <c:v>T3-2009</c:v>
                </c:pt>
                <c:pt idx="55">
                  <c:v>T4-2009</c:v>
                </c:pt>
                <c:pt idx="56">
                  <c:v>T1-2010</c:v>
                </c:pt>
                <c:pt idx="57">
                  <c:v>T2-2010</c:v>
                </c:pt>
                <c:pt idx="58">
                  <c:v>T3-2010</c:v>
                </c:pt>
                <c:pt idx="59">
                  <c:v>T4-2010</c:v>
                </c:pt>
                <c:pt idx="60">
                  <c:v>T1-2011</c:v>
                </c:pt>
                <c:pt idx="61">
                  <c:v>T2-2011</c:v>
                </c:pt>
                <c:pt idx="62">
                  <c:v>T3-2011</c:v>
                </c:pt>
                <c:pt idx="63">
                  <c:v>T4-2011</c:v>
                </c:pt>
                <c:pt idx="64">
                  <c:v>T1-2012</c:v>
                </c:pt>
                <c:pt idx="65">
                  <c:v>T2-2012</c:v>
                </c:pt>
                <c:pt idx="66">
                  <c:v>T3-2012</c:v>
                </c:pt>
                <c:pt idx="67">
                  <c:v>T4-2012</c:v>
                </c:pt>
                <c:pt idx="68">
                  <c:v>T1-2013</c:v>
                </c:pt>
                <c:pt idx="69">
                  <c:v>T2-2013</c:v>
                </c:pt>
                <c:pt idx="70">
                  <c:v>T3-2013</c:v>
                </c:pt>
                <c:pt idx="71">
                  <c:v>T4-2013</c:v>
                </c:pt>
                <c:pt idx="72">
                  <c:v>T1-2014</c:v>
                </c:pt>
                <c:pt idx="73">
                  <c:v>T2-2014</c:v>
                </c:pt>
                <c:pt idx="74">
                  <c:v>T3-2014</c:v>
                </c:pt>
                <c:pt idx="75">
                  <c:v>T4-2014</c:v>
                </c:pt>
                <c:pt idx="76">
                  <c:v>T1-2015</c:v>
                </c:pt>
                <c:pt idx="77">
                  <c:v>T2-2015</c:v>
                </c:pt>
                <c:pt idx="78">
                  <c:v>T3-2015</c:v>
                </c:pt>
                <c:pt idx="79">
                  <c:v>T4-2015</c:v>
                </c:pt>
                <c:pt idx="80">
                  <c:v>T1-2016</c:v>
                </c:pt>
                <c:pt idx="81">
                  <c:v>T2-2016</c:v>
                </c:pt>
                <c:pt idx="82">
                  <c:v>T3-2016</c:v>
                </c:pt>
                <c:pt idx="83">
                  <c:v>T4-2016</c:v>
                </c:pt>
                <c:pt idx="84">
                  <c:v>T1-2017</c:v>
                </c:pt>
                <c:pt idx="85">
                  <c:v>T2-2017</c:v>
                </c:pt>
                <c:pt idx="86">
                  <c:v>T3-2017</c:v>
                </c:pt>
                <c:pt idx="87">
                  <c:v>T4-2017</c:v>
                </c:pt>
                <c:pt idx="88">
                  <c:v>T1-2018</c:v>
                </c:pt>
                <c:pt idx="89">
                  <c:v>T2-2018</c:v>
                </c:pt>
                <c:pt idx="90">
                  <c:v>T3-2018</c:v>
                </c:pt>
                <c:pt idx="91">
                  <c:v>T4-2018</c:v>
                </c:pt>
                <c:pt idx="92">
                  <c:v>T1-2019</c:v>
                </c:pt>
                <c:pt idx="93">
                  <c:v>T2-2019</c:v>
                </c:pt>
                <c:pt idx="94">
                  <c:v>T3-2019</c:v>
                </c:pt>
                <c:pt idx="95">
                  <c:v>T4-2019</c:v>
                </c:pt>
                <c:pt idx="96">
                  <c:v>T1-2020</c:v>
                </c:pt>
                <c:pt idx="97">
                  <c:v>T2-2020</c:v>
                </c:pt>
                <c:pt idx="98">
                  <c:v>T3-2020</c:v>
                </c:pt>
                <c:pt idx="99">
                  <c:v>T4-2020</c:v>
                </c:pt>
                <c:pt idx="100">
                  <c:v>T1-2021</c:v>
                </c:pt>
                <c:pt idx="101">
                  <c:v>T2-2021</c:v>
                </c:pt>
                <c:pt idx="102">
                  <c:v>T3-2021</c:v>
                </c:pt>
                <c:pt idx="103">
                  <c:v>T4-2021</c:v>
                </c:pt>
                <c:pt idx="104">
                  <c:v>T1-2022</c:v>
                </c:pt>
                <c:pt idx="105">
                  <c:v>T2-2022</c:v>
                </c:pt>
                <c:pt idx="106">
                  <c:v>T3-2022</c:v>
                </c:pt>
                <c:pt idx="107">
                  <c:v>T4-2022</c:v>
                </c:pt>
                <c:pt idx="108">
                  <c:v>T1-2023</c:v>
                </c:pt>
              </c:strCache>
            </c:strRef>
          </c:cat>
          <c:val>
            <c:numRef>
              <c:f>'Dati Fig. 18'!$B$6:$DF$6</c:f>
              <c:numCache>
                <c:formatCode>#,##0_ ;\-#,##0\ </c:formatCode>
                <c:ptCount val="109"/>
                <c:pt idx="0">
                  <c:v>379942.7</c:v>
                </c:pt>
                <c:pt idx="1">
                  <c:v>379449.59999999998</c:v>
                </c:pt>
                <c:pt idx="2">
                  <c:v>379917.7</c:v>
                </c:pt>
                <c:pt idx="3">
                  <c:v>378651.5</c:v>
                </c:pt>
                <c:pt idx="4">
                  <c:v>379995.6</c:v>
                </c:pt>
                <c:pt idx="5">
                  <c:v>385117.5</c:v>
                </c:pt>
                <c:pt idx="6">
                  <c:v>387782.1</c:v>
                </c:pt>
                <c:pt idx="7">
                  <c:v>394754.1</c:v>
                </c:pt>
                <c:pt idx="8">
                  <c:v>391769.7</c:v>
                </c:pt>
                <c:pt idx="9">
                  <c:v>394059.6</c:v>
                </c:pt>
                <c:pt idx="10">
                  <c:v>394601.9</c:v>
                </c:pt>
                <c:pt idx="11">
                  <c:v>392436.9</c:v>
                </c:pt>
                <c:pt idx="12">
                  <c:v>395142.8</c:v>
                </c:pt>
                <c:pt idx="13">
                  <c:v>396512.7</c:v>
                </c:pt>
                <c:pt idx="14">
                  <c:v>400012</c:v>
                </c:pt>
                <c:pt idx="15">
                  <c:v>405860.9</c:v>
                </c:pt>
                <c:pt idx="16">
                  <c:v>410377.7</c:v>
                </c:pt>
                <c:pt idx="17">
                  <c:v>413730</c:v>
                </c:pt>
                <c:pt idx="18">
                  <c:v>416272.8</c:v>
                </c:pt>
                <c:pt idx="19">
                  <c:v>422521.7</c:v>
                </c:pt>
                <c:pt idx="20">
                  <c:v>425038.9</c:v>
                </c:pt>
                <c:pt idx="21">
                  <c:v>423550.6</c:v>
                </c:pt>
                <c:pt idx="22">
                  <c:v>422209</c:v>
                </c:pt>
                <c:pt idx="23">
                  <c:v>421365.7</c:v>
                </c:pt>
                <c:pt idx="24">
                  <c:v>422064.8</c:v>
                </c:pt>
                <c:pt idx="25">
                  <c:v>423593.4</c:v>
                </c:pt>
                <c:pt idx="26">
                  <c:v>424461</c:v>
                </c:pt>
                <c:pt idx="27">
                  <c:v>426261.5</c:v>
                </c:pt>
                <c:pt idx="28">
                  <c:v>424750.1</c:v>
                </c:pt>
                <c:pt idx="29">
                  <c:v>424185.3</c:v>
                </c:pt>
                <c:pt idx="30">
                  <c:v>423830.6</c:v>
                </c:pt>
                <c:pt idx="31">
                  <c:v>427563.3</c:v>
                </c:pt>
                <c:pt idx="32">
                  <c:v>428689.7</c:v>
                </c:pt>
                <c:pt idx="33">
                  <c:v>430389.4</c:v>
                </c:pt>
                <c:pt idx="34">
                  <c:v>430159.4</c:v>
                </c:pt>
                <c:pt idx="35">
                  <c:v>431536.5</c:v>
                </c:pt>
                <c:pt idx="36">
                  <c:v>430425.9</c:v>
                </c:pt>
                <c:pt idx="37">
                  <c:v>433910.8</c:v>
                </c:pt>
                <c:pt idx="38">
                  <c:v>436666.1</c:v>
                </c:pt>
                <c:pt idx="39">
                  <c:v>437336.5</c:v>
                </c:pt>
                <c:pt idx="40">
                  <c:v>437990.8</c:v>
                </c:pt>
                <c:pt idx="41">
                  <c:v>441089.9</c:v>
                </c:pt>
                <c:pt idx="42">
                  <c:v>443204.3</c:v>
                </c:pt>
                <c:pt idx="43">
                  <c:v>448951</c:v>
                </c:pt>
                <c:pt idx="44">
                  <c:v>447719.7</c:v>
                </c:pt>
                <c:pt idx="45">
                  <c:v>448936.2</c:v>
                </c:pt>
                <c:pt idx="46">
                  <c:v>449872.3</c:v>
                </c:pt>
                <c:pt idx="47">
                  <c:v>448256.8</c:v>
                </c:pt>
                <c:pt idx="48">
                  <c:v>453480.5</c:v>
                </c:pt>
                <c:pt idx="49">
                  <c:v>449173.7</c:v>
                </c:pt>
                <c:pt idx="50">
                  <c:v>443489.7</c:v>
                </c:pt>
                <c:pt idx="51">
                  <c:v>431345.9</c:v>
                </c:pt>
                <c:pt idx="52">
                  <c:v>420586.2</c:v>
                </c:pt>
                <c:pt idx="53">
                  <c:v>418490.7</c:v>
                </c:pt>
                <c:pt idx="54">
                  <c:v>421145</c:v>
                </c:pt>
                <c:pt idx="55">
                  <c:v>422534.7</c:v>
                </c:pt>
                <c:pt idx="56">
                  <c:v>423974.2</c:v>
                </c:pt>
                <c:pt idx="57">
                  <c:v>426927.9</c:v>
                </c:pt>
                <c:pt idx="58">
                  <c:v>428831</c:v>
                </c:pt>
                <c:pt idx="59">
                  <c:v>431128.6</c:v>
                </c:pt>
                <c:pt idx="60">
                  <c:v>433363.4</c:v>
                </c:pt>
                <c:pt idx="61">
                  <c:v>433558.1</c:v>
                </c:pt>
                <c:pt idx="62">
                  <c:v>431441.4</c:v>
                </c:pt>
                <c:pt idx="63">
                  <c:v>427270</c:v>
                </c:pt>
                <c:pt idx="64">
                  <c:v>422419.9</c:v>
                </c:pt>
                <c:pt idx="65">
                  <c:v>419512.5</c:v>
                </c:pt>
                <c:pt idx="66">
                  <c:v>417365.2</c:v>
                </c:pt>
                <c:pt idx="67">
                  <c:v>414272.2</c:v>
                </c:pt>
                <c:pt idx="68">
                  <c:v>410248.5</c:v>
                </c:pt>
                <c:pt idx="69">
                  <c:v>410403.2</c:v>
                </c:pt>
                <c:pt idx="70">
                  <c:v>411292.7</c:v>
                </c:pt>
                <c:pt idx="71">
                  <c:v>410452.1</c:v>
                </c:pt>
                <c:pt idx="72">
                  <c:v>411155.5</c:v>
                </c:pt>
                <c:pt idx="73">
                  <c:v>410958.4</c:v>
                </c:pt>
                <c:pt idx="74">
                  <c:v>411525.8</c:v>
                </c:pt>
                <c:pt idx="75">
                  <c:v>410044.7</c:v>
                </c:pt>
                <c:pt idx="76">
                  <c:v>411498.4</c:v>
                </c:pt>
                <c:pt idx="77">
                  <c:v>413076.5</c:v>
                </c:pt>
                <c:pt idx="78">
                  <c:v>413799.8</c:v>
                </c:pt>
                <c:pt idx="79">
                  <c:v>415936.6</c:v>
                </c:pt>
                <c:pt idx="80">
                  <c:v>417508.8</c:v>
                </c:pt>
                <c:pt idx="81">
                  <c:v>418177.3</c:v>
                </c:pt>
                <c:pt idx="82">
                  <c:v>420394</c:v>
                </c:pt>
                <c:pt idx="83">
                  <c:v>421683.7</c:v>
                </c:pt>
                <c:pt idx="84">
                  <c:v>423868.8</c:v>
                </c:pt>
                <c:pt idx="85">
                  <c:v>425693.4</c:v>
                </c:pt>
                <c:pt idx="86">
                  <c:v>427558.40000000002</c:v>
                </c:pt>
                <c:pt idx="87">
                  <c:v>429856.6</c:v>
                </c:pt>
                <c:pt idx="88">
                  <c:v>429394.3</c:v>
                </c:pt>
                <c:pt idx="89">
                  <c:v>429586.2</c:v>
                </c:pt>
                <c:pt idx="90">
                  <c:v>430128.3</c:v>
                </c:pt>
                <c:pt idx="91">
                  <c:v>431383.9</c:v>
                </c:pt>
                <c:pt idx="92">
                  <c:v>432161.3</c:v>
                </c:pt>
                <c:pt idx="93">
                  <c:v>433157.2</c:v>
                </c:pt>
                <c:pt idx="94">
                  <c:v>433414.40000000002</c:v>
                </c:pt>
                <c:pt idx="95">
                  <c:v>429933.5</c:v>
                </c:pt>
                <c:pt idx="96">
                  <c:v>405063.8</c:v>
                </c:pt>
                <c:pt idx="97">
                  <c:v>356296.3</c:v>
                </c:pt>
                <c:pt idx="98">
                  <c:v>406907.3</c:v>
                </c:pt>
                <c:pt idx="99">
                  <c:v>404066.3</c:v>
                </c:pt>
                <c:pt idx="100">
                  <c:v>406003</c:v>
                </c:pt>
                <c:pt idx="101">
                  <c:v>415989.4</c:v>
                </c:pt>
                <c:pt idx="102">
                  <c:v>428015.4</c:v>
                </c:pt>
                <c:pt idx="103">
                  <c:v>431832.4</c:v>
                </c:pt>
                <c:pt idx="104">
                  <c:v>432440.8</c:v>
                </c:pt>
                <c:pt idx="105">
                  <c:v>436930.5</c:v>
                </c:pt>
                <c:pt idx="106">
                  <c:v>438619.9</c:v>
                </c:pt>
                <c:pt idx="107">
                  <c:v>438203.4</c:v>
                </c:pt>
                <c:pt idx="108">
                  <c:v>440644.8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0-48AF-BE8D-D0C7BD542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320120"/>
        <c:axId val="1"/>
      </c:lineChart>
      <c:catAx>
        <c:axId val="48032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320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1836887218469679E-2"/>
          <c:y val="0.95347483046458781"/>
          <c:w val="0.81462720328975891"/>
          <c:h val="2.675386590903390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600" b="1" i="0" u="none" strike="noStrike" baseline="0"/>
              <a:t>Figura 19. Paesi del G7 - e dell’Area OCSE. Numeri indice salari reali medi annui (base=2000)</a:t>
            </a:r>
            <a:endParaRPr lang="it-IT" sz="1600" b="0" baseline="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74833741792596E-2"/>
          <c:y val="8.7597927427843655E-2"/>
          <c:w val="0.92813119444512626"/>
          <c:h val="0.77803553510108847"/>
        </c:manualLayout>
      </c:layout>
      <c:lineChart>
        <c:grouping val="standard"/>
        <c:varyColors val="0"/>
        <c:ser>
          <c:idx val="0"/>
          <c:order val="0"/>
          <c:tx>
            <c:v>Canada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19'!$B$20:$X$20</c:f>
              <c:numCache>
                <c:formatCode>#,##0_ ;\-#,##0\ </c:formatCode>
                <c:ptCount val="23"/>
                <c:pt idx="0">
                  <c:v>100</c:v>
                </c:pt>
                <c:pt idx="1">
                  <c:v>99.589148209718175</c:v>
                </c:pt>
                <c:pt idx="2">
                  <c:v>98.786109396437766</c:v>
                </c:pt>
                <c:pt idx="3">
                  <c:v>98.816607714497962</c:v>
                </c:pt>
                <c:pt idx="4">
                  <c:v>100.95167360330785</c:v>
                </c:pt>
                <c:pt idx="5">
                  <c:v>103.86749825495171</c:v>
                </c:pt>
                <c:pt idx="6">
                  <c:v>107.03074240618444</c:v>
                </c:pt>
                <c:pt idx="7">
                  <c:v>109.88876329175707</c:v>
                </c:pt>
                <c:pt idx="8">
                  <c:v>111.81818575089433</c:v>
                </c:pt>
                <c:pt idx="9">
                  <c:v>112.54536831213613</c:v>
                </c:pt>
                <c:pt idx="10">
                  <c:v>112.74600924663277</c:v>
                </c:pt>
                <c:pt idx="11">
                  <c:v>114.10331535292488</c:v>
                </c:pt>
                <c:pt idx="12">
                  <c:v>115.4543202980748</c:v>
                </c:pt>
                <c:pt idx="13">
                  <c:v>116.67722596221152</c:v>
                </c:pt>
                <c:pt idx="14">
                  <c:v>118.20168456230763</c:v>
                </c:pt>
                <c:pt idx="15">
                  <c:v>119.07168837437526</c:v>
                </c:pt>
                <c:pt idx="16">
                  <c:v>116.81468327672712</c:v>
                </c:pt>
                <c:pt idx="17">
                  <c:v>118.47510198476701</c:v>
                </c:pt>
                <c:pt idx="18">
                  <c:v>120.54009035185157</c:v>
                </c:pt>
                <c:pt idx="19">
                  <c:v>121.15620155690922</c:v>
                </c:pt>
                <c:pt idx="20">
                  <c:v>127.15361106237397</c:v>
                </c:pt>
                <c:pt idx="21">
                  <c:v>128.03238704170522</c:v>
                </c:pt>
                <c:pt idx="22">
                  <c:v>126.9182321021182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B-46CB-9695-C561642F5423}"/>
            </c:ext>
          </c:extLst>
        </c:ser>
        <c:ser>
          <c:idx val="1"/>
          <c:order val="1"/>
          <c:tx>
            <c:v>Francia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19'!$B$21:$X$21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100.62864877459458</c:v>
                </c:pt>
                <c:pt idx="2">
                  <c:v>103.3444272957982</c:v>
                </c:pt>
                <c:pt idx="3">
                  <c:v>104.18790799047981</c:v>
                </c:pt>
                <c:pt idx="4">
                  <c:v>105.88659645688693</c:v>
                </c:pt>
                <c:pt idx="5">
                  <c:v>107.16213057593411</c:v>
                </c:pt>
                <c:pt idx="6">
                  <c:v>108.35863255745237</c:v>
                </c:pt>
                <c:pt idx="7">
                  <c:v>108.75473559458079</c:v>
                </c:pt>
                <c:pt idx="8">
                  <c:v>108.54700073994282</c:v>
                </c:pt>
                <c:pt idx="9">
                  <c:v>112.00060196477155</c:v>
                </c:pt>
                <c:pt idx="10">
                  <c:v>114.26119798588297</c:v>
                </c:pt>
                <c:pt idx="11">
                  <c:v>114.05671248191578</c:v>
                </c:pt>
                <c:pt idx="12">
                  <c:v>114.79417093759847</c:v>
                </c:pt>
                <c:pt idx="13">
                  <c:v>115.76145274523162</c:v>
                </c:pt>
                <c:pt idx="14">
                  <c:v>116.55767875052719</c:v>
                </c:pt>
                <c:pt idx="15">
                  <c:v>117.670074189554</c:v>
                </c:pt>
                <c:pt idx="16">
                  <c:v>119.03109010423316</c:v>
                </c:pt>
                <c:pt idx="17">
                  <c:v>120.68297024754548</c:v>
                </c:pt>
                <c:pt idx="18">
                  <c:v>120.52753796480422</c:v>
                </c:pt>
                <c:pt idx="19">
                  <c:v>121.69146422813704</c:v>
                </c:pt>
                <c:pt idx="20">
                  <c:v>115.68931426931761</c:v>
                </c:pt>
                <c:pt idx="21">
                  <c:v>120.24939752098966</c:v>
                </c:pt>
                <c:pt idx="22">
                  <c:v>120.75611040098369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9B-46CB-9695-C561642F5423}"/>
            </c:ext>
          </c:extLst>
        </c:ser>
        <c:ser>
          <c:idx val="2"/>
          <c:order val="2"/>
          <c:tx>
            <c:v>Germania</c:v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19'!$B$22:$X$22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100.72977417499416</c:v>
                </c:pt>
                <c:pt idx="2">
                  <c:v>101.32163584235765</c:v>
                </c:pt>
                <c:pt idx="3">
                  <c:v>101.65843557641155</c:v>
                </c:pt>
                <c:pt idx="4">
                  <c:v>101.64528700193027</c:v>
                </c:pt>
                <c:pt idx="5">
                  <c:v>102.0129897221189</c:v>
                </c:pt>
                <c:pt idx="6">
                  <c:v>101.9920850863483</c:v>
                </c:pt>
                <c:pt idx="7">
                  <c:v>101.68342592996065</c:v>
                </c:pt>
                <c:pt idx="8">
                  <c:v>102.13835583635422</c:v>
                </c:pt>
                <c:pt idx="9">
                  <c:v>102.15937305459381</c:v>
                </c:pt>
                <c:pt idx="10">
                  <c:v>103.05403856288773</c:v>
                </c:pt>
                <c:pt idx="11">
                  <c:v>105.13304590346597</c:v>
                </c:pt>
                <c:pt idx="12">
                  <c:v>106.53497566739264</c:v>
                </c:pt>
                <c:pt idx="13">
                  <c:v>107.53854594290435</c:v>
                </c:pt>
                <c:pt idx="14">
                  <c:v>109.34179785293085</c:v>
                </c:pt>
                <c:pt idx="15">
                  <c:v>111.85603199276635</c:v>
                </c:pt>
                <c:pt idx="16">
                  <c:v>113.56985328749244</c:v>
                </c:pt>
                <c:pt idx="17">
                  <c:v>114.76351839035495</c:v>
                </c:pt>
                <c:pt idx="18">
                  <c:v>116.37134207339801</c:v>
                </c:pt>
                <c:pt idx="19">
                  <c:v>118.28340668891408</c:v>
                </c:pt>
                <c:pt idx="20">
                  <c:v>117.46019154148692</c:v>
                </c:pt>
                <c:pt idx="21">
                  <c:v>117.42583933509306</c:v>
                </c:pt>
                <c:pt idx="22">
                  <c:v>114.79474064982915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9B-46CB-9695-C561642F5423}"/>
            </c:ext>
          </c:extLst>
        </c:ser>
        <c:ser>
          <c:idx val="3"/>
          <c:order val="3"/>
          <c:tx>
            <c:v>Italia</c:v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19'!$B$23:$X$23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100.71376033227301</c:v>
                </c:pt>
                <c:pt idx="2">
                  <c:v>100.00114027243407</c:v>
                </c:pt>
                <c:pt idx="3">
                  <c:v>99.731560583804253</c:v>
                </c:pt>
                <c:pt idx="4">
                  <c:v>101.63983269978519</c:v>
                </c:pt>
                <c:pt idx="5">
                  <c:v>103.01319395264909</c:v>
                </c:pt>
                <c:pt idx="6">
                  <c:v>103.66057498523882</c:v>
                </c:pt>
                <c:pt idx="7">
                  <c:v>103.61750010831004</c:v>
                </c:pt>
                <c:pt idx="8">
                  <c:v>103.47738591265197</c:v>
                </c:pt>
                <c:pt idx="9">
                  <c:v>104.27221034427919</c:v>
                </c:pt>
                <c:pt idx="10">
                  <c:v>105.16571349264862</c:v>
                </c:pt>
                <c:pt idx="11">
                  <c:v>103.48040914224936</c:v>
                </c:pt>
                <c:pt idx="12">
                  <c:v>100.19830092802566</c:v>
                </c:pt>
                <c:pt idx="13">
                  <c:v>100.52441228946284</c:v>
                </c:pt>
                <c:pt idx="14">
                  <c:v>100.91394994362118</c:v>
                </c:pt>
                <c:pt idx="15">
                  <c:v>101.79568951201536</c:v>
                </c:pt>
                <c:pt idx="16">
                  <c:v>102.60310770180467</c:v>
                </c:pt>
                <c:pt idx="17">
                  <c:v>101.94155305486925</c:v>
                </c:pt>
                <c:pt idx="18">
                  <c:v>102.07634970767796</c:v>
                </c:pt>
                <c:pt idx="19">
                  <c:v>102.58391289039402</c:v>
                </c:pt>
                <c:pt idx="20">
                  <c:v>97.696605011792798</c:v>
                </c:pt>
                <c:pt idx="21">
                  <c:v>101.4817118987102</c:v>
                </c:pt>
                <c:pt idx="22">
                  <c:v>99.125075232971867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9B-46CB-9695-C561642F5423}"/>
            </c:ext>
          </c:extLst>
        </c:ser>
        <c:ser>
          <c:idx val="4"/>
          <c:order val="4"/>
          <c:tx>
            <c:v>Giappone</c:v>
          </c:tx>
          <c:spPr>
            <a:ln w="95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19'!$B$24:$X$24</c:f>
              <c:numCache>
                <c:formatCode>#,##0_ ;\-#,##0\ </c:formatCode>
                <c:ptCount val="23"/>
                <c:pt idx="0">
                  <c:v>100</c:v>
                </c:pt>
                <c:pt idx="1">
                  <c:v>98.981700240388264</c:v>
                </c:pt>
                <c:pt idx="2">
                  <c:v>96.982877542818585</c:v>
                </c:pt>
                <c:pt idx="3">
                  <c:v>97.066086633354672</c:v>
                </c:pt>
                <c:pt idx="4">
                  <c:v>98.687245381990223</c:v>
                </c:pt>
                <c:pt idx="5">
                  <c:v>101.22589791128769</c:v>
                </c:pt>
                <c:pt idx="6">
                  <c:v>101.165573007744</c:v>
                </c:pt>
                <c:pt idx="7">
                  <c:v>100.89476992551228</c:v>
                </c:pt>
                <c:pt idx="8">
                  <c:v>100.08356775543328</c:v>
                </c:pt>
                <c:pt idx="9">
                  <c:v>98.650766244969603</c:v>
                </c:pt>
                <c:pt idx="10">
                  <c:v>98.963254549860494</c:v>
                </c:pt>
                <c:pt idx="11">
                  <c:v>100.5507664853215</c:v>
                </c:pt>
                <c:pt idx="12">
                  <c:v>98.877363689356073</c:v>
                </c:pt>
                <c:pt idx="13">
                  <c:v>98.955179383429751</c:v>
                </c:pt>
                <c:pt idx="14">
                  <c:v>97.173122110539097</c:v>
                </c:pt>
                <c:pt idx="15">
                  <c:v>96.701833199048991</c:v>
                </c:pt>
                <c:pt idx="16">
                  <c:v>98.023205056751252</c:v>
                </c:pt>
                <c:pt idx="17">
                  <c:v>98.266264619925778</c:v>
                </c:pt>
                <c:pt idx="18">
                  <c:v>99.382269183100078</c:v>
                </c:pt>
                <c:pt idx="19">
                  <c:v>100.65343727046366</c:v>
                </c:pt>
                <c:pt idx="20">
                  <c:v>100.03360572781541</c:v>
                </c:pt>
                <c:pt idx="21">
                  <c:v>101.47984979176556</c:v>
                </c:pt>
                <c:pt idx="22">
                  <c:v>100.19544131913101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9B-46CB-9695-C561642F5423}"/>
            </c:ext>
          </c:extLst>
        </c:ser>
        <c:ser>
          <c:idx val="5"/>
          <c:order val="5"/>
          <c:tx>
            <c:v>Regno Unito</c:v>
          </c:tx>
          <c:spPr>
            <a:ln w="95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19'!$B$25:$X$25</c:f>
              <c:numCache>
                <c:formatCode>#,##0_ ;\-#,##0\ </c:formatCode>
                <c:ptCount val="23"/>
                <c:pt idx="0">
                  <c:v>100</c:v>
                </c:pt>
                <c:pt idx="1">
                  <c:v>104.26655554074711</c:v>
                </c:pt>
                <c:pt idx="2">
                  <c:v>105.64409988668018</c:v>
                </c:pt>
                <c:pt idx="3">
                  <c:v>109.06293335356135</c:v>
                </c:pt>
                <c:pt idx="4">
                  <c:v>112.44073055342076</c:v>
                </c:pt>
                <c:pt idx="5">
                  <c:v>111.34198323124822</c:v>
                </c:pt>
                <c:pt idx="6">
                  <c:v>115.39466321440702</c:v>
                </c:pt>
                <c:pt idx="7">
                  <c:v>119.92347060193858</c:v>
                </c:pt>
                <c:pt idx="8">
                  <c:v>116.69535835876907</c:v>
                </c:pt>
                <c:pt idx="9">
                  <c:v>116.40970652252491</c:v>
                </c:pt>
                <c:pt idx="10">
                  <c:v>116.65137901931382</c:v>
                </c:pt>
                <c:pt idx="11">
                  <c:v>114.52049370619082</c:v>
                </c:pt>
                <c:pt idx="12">
                  <c:v>113.57201208287526</c:v>
                </c:pt>
                <c:pt idx="13">
                  <c:v>114.73676094275109</c:v>
                </c:pt>
                <c:pt idx="14">
                  <c:v>115.23203054148593</c:v>
                </c:pt>
                <c:pt idx="15">
                  <c:v>116.85993126884672</c:v>
                </c:pt>
                <c:pt idx="16">
                  <c:v>118.21159863735949</c:v>
                </c:pt>
                <c:pt idx="17">
                  <c:v>118.9118114714431</c:v>
                </c:pt>
                <c:pt idx="18">
                  <c:v>119.97594448677462</c:v>
                </c:pt>
                <c:pt idx="19">
                  <c:v>121.65221598214993</c:v>
                </c:pt>
                <c:pt idx="20">
                  <c:v>119.22589812529883</c:v>
                </c:pt>
                <c:pt idx="21">
                  <c:v>121.78306723485225</c:v>
                </c:pt>
                <c:pt idx="22">
                  <c:v>120.0545968685023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9B-46CB-9695-C561642F5423}"/>
            </c:ext>
          </c:extLst>
        </c:ser>
        <c:ser>
          <c:idx val="6"/>
          <c:order val="6"/>
          <c:tx>
            <c:v>USA</c:v>
          </c:tx>
          <c:spPr>
            <a:ln w="95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19'!$B$26:$X$26</c:f>
              <c:numCache>
                <c:formatCode>#,##0_ ;\-#,##0\ </c:formatCode>
                <c:ptCount val="23"/>
                <c:pt idx="0">
                  <c:v>100</c:v>
                </c:pt>
                <c:pt idx="1">
                  <c:v>100.76825245031085</c:v>
                </c:pt>
                <c:pt idx="2">
                  <c:v>101.57860409770724</c:v>
                </c:pt>
                <c:pt idx="3">
                  <c:v>102.67047364276021</c:v>
                </c:pt>
                <c:pt idx="4">
                  <c:v>104.57342302477622</c:v>
                </c:pt>
                <c:pt idx="5">
                  <c:v>104.67143018271044</c:v>
                </c:pt>
                <c:pt idx="6">
                  <c:v>106.23842400875037</c:v>
                </c:pt>
                <c:pt idx="7">
                  <c:v>108.24836021508462</c:v>
                </c:pt>
                <c:pt idx="8">
                  <c:v>107.98220984161713</c:v>
                </c:pt>
                <c:pt idx="9">
                  <c:v>109.06467520025167</c:v>
                </c:pt>
                <c:pt idx="10">
                  <c:v>110.03007764179173</c:v>
                </c:pt>
                <c:pt idx="11">
                  <c:v>110.17722750391501</c:v>
                </c:pt>
                <c:pt idx="12">
                  <c:v>111.11781563196155</c:v>
                </c:pt>
                <c:pt idx="13">
                  <c:v>110.58781246720496</c:v>
                </c:pt>
                <c:pt idx="14">
                  <c:v>112.20204680290063</c:v>
                </c:pt>
                <c:pt idx="15">
                  <c:v>115.03033927835895</c:v>
                </c:pt>
                <c:pt idx="16">
                  <c:v>115.23726219819569</c:v>
                </c:pt>
                <c:pt idx="17">
                  <c:v>116.39946100265801</c:v>
                </c:pt>
                <c:pt idx="18">
                  <c:v>117.67494109129699</c:v>
                </c:pt>
                <c:pt idx="19">
                  <c:v>119.7317570863174</c:v>
                </c:pt>
                <c:pt idx="20">
                  <c:v>126.88577464211237</c:v>
                </c:pt>
                <c:pt idx="21">
                  <c:v>129.05646450499469</c:v>
                </c:pt>
                <c:pt idx="22">
                  <c:v>126.71592769286394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9B-46CB-9695-C561642F5423}"/>
            </c:ext>
          </c:extLst>
        </c:ser>
        <c:ser>
          <c:idx val="7"/>
          <c:order val="7"/>
          <c:tx>
            <c:v>OECD</c:v>
          </c:tx>
          <c:spPr>
            <a:ln w="9525" cap="rnd">
              <a:solidFill>
                <a:schemeClr val="accent2">
                  <a:lumMod val="60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cat>
            <c:strRef>
              <c:f>'Dati Fig. 19'!$B$19:$X$19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Fig. 19'!$B$27:$X$27</c:f>
              <c:numCache>
                <c:formatCode>#,##0_ ;\-#,##0\ </c:formatCode>
                <c:ptCount val="23"/>
                <c:pt idx="0">
                  <c:v>100</c:v>
                </c:pt>
                <c:pt idx="1">
                  <c:v>101.09879141854077</c:v>
                </c:pt>
                <c:pt idx="2">
                  <c:v>101.38774923318084</c:v>
                </c:pt>
                <c:pt idx="3">
                  <c:v>102.22586596055902</c:v>
                </c:pt>
                <c:pt idx="4">
                  <c:v>103.68951026886199</c:v>
                </c:pt>
                <c:pt idx="5">
                  <c:v>104.75959502513984</c:v>
                </c:pt>
                <c:pt idx="6">
                  <c:v>105.78273937029219</c:v>
                </c:pt>
                <c:pt idx="7">
                  <c:v>107.16169269455236</c:v>
                </c:pt>
                <c:pt idx="8">
                  <c:v>107.05262179615322</c:v>
                </c:pt>
                <c:pt idx="9">
                  <c:v>107.7220104241333</c:v>
                </c:pt>
                <c:pt idx="10">
                  <c:v>107.97861094779408</c:v>
                </c:pt>
                <c:pt idx="11">
                  <c:v>108.28365542214418</c:v>
                </c:pt>
                <c:pt idx="12">
                  <c:v>108.26777038065948</c:v>
                </c:pt>
                <c:pt idx="13">
                  <c:v>108.56419067558475</c:v>
                </c:pt>
                <c:pt idx="14">
                  <c:v>109.40095505559539</c:v>
                </c:pt>
                <c:pt idx="15">
                  <c:v>111.27074019079673</c:v>
                </c:pt>
                <c:pt idx="16">
                  <c:v>112.29980761221773</c:v>
                </c:pt>
                <c:pt idx="17">
                  <c:v>113.1390355815892</c:v>
                </c:pt>
                <c:pt idx="18">
                  <c:v>114.50641158732324</c:v>
                </c:pt>
                <c:pt idx="19">
                  <c:v>116.48426538957115</c:v>
                </c:pt>
                <c:pt idx="20">
                  <c:v>118.2456845406515</c:v>
                </c:pt>
                <c:pt idx="21">
                  <c:v>120.06622512768124</c:v>
                </c:pt>
                <c:pt idx="22">
                  <c:v>118.20195069279849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9B-46CB-9695-C561642F5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320480"/>
        <c:axId val="1"/>
      </c:lineChart>
      <c:catAx>
        <c:axId val="48032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13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320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9105398853902497E-2"/>
          <c:y val="0.9062149132146885"/>
          <c:w val="0.87338914820417879"/>
          <c:h val="9.098773404099931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700" b="1" i="0" u="none" strike="noStrike" baseline="0"/>
              <a:t>Figura 20 Francia, Germania, Italia: salari medi a prezzi correnti e fissi 2022</a:t>
            </a:r>
            <a:endParaRPr lang="it-IT" sz="700" baseline="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674171381843598E-2"/>
          <c:y val="0.11685570258349086"/>
          <c:w val="0.91051438293831366"/>
          <c:h val="0.71777458583272558"/>
        </c:manualLayout>
      </c:layout>
      <c:lineChart>
        <c:grouping val="standard"/>
        <c:varyColors val="0"/>
        <c:ser>
          <c:idx val="0"/>
          <c:order val="0"/>
          <c:tx>
            <c:v>Francia 2021 COST</c:v>
          </c:tx>
          <c:spPr>
            <a:ln w="95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70AD47"/>
              </a:solidFill>
              <a:ln w="6350">
                <a:noFill/>
              </a:ln>
            </c:spPr>
          </c:marker>
          <c:cat>
            <c:strRef>
              <c:f>'Dati Fig. 20'!$B$3:$AG$3</c:f>
              <c:strCach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strCache>
            </c:strRef>
          </c:cat>
          <c:val>
            <c:numRef>
              <c:f>'Dati Fig. 20'!$B$4:$AG$4</c:f>
              <c:numCache>
                <c:formatCode>#,##0_ ;\-#,##0\ </c:formatCode>
                <c:ptCount val="32"/>
                <c:pt idx="0">
                  <c:v>31331.321418996598</c:v>
                </c:pt>
                <c:pt idx="1">
                  <c:v>31682.083840769501</c:v>
                </c:pt>
                <c:pt idx="2">
                  <c:v>32046.8135296498</c:v>
                </c:pt>
                <c:pt idx="3">
                  <c:v>32180.9349087673</c:v>
                </c:pt>
                <c:pt idx="4">
                  <c:v>32658.500066168101</c:v>
                </c:pt>
                <c:pt idx="5">
                  <c:v>32755.4344995514</c:v>
                </c:pt>
                <c:pt idx="6">
                  <c:v>33121.174109600899</c:v>
                </c:pt>
                <c:pt idx="7">
                  <c:v>33632.934088984402</c:v>
                </c:pt>
                <c:pt idx="8">
                  <c:v>34373.508812464097</c:v>
                </c:pt>
                <c:pt idx="9">
                  <c:v>34537.094843516003</c:v>
                </c:pt>
                <c:pt idx="10">
                  <c:v>34754.211867030303</c:v>
                </c:pt>
                <c:pt idx="11">
                  <c:v>35692.162870638298</c:v>
                </c:pt>
                <c:pt idx="12">
                  <c:v>35983.476598147201</c:v>
                </c:pt>
                <c:pt idx="13">
                  <c:v>36570.1542448861</c:v>
                </c:pt>
                <c:pt idx="14">
                  <c:v>37010.686673342898</c:v>
                </c:pt>
                <c:pt idx="15">
                  <c:v>37423.923697504302</c:v>
                </c:pt>
                <c:pt idx="16">
                  <c:v>37560.726179115401</c:v>
                </c:pt>
                <c:pt idx="17">
                  <c:v>37488.980595346002</c:v>
                </c:pt>
                <c:pt idx="18">
                  <c:v>38681.754125881998</c:v>
                </c:pt>
                <c:pt idx="19">
                  <c:v>39462.498317721998</c:v>
                </c:pt>
                <c:pt idx="20">
                  <c:v>39391.874965275601</c:v>
                </c:pt>
                <c:pt idx="21">
                  <c:v>39646.571691546298</c:v>
                </c:pt>
                <c:pt idx="22">
                  <c:v>39980.642726852602</c:v>
                </c:pt>
                <c:pt idx="23">
                  <c:v>40255.636057470299</c:v>
                </c:pt>
                <c:pt idx="24">
                  <c:v>40639.825125281997</c:v>
                </c:pt>
                <c:pt idx="25">
                  <c:v>41109.880482569999</c:v>
                </c:pt>
                <c:pt idx="26">
                  <c:v>41680.391894367</c:v>
                </c:pt>
                <c:pt idx="27">
                  <c:v>41626.710099459196</c:v>
                </c:pt>
                <c:pt idx="28">
                  <c:v>42028.696416935003</c:v>
                </c:pt>
                <c:pt idx="29">
                  <c:v>39955.728193007497</c:v>
                </c:pt>
                <c:pt idx="30">
                  <c:v>41530.648470580803</c:v>
                </c:pt>
                <c:pt idx="31">
                  <c:v>41705.652378528597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965-A1A4-C11D2B9244B1}"/>
            </c:ext>
          </c:extLst>
        </c:ser>
        <c:ser>
          <c:idx val="1"/>
          <c:order val="1"/>
          <c:tx>
            <c:v>Germania 2021 COST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'Dati Fig. 20'!$B$3:$AG$3</c:f>
              <c:strCach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strCache>
            </c:strRef>
          </c:cat>
          <c:val>
            <c:numRef>
              <c:f>'Dati Fig. 20'!$B$5:$AG$5</c:f>
              <c:numCache>
                <c:formatCode>#,##0_ ;\-#,##0\ </c:formatCode>
                <c:ptCount val="32"/>
                <c:pt idx="0">
                  <c:v>34854.885827232203</c:v>
                </c:pt>
                <c:pt idx="1">
                  <c:v>36993.3178962764</c:v>
                </c:pt>
                <c:pt idx="2">
                  <c:v>37236.9446831159</c:v>
                </c:pt>
                <c:pt idx="3">
                  <c:v>37318.894396020398</c:v>
                </c:pt>
                <c:pt idx="4">
                  <c:v>38110.086514068702</c:v>
                </c:pt>
                <c:pt idx="5">
                  <c:v>38547.8299354849</c:v>
                </c:pt>
                <c:pt idx="6">
                  <c:v>38384.939649423497</c:v>
                </c:pt>
                <c:pt idx="7">
                  <c:v>38855.090651463201</c:v>
                </c:pt>
                <c:pt idx="8">
                  <c:v>39371.9265063809</c:v>
                </c:pt>
                <c:pt idx="9">
                  <c:v>39598.668539258601</c:v>
                </c:pt>
                <c:pt idx="10">
                  <c:v>39887.649395899702</c:v>
                </c:pt>
                <c:pt idx="11">
                  <c:v>40122.018735769903</c:v>
                </c:pt>
                <c:pt idx="12">
                  <c:v>40255.386946098901</c:v>
                </c:pt>
                <c:pt idx="13">
                  <c:v>40250.180285672497</c:v>
                </c:pt>
                <c:pt idx="14">
                  <c:v>40395.7856670498</c:v>
                </c:pt>
                <c:pt idx="15">
                  <c:v>40387.507709621699</c:v>
                </c:pt>
                <c:pt idx="16">
                  <c:v>40265.282793367704</c:v>
                </c:pt>
                <c:pt idx="17">
                  <c:v>40445.428979086399</c:v>
                </c:pt>
                <c:pt idx="18">
                  <c:v>40453.7515176733</c:v>
                </c:pt>
                <c:pt idx="19">
                  <c:v>40808.027146837703</c:v>
                </c:pt>
                <c:pt idx="20">
                  <c:v>41631.286372540097</c:v>
                </c:pt>
                <c:pt idx="21">
                  <c:v>42186.431892910601</c:v>
                </c:pt>
                <c:pt idx="22">
                  <c:v>42583.832359868997</c:v>
                </c:pt>
                <c:pt idx="23">
                  <c:v>43297.896106648303</c:v>
                </c:pt>
                <c:pt idx="24">
                  <c:v>44293.499349982601</c:v>
                </c:pt>
                <c:pt idx="25">
                  <c:v>44972.149763836402</c:v>
                </c:pt>
                <c:pt idx="26">
                  <c:v>45444.825251387803</c:v>
                </c:pt>
                <c:pt idx="27">
                  <c:v>46081.502022331697</c:v>
                </c:pt>
                <c:pt idx="28">
                  <c:v>46838.6541516863</c:v>
                </c:pt>
                <c:pt idx="29">
                  <c:v>46512.671914091698</c:v>
                </c:pt>
                <c:pt idx="30">
                  <c:v>46499.068897745899</c:v>
                </c:pt>
                <c:pt idx="31">
                  <c:v>45457.188850427403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965-A1A4-C11D2B9244B1}"/>
            </c:ext>
          </c:extLst>
        </c:ser>
        <c:ser>
          <c:idx val="2"/>
          <c:order val="2"/>
          <c:tx>
            <c:v>Italia 2021 COST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4472C4"/>
              </a:solidFill>
              <a:ln w="6350">
                <a:noFill/>
              </a:ln>
            </c:spPr>
          </c:marker>
          <c:cat>
            <c:strRef>
              <c:f>'Dati Fig. 20'!$B$3:$AG$3</c:f>
              <c:strCach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strCache>
            </c:strRef>
          </c:cat>
          <c:val>
            <c:numRef>
              <c:f>'Dati Fig. 20'!$B$6:$AG$6</c:f>
              <c:numCache>
                <c:formatCode>#,##0_ ;\-#,##0\ </c:formatCode>
                <c:ptCount val="32"/>
                <c:pt idx="0">
                  <c:v>31844.571236969401</c:v>
                </c:pt>
                <c:pt idx="1">
                  <c:v>31813.7421844702</c:v>
                </c:pt>
                <c:pt idx="2">
                  <c:v>31323.705538312301</c:v>
                </c:pt>
                <c:pt idx="3">
                  <c:v>30918.0805586815</c:v>
                </c:pt>
                <c:pt idx="4">
                  <c:v>30241.199238059799</c:v>
                </c:pt>
                <c:pt idx="5">
                  <c:v>30481.3641296653</c:v>
                </c:pt>
                <c:pt idx="6">
                  <c:v>31356.458871586099</c:v>
                </c:pt>
                <c:pt idx="7">
                  <c:v>31459.697497747198</c:v>
                </c:pt>
                <c:pt idx="8">
                  <c:v>31819.034838583</c:v>
                </c:pt>
                <c:pt idx="9">
                  <c:v>31807.9745062168</c:v>
                </c:pt>
                <c:pt idx="10">
                  <c:v>32035.0072107417</c:v>
                </c:pt>
                <c:pt idx="11">
                  <c:v>31808.337203781899</c:v>
                </c:pt>
                <c:pt idx="12">
                  <c:v>31722.5893651486</c:v>
                </c:pt>
                <c:pt idx="13">
                  <c:v>32329.5720733091</c:v>
                </c:pt>
                <c:pt idx="14">
                  <c:v>32766.4104704983</c:v>
                </c:pt>
                <c:pt idx="15">
                  <c:v>32972.329264302498</c:v>
                </c:pt>
                <c:pt idx="16">
                  <c:v>32958.628018430398</c:v>
                </c:pt>
                <c:pt idx="17">
                  <c:v>32914.060530795898</c:v>
                </c:pt>
                <c:pt idx="18">
                  <c:v>33166.878083377102</c:v>
                </c:pt>
                <c:pt idx="19">
                  <c:v>33451.083337022697</c:v>
                </c:pt>
                <c:pt idx="20">
                  <c:v>32915.022158895597</c:v>
                </c:pt>
                <c:pt idx="21">
                  <c:v>31871.050014848799</c:v>
                </c:pt>
                <c:pt idx="22">
                  <c:v>31974.7794335566</c:v>
                </c:pt>
                <c:pt idx="23">
                  <c:v>32098.683471283399</c:v>
                </c:pt>
                <c:pt idx="24">
                  <c:v>32379.146968409499</c:v>
                </c:pt>
                <c:pt idx="25">
                  <c:v>32635.9703403762</c:v>
                </c:pt>
                <c:pt idx="26">
                  <c:v>32425.543206934301</c:v>
                </c:pt>
                <c:pt idx="27">
                  <c:v>32468.419291894901</c:v>
                </c:pt>
                <c:pt idx="28">
                  <c:v>32629.864859656202</c:v>
                </c:pt>
                <c:pt idx="29">
                  <c:v>31075.311215590398</c:v>
                </c:pt>
                <c:pt idx="30">
                  <c:v>32279.277049214099</c:v>
                </c:pt>
                <c:pt idx="31">
                  <c:v>31529.678659371901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965-A1A4-C11D2B9244B1}"/>
            </c:ext>
          </c:extLst>
        </c:ser>
        <c:ser>
          <c:idx val="3"/>
          <c:order val="3"/>
          <c:tx>
            <c:v>Francia</c:v>
          </c:tx>
          <c:spPr>
            <a:ln w="95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circle"/>
            <c:size val="4"/>
            <c:spPr>
              <a:solidFill>
                <a:srgbClr val="70AD47"/>
              </a:solidFill>
              <a:ln w="6350">
                <a:noFill/>
              </a:ln>
            </c:spPr>
          </c:marker>
          <c:cat>
            <c:strRef>
              <c:f>'Dati Fig. 20'!$B$3:$AG$3</c:f>
              <c:strCach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strCache>
            </c:strRef>
          </c:cat>
          <c:val>
            <c:numRef>
              <c:f>'Dati Fig. 20'!$B$7:$AG$7</c:f>
              <c:numCache>
                <c:formatCode>#,##0_ ;\-#,##0\ </c:formatCode>
                <c:ptCount val="32"/>
                <c:pt idx="0">
                  <c:v>20953.500423382498</c:v>
                </c:pt>
                <c:pt idx="1">
                  <c:v>21727.563406339901</c:v>
                </c:pt>
                <c:pt idx="2">
                  <c:v>22310.040131364902</c:v>
                </c:pt>
                <c:pt idx="3">
                  <c:v>22611.2231976763</c:v>
                </c:pt>
                <c:pt idx="4">
                  <c:v>23169.909002124499</c:v>
                </c:pt>
                <c:pt idx="5">
                  <c:v>23605.547806258299</c:v>
                </c:pt>
                <c:pt idx="6">
                  <c:v>24069.6021355382</c:v>
                </c:pt>
                <c:pt idx="7">
                  <c:v>24499.467883890899</c:v>
                </c:pt>
                <c:pt idx="8">
                  <c:v>24918.313434258402</c:v>
                </c:pt>
                <c:pt idx="9">
                  <c:v>25605.991961751599</c:v>
                </c:pt>
                <c:pt idx="10">
                  <c:v>26275.359506856901</c:v>
                </c:pt>
                <c:pt idx="11">
                  <c:v>27212.3280722708</c:v>
                </c:pt>
                <c:pt idx="12">
                  <c:v>27902.0407226641</c:v>
                </c:pt>
                <c:pt idx="13">
                  <c:v>28961.565123704098</c:v>
                </c:pt>
                <c:pt idx="14">
                  <c:v>29846.204776832099</c:v>
                </c:pt>
                <c:pt idx="15">
                  <c:v>30832.531017315101</c:v>
                </c:pt>
                <c:pt idx="16">
                  <c:v>31600.856310314499</c:v>
                </c:pt>
                <c:pt idx="17">
                  <c:v>32408.7368952422</c:v>
                </c:pt>
                <c:pt idx="18">
                  <c:v>32944.281398735497</c:v>
                </c:pt>
                <c:pt idx="19">
                  <c:v>33976.1437616486</c:v>
                </c:pt>
                <c:pt idx="20">
                  <c:v>34538.849007269797</c:v>
                </c:pt>
                <c:pt idx="21">
                  <c:v>35257.240794887999</c:v>
                </c:pt>
                <c:pt idx="22">
                  <c:v>35801.040926854097</c:v>
                </c:pt>
                <c:pt idx="23">
                  <c:v>36087.823435178798</c:v>
                </c:pt>
                <c:pt idx="24">
                  <c:v>36535.366117765298</c:v>
                </c:pt>
                <c:pt idx="25">
                  <c:v>37048.872360919398</c:v>
                </c:pt>
                <c:pt idx="26">
                  <c:v>37866.7565749641</c:v>
                </c:pt>
                <c:pt idx="27">
                  <c:v>38453.8678880753</c:v>
                </c:pt>
                <c:pt idx="28">
                  <c:v>39151.801674369897</c:v>
                </c:pt>
                <c:pt idx="29">
                  <c:v>37604.793631453504</c:v>
                </c:pt>
                <c:pt idx="30">
                  <c:v>39663.074268985503</c:v>
                </c:pt>
                <c:pt idx="31">
                  <c:v>41705.652378528597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965-A1A4-C11D2B9244B1}"/>
            </c:ext>
          </c:extLst>
        </c:ser>
        <c:ser>
          <c:idx val="4"/>
          <c:order val="4"/>
          <c:tx>
            <c:v>Germania</c:v>
          </c:tx>
          <c:spPr>
            <a:ln w="952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squar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'Dati Fig. 20'!$B$3:$AG$3</c:f>
              <c:strCach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strCache>
            </c:strRef>
          </c:cat>
          <c:val>
            <c:numRef>
              <c:f>'Dati Fig. 20'!$B$8:$AG$8</c:f>
              <c:numCache>
                <c:formatCode>#,##0_ ;\-#,##0\ </c:formatCode>
                <c:ptCount val="32"/>
                <c:pt idx="0">
                  <c:v>21181.1871231648</c:v>
                </c:pt>
                <c:pt idx="1">
                  <c:v>23434.683033249399</c:v>
                </c:pt>
                <c:pt idx="2">
                  <c:v>24526.595405646502</c:v>
                </c:pt>
                <c:pt idx="3">
                  <c:v>25116.725172554001</c:v>
                </c:pt>
                <c:pt idx="4">
                  <c:v>25993.8202521397</c:v>
                </c:pt>
                <c:pt idx="5">
                  <c:v>26464.8157720376</c:v>
                </c:pt>
                <c:pt idx="6">
                  <c:v>26644.026775529699</c:v>
                </c:pt>
                <c:pt idx="7">
                  <c:v>27046.112524699001</c:v>
                </c:pt>
                <c:pt idx="8">
                  <c:v>27575.962587579699</c:v>
                </c:pt>
                <c:pt idx="9">
                  <c:v>27993.215536574098</c:v>
                </c:pt>
                <c:pt idx="10">
                  <c:v>28786.860680058198</c:v>
                </c:pt>
                <c:pt idx="11">
                  <c:v>29328.477985748901</c:v>
                </c:pt>
                <c:pt idx="12">
                  <c:v>29861.675671471799</c:v>
                </c:pt>
                <c:pt idx="13">
                  <c:v>30179.497732579399</c:v>
                </c:pt>
                <c:pt idx="14">
                  <c:v>30617.503198892598</c:v>
                </c:pt>
                <c:pt idx="15">
                  <c:v>31005.899423790899</c:v>
                </c:pt>
                <c:pt idx="16">
                  <c:v>31490.476746131801</c:v>
                </c:pt>
                <c:pt idx="17">
                  <c:v>32251.521510722101</c:v>
                </c:pt>
                <c:pt idx="18">
                  <c:v>32278.0903649553</c:v>
                </c:pt>
                <c:pt idx="19">
                  <c:v>33100.7140660519</c:v>
                </c:pt>
                <c:pt idx="20">
                  <c:v>34366.3944229466</c:v>
                </c:pt>
                <c:pt idx="21">
                  <c:v>35305.0159592899</c:v>
                </c:pt>
                <c:pt idx="22">
                  <c:v>36131.969594685703</c:v>
                </c:pt>
                <c:pt idx="23">
                  <c:v>37069.632528367198</c:v>
                </c:pt>
                <c:pt idx="24">
                  <c:v>38130.958554826298</c:v>
                </c:pt>
                <c:pt idx="25">
                  <c:v>38987.510778088101</c:v>
                </c:pt>
                <c:pt idx="26">
                  <c:v>39992.0127570884</c:v>
                </c:pt>
                <c:pt idx="27">
                  <c:v>41149.544699142498</c:v>
                </c:pt>
                <c:pt idx="28">
                  <c:v>42375.7754904877</c:v>
                </c:pt>
                <c:pt idx="29">
                  <c:v>42330.015111447203</c:v>
                </c:pt>
                <c:pt idx="30">
                  <c:v>43628.453991345501</c:v>
                </c:pt>
                <c:pt idx="31">
                  <c:v>45457.188850427403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965-A1A4-C11D2B9244B1}"/>
            </c:ext>
          </c:extLst>
        </c:ser>
        <c:ser>
          <c:idx val="5"/>
          <c:order val="5"/>
          <c:tx>
            <c:v>Italia</c:v>
          </c:tx>
          <c:spPr>
            <a:ln w="952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triangle"/>
            <c:size val="5"/>
            <c:spPr>
              <a:solidFill>
                <a:srgbClr val="4472C4"/>
              </a:solidFill>
              <a:ln w="6350">
                <a:noFill/>
              </a:ln>
            </c:spPr>
          </c:marker>
          <c:cat>
            <c:strRef>
              <c:f>'Dati Fig. 20'!$B$3:$AG$3</c:f>
              <c:strCache>
                <c:ptCount val="3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</c:strCache>
            </c:strRef>
          </c:cat>
          <c:val>
            <c:numRef>
              <c:f>'Dati Fig. 20'!$B$9:$AG$9</c:f>
              <c:numCache>
                <c:formatCode>#,##0_ ;\-#,##0\ </c:formatCode>
                <c:ptCount val="32"/>
                <c:pt idx="0">
                  <c:v>15198.3292973147</c:v>
                </c:pt>
                <c:pt idx="1">
                  <c:v>15967.695635354101</c:v>
                </c:pt>
                <c:pt idx="2">
                  <c:v>16564.754155839699</c:v>
                </c:pt>
                <c:pt idx="3">
                  <c:v>17182.843240997699</c:v>
                </c:pt>
                <c:pt idx="4">
                  <c:v>17827.859187576501</c:v>
                </c:pt>
                <c:pt idx="5">
                  <c:v>18704.846499361302</c:v>
                </c:pt>
                <c:pt idx="6">
                  <c:v>19621.027763865801</c:v>
                </c:pt>
                <c:pt idx="7">
                  <c:v>20056.732102095801</c:v>
                </c:pt>
                <c:pt idx="8">
                  <c:v>20622.693131594999</c:v>
                </c:pt>
                <c:pt idx="9">
                  <c:v>21254.2592738694</c:v>
                </c:pt>
                <c:pt idx="10">
                  <c:v>21952.173622893399</c:v>
                </c:pt>
                <c:pt idx="11">
                  <c:v>22437.666708963101</c:v>
                </c:pt>
                <c:pt idx="12">
                  <c:v>23061.011055201001</c:v>
                </c:pt>
                <c:pt idx="13">
                  <c:v>24074.377831689799</c:v>
                </c:pt>
                <c:pt idx="14">
                  <c:v>24887.406561879401</c:v>
                </c:pt>
                <c:pt idx="15">
                  <c:v>25716.990700501101</c:v>
                </c:pt>
                <c:pt idx="16">
                  <c:v>26281.8803769636</c:v>
                </c:pt>
                <c:pt idx="17">
                  <c:v>27088.223393029901</c:v>
                </c:pt>
                <c:pt idx="18">
                  <c:v>27140.786742672299</c:v>
                </c:pt>
                <c:pt idx="19">
                  <c:v>27807.072608636401</c:v>
                </c:pt>
                <c:pt idx="20">
                  <c:v>28159.968463827499</c:v>
                </c:pt>
                <c:pt idx="21">
                  <c:v>27982.941363244201</c:v>
                </c:pt>
                <c:pt idx="22">
                  <c:v>28386.628382099902</c:v>
                </c:pt>
                <c:pt idx="23">
                  <c:v>28566.215285518701</c:v>
                </c:pt>
                <c:pt idx="24">
                  <c:v>28860.5208579723</c:v>
                </c:pt>
                <c:pt idx="25">
                  <c:v>29120.816667749801</c:v>
                </c:pt>
                <c:pt idx="26">
                  <c:v>29242.4480522181</c:v>
                </c:pt>
                <c:pt idx="27">
                  <c:v>29559.9181016281</c:v>
                </c:pt>
                <c:pt idx="28">
                  <c:v>29882.293860840698</c:v>
                </c:pt>
                <c:pt idx="29">
                  <c:v>28491.446837510801</c:v>
                </c:pt>
                <c:pt idx="30">
                  <c:v>30047.641122551599</c:v>
                </c:pt>
                <c:pt idx="31">
                  <c:v>31529.678659371901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965-A1A4-C11D2B924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665944"/>
        <c:axId val="1"/>
      </c:lineChart>
      <c:catAx>
        <c:axId val="48066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50000"/>
          <c:min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665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5609349303078488E-2"/>
          <c:y val="0.9101724198134018"/>
          <c:w val="0.89824175702840192"/>
          <c:h val="7.86225955741696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600"/>
              <a:t>Var tend</a:t>
            </a:r>
            <a:r>
              <a:rPr lang="it-IT" sz="1600" baseline="0"/>
              <a:t> PIL, Occ 2004-2021</a:t>
            </a:r>
            <a:endParaRPr lang="it-IT" sz="16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PIL variazione tendenziale</c:v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4"/>
              <c:layout>
                <c:manualLayout>
                  <c:x val="-2.9682401112730114E-2"/>
                  <c:y val="4.407713498622508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9A-4422-99BD-E770C0D2B282}"/>
                </c:ext>
              </c:extLst>
            </c:dLbl>
            <c:dLbl>
              <c:idx val="15"/>
              <c:layout>
                <c:manualLayout>
                  <c:x val="-2.8495105068220908E-2"/>
                  <c:y val="-8.0807147317019457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9A-4422-99BD-E770C0D2B282}"/>
                </c:ext>
              </c:extLst>
            </c:dLbl>
            <c:dLbl>
              <c:idx val="16"/>
              <c:layout>
                <c:manualLayout>
                  <c:x val="-1.5434848578619658E-2"/>
                  <c:y val="2.2038567493112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A-4422-99BD-E770C0D2B282}"/>
                </c:ext>
              </c:extLst>
            </c:dLbl>
            <c:dLbl>
              <c:idx val="17"/>
              <c:layout>
                <c:manualLayout>
                  <c:x val="-2.4933216934693296E-2"/>
                  <c:y val="-6.61157024793404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A-4422-99BD-E770C0D2B282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0"/>
              <c:pt idx="0">
                <c:v>T1-2005</c:v>
              </c:pt>
              <c:pt idx="1">
                <c:v>T2-2005</c:v>
              </c:pt>
              <c:pt idx="2">
                <c:v>T3-2005</c:v>
              </c:pt>
              <c:pt idx="3">
                <c:v>T4-2005</c:v>
              </c:pt>
              <c:pt idx="4">
                <c:v>T1-2006</c:v>
              </c:pt>
              <c:pt idx="5">
                <c:v>T2-2006</c:v>
              </c:pt>
              <c:pt idx="6">
                <c:v>T3-2006</c:v>
              </c:pt>
              <c:pt idx="7">
                <c:v>T4-2006</c:v>
              </c:pt>
              <c:pt idx="8">
                <c:v>T1-2007</c:v>
              </c:pt>
              <c:pt idx="9">
                <c:v>T2-2007</c:v>
              </c:pt>
              <c:pt idx="10">
                <c:v>T3-2007</c:v>
              </c:pt>
              <c:pt idx="11">
                <c:v>T4-2007</c:v>
              </c:pt>
              <c:pt idx="12">
                <c:v>T1-2008</c:v>
              </c:pt>
              <c:pt idx="13">
                <c:v>T2-2008</c:v>
              </c:pt>
              <c:pt idx="14">
                <c:v>T3-2008</c:v>
              </c:pt>
              <c:pt idx="15">
                <c:v>T4-2008</c:v>
              </c:pt>
              <c:pt idx="16">
                <c:v>T1-2009</c:v>
              </c:pt>
              <c:pt idx="17">
                <c:v>T2-2009</c:v>
              </c:pt>
              <c:pt idx="18">
                <c:v>T3-2009</c:v>
              </c:pt>
              <c:pt idx="19">
                <c:v>T4-2009</c:v>
              </c:pt>
              <c:pt idx="20">
                <c:v>T1-2010</c:v>
              </c:pt>
              <c:pt idx="21">
                <c:v>T2-2010</c:v>
              </c:pt>
              <c:pt idx="22">
                <c:v>T3-2010</c:v>
              </c:pt>
              <c:pt idx="23">
                <c:v>T4-2010</c:v>
              </c:pt>
              <c:pt idx="24">
                <c:v>T1-2011</c:v>
              </c:pt>
              <c:pt idx="25">
                <c:v>T2-2011</c:v>
              </c:pt>
              <c:pt idx="26">
                <c:v>T3-2011</c:v>
              </c:pt>
              <c:pt idx="27">
                <c:v>T4-2011</c:v>
              </c:pt>
              <c:pt idx="28">
                <c:v>T1-2012</c:v>
              </c:pt>
              <c:pt idx="29">
                <c:v>T2-2012</c:v>
              </c:pt>
              <c:pt idx="30">
                <c:v>T3-2012</c:v>
              </c:pt>
              <c:pt idx="31">
                <c:v>T4-2012</c:v>
              </c:pt>
              <c:pt idx="32">
                <c:v>T1-2013</c:v>
              </c:pt>
              <c:pt idx="33">
                <c:v>T2-2013</c:v>
              </c:pt>
              <c:pt idx="34">
                <c:v>T3-2013</c:v>
              </c:pt>
              <c:pt idx="35">
                <c:v>T4-2013</c:v>
              </c:pt>
              <c:pt idx="36">
                <c:v>T1-2014</c:v>
              </c:pt>
              <c:pt idx="37">
                <c:v>T2-2014</c:v>
              </c:pt>
              <c:pt idx="38">
                <c:v>T3-2014</c:v>
              </c:pt>
              <c:pt idx="39">
                <c:v>T4-2014</c:v>
              </c:pt>
              <c:pt idx="40">
                <c:v>T1-2015</c:v>
              </c:pt>
              <c:pt idx="41">
                <c:v>T2-2015</c:v>
              </c:pt>
              <c:pt idx="42">
                <c:v>T3-2015</c:v>
              </c:pt>
              <c:pt idx="43">
                <c:v>T4-2015</c:v>
              </c:pt>
              <c:pt idx="44">
                <c:v>T1-2016</c:v>
              </c:pt>
              <c:pt idx="45">
                <c:v>T2-2016</c:v>
              </c:pt>
              <c:pt idx="46">
                <c:v>T3-2016</c:v>
              </c:pt>
              <c:pt idx="47">
                <c:v>T4-2016</c:v>
              </c:pt>
              <c:pt idx="48">
                <c:v>T1-2017</c:v>
              </c:pt>
              <c:pt idx="49">
                <c:v>T2-2017</c:v>
              </c:pt>
              <c:pt idx="50">
                <c:v>T3-2017</c:v>
              </c:pt>
              <c:pt idx="51">
                <c:v>T4-2017</c:v>
              </c:pt>
              <c:pt idx="52">
                <c:v>T1-2018</c:v>
              </c:pt>
              <c:pt idx="53">
                <c:v>T2-2018</c:v>
              </c:pt>
              <c:pt idx="54">
                <c:v>T3-2018</c:v>
              </c:pt>
              <c:pt idx="55">
                <c:v>T4-2018</c:v>
              </c:pt>
              <c:pt idx="56">
                <c:v>T1-2019</c:v>
              </c:pt>
              <c:pt idx="57">
                <c:v>T2-2019</c:v>
              </c:pt>
              <c:pt idx="58">
                <c:v>T3-2019</c:v>
              </c:pt>
              <c:pt idx="59">
                <c:v>T4-2019</c:v>
              </c:pt>
            </c:strLit>
          </c:cat>
          <c:val>
            <c:numLit>
              <c:formatCode>General</c:formatCode>
              <c:ptCount val="60"/>
              <c:pt idx="0">
                <c:v>0.47</c:v>
              </c:pt>
              <c:pt idx="1">
                <c:v>0.79100000000000004</c:v>
              </c:pt>
              <c:pt idx="2">
                <c:v>1.4319999999999899</c:v>
              </c:pt>
              <c:pt idx="3">
                <c:v>1.321</c:v>
              </c:pt>
              <c:pt idx="4">
                <c:v>1.7490000000000001</c:v>
              </c:pt>
              <c:pt idx="5">
                <c:v>1.6779999999999899</c:v>
              </c:pt>
              <c:pt idx="6">
                <c:v>1.48</c:v>
              </c:pt>
              <c:pt idx="7">
                <c:v>2.6150000000000002</c:v>
              </c:pt>
              <c:pt idx="8">
                <c:v>2.2330000000000001</c:v>
              </c:pt>
              <c:pt idx="9">
                <c:v>1.73</c:v>
              </c:pt>
              <c:pt idx="10">
                <c:v>1.5249999999999899</c:v>
              </c:pt>
              <c:pt idx="11">
                <c:v>-9.1999999999999901E-2</c:v>
              </c:pt>
              <c:pt idx="12">
                <c:v>1.179</c:v>
              </c:pt>
              <c:pt idx="13">
                <c:v>4.2000000000000003E-2</c:v>
              </c:pt>
              <c:pt idx="14">
                <c:v>-1.413</c:v>
              </c:pt>
              <c:pt idx="15">
                <c:v>-3.66699999999999</c:v>
              </c:pt>
              <c:pt idx="16">
                <c:v>-7.2960000000000003</c:v>
              </c:pt>
              <c:pt idx="17">
                <c:v>-6.7089999999999899</c:v>
              </c:pt>
              <c:pt idx="18">
                <c:v>-4.9950000000000001</c:v>
              </c:pt>
              <c:pt idx="19">
                <c:v>-2.1219999999999901</c:v>
              </c:pt>
              <c:pt idx="20">
                <c:v>0.85699999999999898</c:v>
              </c:pt>
              <c:pt idx="21">
                <c:v>1.9350000000000001</c:v>
              </c:pt>
              <c:pt idx="22">
                <c:v>1.83</c:v>
              </c:pt>
              <c:pt idx="23">
                <c:v>2.0579999999999901</c:v>
              </c:pt>
              <c:pt idx="24">
                <c:v>2.27</c:v>
              </c:pt>
              <c:pt idx="25">
                <c:v>1.5569999999999899</c:v>
              </c:pt>
              <c:pt idx="26">
                <c:v>0.54500000000000004</c:v>
              </c:pt>
              <c:pt idx="27">
                <c:v>-0.95199999999999896</c:v>
              </c:pt>
              <c:pt idx="28">
                <c:v>-2.492</c:v>
              </c:pt>
              <c:pt idx="29">
                <c:v>-3.2549999999999901</c:v>
              </c:pt>
              <c:pt idx="30">
                <c:v>-3.2509999999999901</c:v>
              </c:pt>
              <c:pt idx="31">
                <c:v>-3.0590000000000002</c:v>
              </c:pt>
              <c:pt idx="32">
                <c:v>-2.91</c:v>
              </c:pt>
              <c:pt idx="33">
                <c:v>-2.1680000000000001</c:v>
              </c:pt>
              <c:pt idx="34">
                <c:v>-1.4319999999999899</c:v>
              </c:pt>
              <c:pt idx="35">
                <c:v>-0.90500000000000003</c:v>
              </c:pt>
              <c:pt idx="36">
                <c:v>0.186</c:v>
              </c:pt>
              <c:pt idx="37">
                <c:v>0.13500000000000001</c:v>
              </c:pt>
              <c:pt idx="38">
                <c:v>7.0000000000000001E-3</c:v>
              </c:pt>
              <c:pt idx="39">
                <c:v>-0.04</c:v>
              </c:pt>
              <c:pt idx="40">
                <c:v>6.6000000000000003E-2</c:v>
              </c:pt>
              <c:pt idx="41">
                <c:v>0.495</c:v>
              </c:pt>
              <c:pt idx="42">
                <c:v>0.63300000000000001</c:v>
              </c:pt>
              <c:pt idx="43">
                <c:v>1.4370000000000001</c:v>
              </c:pt>
              <c:pt idx="44">
                <c:v>1.4450000000000001</c:v>
              </c:pt>
              <c:pt idx="45">
                <c:v>1.252</c:v>
              </c:pt>
              <c:pt idx="46">
                <c:v>1.5820000000000001</c:v>
              </c:pt>
              <c:pt idx="47">
                <c:v>1.3380000000000001</c:v>
              </c:pt>
              <c:pt idx="48">
                <c:v>1.617</c:v>
              </c:pt>
              <c:pt idx="49">
                <c:v>1.8140000000000001</c:v>
              </c:pt>
              <c:pt idx="50">
                <c:v>1.627</c:v>
              </c:pt>
              <c:pt idx="51">
                <c:v>1.88</c:v>
              </c:pt>
              <c:pt idx="52">
                <c:v>1.3080000000000001</c:v>
              </c:pt>
              <c:pt idx="53">
                <c:v>0.92700000000000005</c:v>
              </c:pt>
              <c:pt idx="54">
                <c:v>0.59199999999999897</c:v>
              </c:pt>
              <c:pt idx="55">
                <c:v>0.34</c:v>
              </c:pt>
              <c:pt idx="56">
                <c:v>0.624</c:v>
              </c:pt>
              <c:pt idx="57">
                <c:v>0.89200000000000002</c:v>
              </c:pt>
              <c:pt idx="58">
                <c:v>0.77100000000000002</c:v>
              </c:pt>
              <c:pt idx="59">
                <c:v>-0.29499999999999899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89A-4422-99BD-E770C0D2B282}"/>
            </c:ext>
          </c:extLst>
        </c:ser>
        <c:ser>
          <c:idx val="1"/>
          <c:order val="1"/>
          <c:tx>
            <c:v>Occupati variazione tendenziale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0"/>
              <c:pt idx="0">
                <c:v>T1-2005</c:v>
              </c:pt>
              <c:pt idx="1">
                <c:v>T2-2005</c:v>
              </c:pt>
              <c:pt idx="2">
                <c:v>T3-2005</c:v>
              </c:pt>
              <c:pt idx="3">
                <c:v>T4-2005</c:v>
              </c:pt>
              <c:pt idx="4">
                <c:v>T1-2006</c:v>
              </c:pt>
              <c:pt idx="5">
                <c:v>T2-2006</c:v>
              </c:pt>
              <c:pt idx="6">
                <c:v>T3-2006</c:v>
              </c:pt>
              <c:pt idx="7">
                <c:v>T4-2006</c:v>
              </c:pt>
              <c:pt idx="8">
                <c:v>T1-2007</c:v>
              </c:pt>
              <c:pt idx="9">
                <c:v>T2-2007</c:v>
              </c:pt>
              <c:pt idx="10">
                <c:v>T3-2007</c:v>
              </c:pt>
              <c:pt idx="11">
                <c:v>T4-2007</c:v>
              </c:pt>
              <c:pt idx="12">
                <c:v>T1-2008</c:v>
              </c:pt>
              <c:pt idx="13">
                <c:v>T2-2008</c:v>
              </c:pt>
              <c:pt idx="14">
                <c:v>T3-2008</c:v>
              </c:pt>
              <c:pt idx="15">
                <c:v>T4-2008</c:v>
              </c:pt>
              <c:pt idx="16">
                <c:v>T1-2009</c:v>
              </c:pt>
              <c:pt idx="17">
                <c:v>T2-2009</c:v>
              </c:pt>
              <c:pt idx="18">
                <c:v>T3-2009</c:v>
              </c:pt>
              <c:pt idx="19">
                <c:v>T4-2009</c:v>
              </c:pt>
              <c:pt idx="20">
                <c:v>T1-2010</c:v>
              </c:pt>
              <c:pt idx="21">
                <c:v>T2-2010</c:v>
              </c:pt>
              <c:pt idx="22">
                <c:v>T3-2010</c:v>
              </c:pt>
              <c:pt idx="23">
                <c:v>T4-2010</c:v>
              </c:pt>
              <c:pt idx="24">
                <c:v>T1-2011</c:v>
              </c:pt>
              <c:pt idx="25">
                <c:v>T2-2011</c:v>
              </c:pt>
              <c:pt idx="26">
                <c:v>T3-2011</c:v>
              </c:pt>
              <c:pt idx="27">
                <c:v>T4-2011</c:v>
              </c:pt>
              <c:pt idx="28">
                <c:v>T1-2012</c:v>
              </c:pt>
              <c:pt idx="29">
                <c:v>T2-2012</c:v>
              </c:pt>
              <c:pt idx="30">
                <c:v>T3-2012</c:v>
              </c:pt>
              <c:pt idx="31">
                <c:v>T4-2012</c:v>
              </c:pt>
              <c:pt idx="32">
                <c:v>T1-2013</c:v>
              </c:pt>
              <c:pt idx="33">
                <c:v>T2-2013</c:v>
              </c:pt>
              <c:pt idx="34">
                <c:v>T3-2013</c:v>
              </c:pt>
              <c:pt idx="35">
                <c:v>T4-2013</c:v>
              </c:pt>
              <c:pt idx="36">
                <c:v>T1-2014</c:v>
              </c:pt>
              <c:pt idx="37">
                <c:v>T2-2014</c:v>
              </c:pt>
              <c:pt idx="38">
                <c:v>T3-2014</c:v>
              </c:pt>
              <c:pt idx="39">
                <c:v>T4-2014</c:v>
              </c:pt>
              <c:pt idx="40">
                <c:v>T1-2015</c:v>
              </c:pt>
              <c:pt idx="41">
                <c:v>T2-2015</c:v>
              </c:pt>
              <c:pt idx="42">
                <c:v>T3-2015</c:v>
              </c:pt>
              <c:pt idx="43">
                <c:v>T4-2015</c:v>
              </c:pt>
              <c:pt idx="44">
                <c:v>T1-2016</c:v>
              </c:pt>
              <c:pt idx="45">
                <c:v>T2-2016</c:v>
              </c:pt>
              <c:pt idx="46">
                <c:v>T3-2016</c:v>
              </c:pt>
              <c:pt idx="47">
                <c:v>T4-2016</c:v>
              </c:pt>
              <c:pt idx="48">
                <c:v>T1-2017</c:v>
              </c:pt>
              <c:pt idx="49">
                <c:v>T2-2017</c:v>
              </c:pt>
              <c:pt idx="50">
                <c:v>T3-2017</c:v>
              </c:pt>
              <c:pt idx="51">
                <c:v>T4-2017</c:v>
              </c:pt>
              <c:pt idx="52">
                <c:v>T1-2018</c:v>
              </c:pt>
              <c:pt idx="53">
                <c:v>T2-2018</c:v>
              </c:pt>
              <c:pt idx="54">
                <c:v>T3-2018</c:v>
              </c:pt>
              <c:pt idx="55">
                <c:v>T4-2018</c:v>
              </c:pt>
              <c:pt idx="56">
                <c:v>T1-2019</c:v>
              </c:pt>
              <c:pt idx="57">
                <c:v>T2-2019</c:v>
              </c:pt>
              <c:pt idx="58">
                <c:v>T3-2019</c:v>
              </c:pt>
              <c:pt idx="59">
                <c:v>T4-2019</c:v>
              </c:pt>
            </c:strLit>
          </c:cat>
          <c:val>
            <c:numLit>
              <c:formatCode>General</c:formatCode>
              <c:ptCount val="60"/>
              <c:pt idx="0">
                <c:v>0.47265270749810701</c:v>
              </c:pt>
              <c:pt idx="1">
                <c:v>6.2039724494916203E-2</c:v>
              </c:pt>
              <c:pt idx="2">
                <c:v>-0.22350121511774701</c:v>
              </c:pt>
              <c:pt idx="3">
                <c:v>0.43379466312774201</c:v>
              </c:pt>
              <c:pt idx="4">
                <c:v>1.1306289849423401</c:v>
              </c:pt>
              <c:pt idx="5">
                <c:v>1.6297588863288901</c:v>
              </c:pt>
              <c:pt idx="6">
                <c:v>1.53782180978203</c:v>
              </c:pt>
              <c:pt idx="7">
                <c:v>1.14628087942736</c:v>
              </c:pt>
              <c:pt idx="8">
                <c:v>0.328305991541187</c:v>
              </c:pt>
              <c:pt idx="9">
                <c:v>0.38243169433427399</c:v>
              </c:pt>
              <c:pt idx="10">
                <c:v>1.0677406423251801</c:v>
              </c:pt>
              <c:pt idx="11">
                <c:v>1.0819497967153899</c:v>
              </c:pt>
              <c:pt idx="12">
                <c:v>1.62823949978972</c:v>
              </c:pt>
              <c:pt idx="13">
                <c:v>1.32290602263807</c:v>
              </c:pt>
              <c:pt idx="14">
                <c:v>0.57982840375667499</c:v>
              </c:pt>
              <c:pt idx="15">
                <c:v>-0.154590737864642</c:v>
              </c:pt>
              <c:pt idx="16">
                <c:v>-1.3084275320038801</c:v>
              </c:pt>
              <c:pt idx="17">
                <c:v>-2.1728922319050801</c:v>
              </c:pt>
              <c:pt idx="18">
                <c:v>-2.6135046014446299</c:v>
              </c:pt>
              <c:pt idx="19">
                <c:v>-2.4154829741675798</c:v>
              </c:pt>
              <c:pt idx="20">
                <c:v>-1.64442711049628</c:v>
              </c:pt>
              <c:pt idx="21">
                <c:v>-1.18852244868126</c:v>
              </c:pt>
              <c:pt idx="22">
                <c:v>-0.72193240669209802</c:v>
              </c:pt>
              <c:pt idx="23">
                <c:v>0.157759083916726</c:v>
              </c:pt>
              <c:pt idx="24">
                <c:v>0.36221175499789798</c:v>
              </c:pt>
              <c:pt idx="25">
                <c:v>0.41933346169174102</c:v>
              </c:pt>
              <c:pt idx="26">
                <c:v>0.56191839206574901</c:v>
              </c:pt>
              <c:pt idx="27">
                <c:v>-7.2833914471514801E-3</c:v>
              </c:pt>
              <c:pt idx="28">
                <c:v>-0.42134415911719503</c:v>
              </c:pt>
              <c:pt idx="29">
                <c:v>-0.35838576541233802</c:v>
              </c:pt>
              <c:pt idx="30">
                <c:v>-0.56633090082757898</c:v>
              </c:pt>
              <c:pt idx="31">
                <c:v>-1.0512025773025599</c:v>
              </c:pt>
              <c:pt idx="32">
                <c:v>-1.8063632151278399</c:v>
              </c:pt>
              <c:pt idx="33">
                <c:v>-2.1292881737228999</c:v>
              </c:pt>
              <c:pt idx="34">
                <c:v>-1.9862876937591001</c:v>
              </c:pt>
              <c:pt idx="35">
                <c:v>-1.59778213067105</c:v>
              </c:pt>
              <c:pt idx="36">
                <c:v>-0.55329512848282003</c:v>
              </c:pt>
              <c:pt idx="37">
                <c:v>0.207249380028209</c:v>
              </c:pt>
              <c:pt idx="38">
                <c:v>0.54087279955981404</c:v>
              </c:pt>
              <c:pt idx="39">
                <c:v>0.90013071503310904</c:v>
              </c:pt>
              <c:pt idx="40">
                <c:v>0.77560983880451095</c:v>
              </c:pt>
              <c:pt idx="41">
                <c:v>0.736669148862373</c:v>
              </c:pt>
              <c:pt idx="42">
                <c:v>1.07273291224057</c:v>
              </c:pt>
              <c:pt idx="43">
                <c:v>1.0596973749148799</c:v>
              </c:pt>
              <c:pt idx="44">
                <c:v>1.35028338708359</c:v>
              </c:pt>
              <c:pt idx="45">
                <c:v>1.7559483219340399</c:v>
              </c:pt>
              <c:pt idx="46">
                <c:v>1.2865349320421799</c:v>
              </c:pt>
              <c:pt idx="47">
                <c:v>1.41365788526484</c:v>
              </c:pt>
              <c:pt idx="48">
                <c:v>1.54125977285433</c:v>
              </c:pt>
              <c:pt idx="49">
                <c:v>0.93976465554566802</c:v>
              </c:pt>
              <c:pt idx="50">
                <c:v>1.3876979019134399</c:v>
              </c:pt>
              <c:pt idx="51">
                <c:v>1.28099663093813</c:v>
              </c:pt>
              <c:pt idx="52">
                <c:v>0.96700698841673405</c:v>
              </c:pt>
              <c:pt idx="53">
                <c:v>1.4969934053229701</c:v>
              </c:pt>
              <c:pt idx="54">
                <c:v>0.79139168922641201</c:v>
              </c:pt>
              <c:pt idx="55">
                <c:v>0.56360774470499297</c:v>
              </c:pt>
              <c:pt idx="56">
                <c:v>0.75039941072585403</c:v>
              </c:pt>
              <c:pt idx="57">
                <c:v>0.70076263322271604</c:v>
              </c:pt>
              <c:pt idx="58">
                <c:v>0.65362761409896797</c:v>
              </c:pt>
              <c:pt idx="59">
                <c:v>0.39905411845693001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9A-4422-99BD-E770C0D2B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203272"/>
        <c:axId val="1"/>
      </c:lineChart>
      <c:catAx>
        <c:axId val="551203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1203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1611767974562405"/>
          <c:y val="0.95206611570247934"/>
          <c:w val="0.36954601998432107"/>
          <c:h val="3.636363636363636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0406052184659E-2"/>
          <c:y val="3.4267912772585667E-2"/>
          <c:w val="0.90227080438474605"/>
          <c:h val="0.80100179066401744"/>
        </c:manualLayout>
      </c:layout>
      <c:lineChart>
        <c:grouping val="standard"/>
        <c:varyColors val="0"/>
        <c:ser>
          <c:idx val="0"/>
          <c:order val="0"/>
          <c:tx>
            <c:v>France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47612.647025999897</c:v>
              </c:pt>
              <c:pt idx="1">
                <c:v>49909.933133999897</c:v>
              </c:pt>
              <c:pt idx="2">
                <c:v>51844.428597999897</c:v>
              </c:pt>
              <c:pt idx="3">
                <c:v>54379.140346</c:v>
              </c:pt>
              <c:pt idx="4">
                <c:v>56200.852089</c:v>
              </c:pt>
              <c:pt idx="5">
                <c:v>56096.481851999903</c:v>
              </c:pt>
              <c:pt idx="6">
                <c:v>58057.454393</c:v>
              </c:pt>
              <c:pt idx="7">
                <c:v>59539.695919999896</c:v>
              </c:pt>
              <c:pt idx="8">
                <c:v>61540.713538999902</c:v>
              </c:pt>
              <c:pt idx="9">
                <c:v>63298.455008999903</c:v>
              </c:pt>
              <c:pt idx="10">
                <c:v>64005.268494999902</c:v>
              </c:pt>
              <c:pt idx="11">
                <c:v>64755.279556000001</c:v>
              </c:pt>
              <c:pt idx="12">
                <c:v>66204.957710000002</c:v>
              </c:pt>
              <c:pt idx="13">
                <c:v>67100.445921000006</c:v>
              </c:pt>
              <c:pt idx="14">
                <c:v>68466.775515000001</c:v>
              </c:pt>
              <c:pt idx="15">
                <c:v>69729.454261999897</c:v>
              </c:pt>
              <c:pt idx="16">
                <c:v>71011.854538</c:v>
              </c:pt>
              <c:pt idx="17">
                <c:v>72192.154055000006</c:v>
              </c:pt>
              <c:pt idx="18">
                <c:v>74883.817897000001</c:v>
              </c:pt>
              <c:pt idx="19">
                <c:v>76802.138002000007</c:v>
              </c:pt>
              <c:pt idx="20">
                <c:v>78338.653986000005</c:v>
              </c:pt>
              <c:pt idx="21">
                <c:v>78979.310140999907</c:v>
              </c:pt>
              <c:pt idx="22">
                <c:v>80750.431532999894</c:v>
              </c:pt>
              <c:pt idx="23">
                <c:v>81079.863054999907</c:v>
              </c:pt>
              <c:pt idx="24">
                <c:v>82577.238605999897</c:v>
              </c:pt>
              <c:pt idx="25">
                <c:v>83482.457051999896</c:v>
              </c:pt>
              <c:pt idx="26">
                <c:v>84184.969217000005</c:v>
              </c:pt>
              <c:pt idx="27">
                <c:v>85490.262864000004</c:v>
              </c:pt>
              <c:pt idx="28">
                <c:v>87036.361250000002</c:v>
              </c:pt>
              <c:pt idx="29">
                <c:v>87901.563521000004</c:v>
              </c:pt>
              <c:pt idx="30">
                <c:v>89088.353839999894</c:v>
              </c:pt>
              <c:pt idx="31">
                <c:v>89568.176626999906</c:v>
              </c:pt>
              <c:pt idx="32">
                <c:v>90140.967929000006</c:v>
              </c:pt>
              <c:pt idx="33">
                <c:v>90858.60295</c:v>
              </c:pt>
              <c:pt idx="34">
                <c:v>93301.010519999894</c:v>
              </c:pt>
              <c:pt idx="35">
                <c:v>94204.146802999894</c:v>
              </c:pt>
              <c:pt idx="36">
                <c:v>95474.104032999894</c:v>
              </c:pt>
              <c:pt idx="37">
                <c:v>96394.285824999897</c:v>
              </c:pt>
              <c:pt idx="38">
                <c:v>96152.012126999907</c:v>
              </c:pt>
              <c:pt idx="39">
                <c:v>94468.746671999907</c:v>
              </c:pt>
              <c:pt idx="40">
                <c:v>96213.493145999906</c:v>
              </c:pt>
              <c:pt idx="41">
                <c:v>97588.869491000005</c:v>
              </c:pt>
              <c:pt idx="42">
                <c:v>97562.608548000004</c:v>
              </c:pt>
              <c:pt idx="43">
                <c:v>97944.444906000004</c:v>
              </c:pt>
              <c:pt idx="44">
                <c:v>98360.051877000005</c:v>
              </c:pt>
              <c:pt idx="45">
                <c:v>99247.750245999894</c:v>
              </c:pt>
              <c:pt idx="46">
                <c:v>99694.390866000002</c:v>
              </c:pt>
              <c:pt idx="47">
                <c:v>100830.307449999</c:v>
              </c:pt>
              <c:pt idx="48">
                <c:v>101700.45699000001</c:v>
              </c:pt>
              <c:pt idx="49">
                <c:v>102349.82666999901</c:v>
              </c:pt>
              <c:pt idx="50">
                <c:v>95039.369955000002</c:v>
              </c:pt>
              <c:pt idx="51">
                <c:v>99036.476746999906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292-480D-AEFD-C501DC43FC87}"/>
            </c:ext>
          </c:extLst>
        </c:ser>
        <c:ser>
          <c:idx val="1"/>
          <c:order val="1"/>
          <c:tx>
            <c:v>Germany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4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49005.624034</c:v>
              </c:pt>
              <c:pt idx="1">
                <c:v>50311.866187</c:v>
              </c:pt>
              <c:pt idx="2">
                <c:v>52188.227270000003</c:v>
              </c:pt>
              <c:pt idx="3">
                <c:v>54029.704382999902</c:v>
              </c:pt>
              <c:pt idx="4">
                <c:v>55030.930683999897</c:v>
              </c:pt>
              <c:pt idx="5">
                <c:v>55958.957519000003</c:v>
              </c:pt>
              <c:pt idx="6">
                <c:v>58973.409648000001</c:v>
              </c:pt>
              <c:pt idx="7">
                <c:v>60810.119889000001</c:v>
              </c:pt>
              <c:pt idx="8">
                <c:v>62026.379652000003</c:v>
              </c:pt>
              <c:pt idx="9">
                <c:v>63376.620948999902</c:v>
              </c:pt>
              <c:pt idx="10">
                <c:v>63210.050255000002</c:v>
              </c:pt>
              <c:pt idx="11">
                <c:v>63468.199437000003</c:v>
              </c:pt>
              <c:pt idx="12">
                <c:v>63709.584938</c:v>
              </c:pt>
              <c:pt idx="13">
                <c:v>65305.900898</c:v>
              </c:pt>
              <c:pt idx="14">
                <c:v>66574.787658000001</c:v>
              </c:pt>
              <c:pt idx="15">
                <c:v>67181.994768999895</c:v>
              </c:pt>
              <c:pt idx="16">
                <c:v>67424.307956999895</c:v>
              </c:pt>
              <c:pt idx="17">
                <c:v>67427.941179000001</c:v>
              </c:pt>
              <c:pt idx="18">
                <c:v>68946.535289000007</c:v>
              </c:pt>
              <c:pt idx="19">
                <c:v>70313.644</c:v>
              </c:pt>
              <c:pt idx="20">
                <c:v>71747.654313999898</c:v>
              </c:pt>
              <c:pt idx="21">
                <c:v>73357.383421999897</c:v>
              </c:pt>
              <c:pt idx="22">
                <c:v>75764.100495000006</c:v>
              </c:pt>
              <c:pt idx="23">
                <c:v>76008.784381000005</c:v>
              </c:pt>
              <c:pt idx="24">
                <c:v>77793.958578999896</c:v>
              </c:pt>
              <c:pt idx="25">
                <c:v>78656.737500999894</c:v>
              </c:pt>
              <c:pt idx="26">
                <c:v>79259.319468000002</c:v>
              </c:pt>
              <c:pt idx="27">
                <c:v>80715.829574000003</c:v>
              </c:pt>
              <c:pt idx="28">
                <c:v>81368.140174</c:v>
              </c:pt>
              <c:pt idx="29">
                <c:v>81579.258845000004</c:v>
              </c:pt>
              <c:pt idx="30">
                <c:v>82167.813190000001</c:v>
              </c:pt>
              <c:pt idx="31">
                <c:v>83784.205048000003</c:v>
              </c:pt>
              <c:pt idx="32">
                <c:v>84025.189960999895</c:v>
              </c:pt>
              <c:pt idx="33">
                <c:v>84349.177893</c:v>
              </c:pt>
              <c:pt idx="34">
                <c:v>85069.343833999897</c:v>
              </c:pt>
              <c:pt idx="35">
                <c:v>85802.974306999895</c:v>
              </c:pt>
              <c:pt idx="36">
                <c:v>88438.674983999896</c:v>
              </c:pt>
              <c:pt idx="37">
                <c:v>89540.046161000006</c:v>
              </c:pt>
              <c:pt idx="38">
                <c:v>89146.617488999895</c:v>
              </c:pt>
              <c:pt idx="39">
                <c:v>83937.156002999895</c:v>
              </c:pt>
              <c:pt idx="40">
                <c:v>87136.733215</c:v>
              </c:pt>
              <c:pt idx="41">
                <c:v>89475.844188999894</c:v>
              </c:pt>
              <c:pt idx="42">
                <c:v>88834.593827000004</c:v>
              </c:pt>
              <c:pt idx="43">
                <c:v>88525.972773999907</c:v>
              </c:pt>
              <c:pt idx="44">
                <c:v>89696.224035000007</c:v>
              </c:pt>
              <c:pt idx="45">
                <c:v>90187.883121999897</c:v>
              </c:pt>
              <c:pt idx="46">
                <c:v>91060.864776000002</c:v>
              </c:pt>
              <c:pt idx="47">
                <c:v>92254.847823000004</c:v>
              </c:pt>
              <c:pt idx="48">
                <c:v>91883.092074</c:v>
              </c:pt>
              <c:pt idx="49">
                <c:v>92011.054883999896</c:v>
              </c:pt>
              <c:pt idx="50">
                <c:v>89323.764578000002</c:v>
              </c:pt>
              <c:pt idx="51">
                <c:v>91537.816984999896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92-480D-AEFD-C501DC43FC87}"/>
            </c:ext>
          </c:extLst>
        </c:ser>
        <c:ser>
          <c:idx val="2"/>
          <c:order val="2"/>
          <c:tx>
            <c:v>Italy</c:v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51682.769805000004</c:v>
              </c:pt>
              <c:pt idx="1">
                <c:v>52605.790541000002</c:v>
              </c:pt>
              <c:pt idx="2">
                <c:v>54688.462574999903</c:v>
              </c:pt>
              <c:pt idx="3">
                <c:v>57767.466650000002</c:v>
              </c:pt>
              <c:pt idx="4">
                <c:v>60012.485034999903</c:v>
              </c:pt>
              <c:pt idx="5">
                <c:v>58713.119146999903</c:v>
              </c:pt>
              <c:pt idx="6">
                <c:v>62266.600928</c:v>
              </c:pt>
              <c:pt idx="7">
                <c:v>63665.367876999902</c:v>
              </c:pt>
              <c:pt idx="8">
                <c:v>65510.873597999896</c:v>
              </c:pt>
              <c:pt idx="9">
                <c:v>68651.381141999896</c:v>
              </c:pt>
              <c:pt idx="10">
                <c:v>69994.181928999897</c:v>
              </c:pt>
              <c:pt idx="11">
                <c:v>70642.272270999907</c:v>
              </c:pt>
              <c:pt idx="12">
                <c:v>70789.582422000007</c:v>
              </c:pt>
              <c:pt idx="13">
                <c:v>71387.076954000004</c:v>
              </c:pt>
              <c:pt idx="14">
                <c:v>73694.037884999896</c:v>
              </c:pt>
              <c:pt idx="15">
                <c:v>75045.707366000002</c:v>
              </c:pt>
              <c:pt idx="16">
                <c:v>76664.514544000005</c:v>
              </c:pt>
              <c:pt idx="17">
                <c:v>78931.465500000006</c:v>
              </c:pt>
              <c:pt idx="18">
                <c:v>81368.902795000002</c:v>
              </c:pt>
              <c:pt idx="19">
                <c:v>83555.574559000001</c:v>
              </c:pt>
              <c:pt idx="20">
                <c:v>83878.319103000002</c:v>
              </c:pt>
              <c:pt idx="21">
                <c:v>83604.226022000003</c:v>
              </c:pt>
              <c:pt idx="22">
                <c:v>84918.531335000007</c:v>
              </c:pt>
              <c:pt idx="23">
                <c:v>86518.368503000005</c:v>
              </c:pt>
              <c:pt idx="24">
                <c:v>89857.840842000005</c:v>
              </c:pt>
              <c:pt idx="25">
                <c:v>92638.139878999893</c:v>
              </c:pt>
              <c:pt idx="26">
                <c:v>93240.572339999897</c:v>
              </c:pt>
              <c:pt idx="27">
                <c:v>94641.398411999893</c:v>
              </c:pt>
              <c:pt idx="28">
                <c:v>95382.012138999897</c:v>
              </c:pt>
              <c:pt idx="29">
                <c:v>95885.882232999895</c:v>
              </c:pt>
              <c:pt idx="30">
                <c:v>97601.336989999894</c:v>
              </c:pt>
              <c:pt idx="31">
                <c:v>97588.757207999894</c:v>
              </c:pt>
              <c:pt idx="32">
                <c:v>96220.405312999894</c:v>
              </c:pt>
              <c:pt idx="33">
                <c:v>94958.571381000002</c:v>
              </c:pt>
              <c:pt idx="34">
                <c:v>95729.134627000007</c:v>
              </c:pt>
              <c:pt idx="35">
                <c:v>95970.643756999896</c:v>
              </c:pt>
              <c:pt idx="36">
                <c:v>95799.010217999894</c:v>
              </c:pt>
              <c:pt idx="37">
                <c:v>96035.577269999907</c:v>
              </c:pt>
              <c:pt idx="38">
                <c:v>94901.299306000001</c:v>
              </c:pt>
              <c:pt idx="39">
                <c:v>91395.722401999898</c:v>
              </c:pt>
              <c:pt idx="40">
                <c:v>93558.018949000005</c:v>
              </c:pt>
              <c:pt idx="41">
                <c:v>93966.128886999897</c:v>
              </c:pt>
              <c:pt idx="42">
                <c:v>91411.920702000003</c:v>
              </c:pt>
              <c:pt idx="43">
                <c:v>91365.108714999893</c:v>
              </c:pt>
              <c:pt idx="44">
                <c:v>91291.562816999896</c:v>
              </c:pt>
              <c:pt idx="45">
                <c:v>91405.784052999894</c:v>
              </c:pt>
              <c:pt idx="46">
                <c:v>91349.164342999895</c:v>
              </c:pt>
              <c:pt idx="47">
                <c:v>91802.820636000004</c:v>
              </c:pt>
              <c:pt idx="48">
                <c:v>91801.855009000006</c:v>
              </c:pt>
              <c:pt idx="49">
                <c:v>91765.837067999906</c:v>
              </c:pt>
              <c:pt idx="50">
                <c:v>85309.302358999907</c:v>
              </c:pt>
              <c:pt idx="51">
                <c:v>90555.676783999894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292-480D-AEFD-C501DC43FC87}"/>
            </c:ext>
          </c:extLst>
        </c:ser>
        <c:ser>
          <c:idx val="3"/>
          <c:order val="3"/>
          <c:tx>
            <c:v>Japan</c:v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31206.887509</c:v>
              </c:pt>
              <c:pt idx="1">
                <c:v>32444.420284</c:v>
              </c:pt>
              <c:pt idx="2">
                <c:v>34992.221573000003</c:v>
              </c:pt>
              <c:pt idx="3">
                <c:v>36967.755394</c:v>
              </c:pt>
              <c:pt idx="4">
                <c:v>36669.041932</c:v>
              </c:pt>
              <c:pt idx="5">
                <c:v>37895.894778000002</c:v>
              </c:pt>
              <c:pt idx="6">
                <c:v>39082.457700999897</c:v>
              </c:pt>
              <c:pt idx="7">
                <c:v>40314.656676999897</c:v>
              </c:pt>
              <c:pt idx="8">
                <c:v>42030.083482000002</c:v>
              </c:pt>
              <c:pt idx="9">
                <c:v>43883.750805000003</c:v>
              </c:pt>
              <c:pt idx="10">
                <c:v>44810.240451999904</c:v>
              </c:pt>
              <c:pt idx="11">
                <c:v>46366.124146000002</c:v>
              </c:pt>
              <c:pt idx="12">
                <c:v>47498.679108999902</c:v>
              </c:pt>
              <c:pt idx="13">
                <c:v>48489.020735999897</c:v>
              </c:pt>
              <c:pt idx="14">
                <c:v>50455.992871000002</c:v>
              </c:pt>
              <c:pt idx="15">
                <c:v>52773.383514000001</c:v>
              </c:pt>
              <c:pt idx="16">
                <c:v>54234.495068999902</c:v>
              </c:pt>
              <c:pt idx="17">
                <c:v>56531.829268000001</c:v>
              </c:pt>
              <c:pt idx="18">
                <c:v>59605.731029000002</c:v>
              </c:pt>
              <c:pt idx="19">
                <c:v>61633.572192</c:v>
              </c:pt>
              <c:pt idx="20">
                <c:v>63556.526708999903</c:v>
              </c:pt>
              <c:pt idx="21">
                <c:v>64484.50834</c:v>
              </c:pt>
              <c:pt idx="22">
                <c:v>64339.225499</c:v>
              </c:pt>
              <c:pt idx="23">
                <c:v>63802.288544000003</c:v>
              </c:pt>
              <c:pt idx="24">
                <c:v>64420.931922999902</c:v>
              </c:pt>
              <c:pt idx="25">
                <c:v>65888.620511000001</c:v>
              </c:pt>
              <c:pt idx="26">
                <c:v>67885.815208</c:v>
              </c:pt>
              <c:pt idx="27">
                <c:v>68062.309806000005</c:v>
              </c:pt>
              <c:pt idx="28">
                <c:v>67976.111032999906</c:v>
              </c:pt>
              <c:pt idx="29">
                <c:v>68669.647834000003</c:v>
              </c:pt>
              <c:pt idx="30">
                <c:v>71085.470553000006</c:v>
              </c:pt>
              <c:pt idx="31">
                <c:v>71621.925485999906</c:v>
              </c:pt>
              <c:pt idx="32">
                <c:v>72498.180103999897</c:v>
              </c:pt>
              <c:pt idx="33">
                <c:v>73572.400024999894</c:v>
              </c:pt>
              <c:pt idx="34">
                <c:v>74754.047976999893</c:v>
              </c:pt>
              <c:pt idx="35">
                <c:v>75497.488578000004</c:v>
              </c:pt>
              <c:pt idx="36">
                <c:v>76002.393263000005</c:v>
              </c:pt>
              <c:pt idx="37">
                <c:v>76522.601190999907</c:v>
              </c:pt>
              <c:pt idx="38">
                <c:v>75701.834801000005</c:v>
              </c:pt>
              <c:pt idx="39">
                <c:v>72223.910352000006</c:v>
              </c:pt>
              <c:pt idx="40">
                <c:v>75282.210905999906</c:v>
              </c:pt>
              <c:pt idx="41">
                <c:v>75537.486090999897</c:v>
              </c:pt>
              <c:pt idx="42">
                <c:v>77115.180686000007</c:v>
              </c:pt>
              <c:pt idx="43">
                <c:v>78341.518047000005</c:v>
              </c:pt>
              <c:pt idx="44">
                <c:v>78254.126139</c:v>
              </c:pt>
              <c:pt idx="45">
                <c:v>79366.208111</c:v>
              </c:pt>
              <c:pt idx="46">
                <c:v>79214.877588999894</c:v>
              </c:pt>
              <c:pt idx="47">
                <c:v>79705.621662999896</c:v>
              </c:pt>
              <c:pt idx="48">
                <c:v>78787.147427999895</c:v>
              </c:pt>
              <c:pt idx="49">
                <c:v>77900.178576000006</c:v>
              </c:pt>
              <c:pt idx="50">
                <c:v>74770.691613999894</c:v>
              </c:pt>
              <c:pt idx="51">
                <c:v>75958.053157999893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292-480D-AEFD-C501DC43FC87}"/>
            </c:ext>
          </c:extLst>
        </c:ser>
        <c:ser>
          <c:idx val="4"/>
          <c:order val="4"/>
          <c:tx>
            <c:v>Spain</c:v>
          </c:tx>
          <c:spPr>
            <a:ln w="95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39817.075600999902</c:v>
              </c:pt>
              <c:pt idx="1">
                <c:v>41362.552744000001</c:v>
              </c:pt>
              <c:pt idx="2">
                <c:v>44600.745892999897</c:v>
              </c:pt>
              <c:pt idx="3">
                <c:v>47323.701801000003</c:v>
              </c:pt>
              <c:pt idx="4">
                <c:v>49381.982064000003</c:v>
              </c:pt>
              <c:pt idx="5">
                <c:v>50122.351487</c:v>
              </c:pt>
              <c:pt idx="6">
                <c:v>52045.214652000002</c:v>
              </c:pt>
              <c:pt idx="7">
                <c:v>53861.806257999902</c:v>
              </c:pt>
              <c:pt idx="8">
                <c:v>55514.623112000001</c:v>
              </c:pt>
              <c:pt idx="9">
                <c:v>56312.786511999897</c:v>
              </c:pt>
              <c:pt idx="10">
                <c:v>59166.205134000003</c:v>
              </c:pt>
              <c:pt idx="11">
                <c:v>60539.505338000003</c:v>
              </c:pt>
              <c:pt idx="12">
                <c:v>61824.479968</c:v>
              </c:pt>
              <c:pt idx="13">
                <c:v>63139.487494000001</c:v>
              </c:pt>
              <c:pt idx="14">
                <c:v>65735.553039000006</c:v>
              </c:pt>
              <c:pt idx="15">
                <c:v>67958.675940000001</c:v>
              </c:pt>
              <c:pt idx="16">
                <c:v>68580.158765</c:v>
              </c:pt>
              <c:pt idx="17">
                <c:v>69074.689794000005</c:v>
              </c:pt>
              <c:pt idx="18">
                <c:v>70136.483261999907</c:v>
              </c:pt>
              <c:pt idx="19">
                <c:v>70952.069829999906</c:v>
              </c:pt>
              <c:pt idx="20">
                <c:v>70939.046537999893</c:v>
              </c:pt>
              <c:pt idx="21">
                <c:v>71882.719253000003</c:v>
              </c:pt>
              <c:pt idx="22">
                <c:v>73574.523149999906</c:v>
              </c:pt>
              <c:pt idx="23">
                <c:v>74941.834579000002</c:v>
              </c:pt>
              <c:pt idx="24">
                <c:v>77092.829379000003</c:v>
              </c:pt>
              <c:pt idx="25">
                <c:v>77737.610979999896</c:v>
              </c:pt>
              <c:pt idx="26">
                <c:v>78668.253406999895</c:v>
              </c:pt>
              <c:pt idx="27">
                <c:v>78640.411670000001</c:v>
              </c:pt>
              <c:pt idx="28">
                <c:v>78650.239763999896</c:v>
              </c:pt>
              <c:pt idx="29">
                <c:v>78604.288398000004</c:v>
              </c:pt>
              <c:pt idx="30">
                <c:v>78814.428396000003</c:v>
              </c:pt>
              <c:pt idx="31">
                <c:v>79357.192081000001</c:v>
              </c:pt>
              <c:pt idx="32">
                <c:v>79551.445240000001</c:v>
              </c:pt>
              <c:pt idx="33">
                <c:v>79380.359784</c:v>
              </c:pt>
              <c:pt idx="34">
                <c:v>78966.209585000004</c:v>
              </c:pt>
              <c:pt idx="35">
                <c:v>78537.347141000006</c:v>
              </c:pt>
              <c:pt idx="36">
                <c:v>78539.329524000001</c:v>
              </c:pt>
              <c:pt idx="37">
                <c:v>78831.276436999906</c:v>
              </c:pt>
              <c:pt idx="38">
                <c:v>79443.949972000002</c:v>
              </c:pt>
              <c:pt idx="39">
                <c:v>81628.649994000007</c:v>
              </c:pt>
              <c:pt idx="40">
                <c:v>83214.535499999896</c:v>
              </c:pt>
              <c:pt idx="41">
                <c:v>84686.373376999894</c:v>
              </c:pt>
              <c:pt idx="42">
                <c:v>85614.941445999895</c:v>
              </c:pt>
              <c:pt idx="43">
                <c:v>86496.770396000007</c:v>
              </c:pt>
              <c:pt idx="44">
                <c:v>86792.379847999895</c:v>
              </c:pt>
              <c:pt idx="45">
                <c:v>87668.993554000001</c:v>
              </c:pt>
              <c:pt idx="46">
                <c:v>88439.182490000007</c:v>
              </c:pt>
              <c:pt idx="47">
                <c:v>88735.243858999893</c:v>
              </c:pt>
              <c:pt idx="48">
                <c:v>88809.669848999896</c:v>
              </c:pt>
              <c:pt idx="49">
                <c:v>88188.481237</c:v>
              </c:pt>
              <c:pt idx="50">
                <c:v>82020.271223999895</c:v>
              </c:pt>
              <c:pt idx="51">
                <c:v>84234.443849999894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292-480D-AEFD-C501DC43FC87}"/>
            </c:ext>
          </c:extLst>
        </c:ser>
        <c:ser>
          <c:idx val="5"/>
          <c:order val="5"/>
          <c:tx>
            <c:v>United Kingdom</c:v>
          </c:tx>
          <c:spPr>
            <a:ln w="95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41973.334222999903</c:v>
              </c:pt>
              <c:pt idx="1">
                <c:v>43833.969298999902</c:v>
              </c:pt>
              <c:pt idx="2">
                <c:v>45593.910642000003</c:v>
              </c:pt>
              <c:pt idx="3">
                <c:v>47817.927414999896</c:v>
              </c:pt>
              <c:pt idx="4">
                <c:v>46510.238016000003</c:v>
              </c:pt>
              <c:pt idx="5">
                <c:v>46001.278616000003</c:v>
              </c:pt>
              <c:pt idx="6">
                <c:v>47621.278487000003</c:v>
              </c:pt>
              <c:pt idx="7">
                <c:v>48746.456761000001</c:v>
              </c:pt>
              <c:pt idx="8">
                <c:v>50529.580543999902</c:v>
              </c:pt>
              <c:pt idx="9">
                <c:v>51892.322164999903</c:v>
              </c:pt>
              <c:pt idx="10">
                <c:v>51059.090708000003</c:v>
              </c:pt>
              <c:pt idx="11">
                <c:v>52367.694522999896</c:v>
              </c:pt>
              <c:pt idx="12">
                <c:v>54399.566737000001</c:v>
              </c:pt>
              <c:pt idx="13">
                <c:v>56806.757265</c:v>
              </c:pt>
              <c:pt idx="14">
                <c:v>56817.642281</c:v>
              </c:pt>
              <c:pt idx="15">
                <c:v>58560.081119000002</c:v>
              </c:pt>
              <c:pt idx="16">
                <c:v>60205.012147000001</c:v>
              </c:pt>
              <c:pt idx="17">
                <c:v>62042.398799000002</c:v>
              </c:pt>
              <c:pt idx="18">
                <c:v>63332.878396</c:v>
              </c:pt>
              <c:pt idx="19">
                <c:v>63168.978483999897</c:v>
              </c:pt>
              <c:pt idx="20">
                <c:v>63339.488912000001</c:v>
              </c:pt>
              <c:pt idx="21">
                <c:v>64507.144422999903</c:v>
              </c:pt>
              <c:pt idx="22">
                <c:v>66242.617257999897</c:v>
              </c:pt>
              <c:pt idx="23">
                <c:v>68406.917082999906</c:v>
              </c:pt>
              <c:pt idx="24">
                <c:v>70482.669341999906</c:v>
              </c:pt>
              <c:pt idx="25">
                <c:v>71469.203202999895</c:v>
              </c:pt>
              <c:pt idx="26">
                <c:v>72525.221646000005</c:v>
              </c:pt>
              <c:pt idx="27">
                <c:v>74747.156048999896</c:v>
              </c:pt>
              <c:pt idx="28">
                <c:v>76325.532133999906</c:v>
              </c:pt>
              <c:pt idx="29">
                <c:v>77526.892070999893</c:v>
              </c:pt>
              <c:pt idx="30">
                <c:v>79449.202705000003</c:v>
              </c:pt>
              <c:pt idx="31">
                <c:v>80428.392070000002</c:v>
              </c:pt>
              <c:pt idx="32">
                <c:v>81452.644750000007</c:v>
              </c:pt>
              <c:pt idx="33">
                <c:v>83090.465521000006</c:v>
              </c:pt>
              <c:pt idx="34">
                <c:v>84122.637273</c:v>
              </c:pt>
              <c:pt idx="35">
                <c:v>85347.913312999895</c:v>
              </c:pt>
              <c:pt idx="36">
                <c:v>86690.187911000001</c:v>
              </c:pt>
              <c:pt idx="37">
                <c:v>87938.493428999893</c:v>
              </c:pt>
              <c:pt idx="38">
                <c:v>86991.007597000003</c:v>
              </c:pt>
              <c:pt idx="39">
                <c:v>84648.447547999895</c:v>
              </c:pt>
              <c:pt idx="40">
                <c:v>86237.918248000002</c:v>
              </c:pt>
              <c:pt idx="41">
                <c:v>87055.183462000001</c:v>
              </c:pt>
              <c:pt idx="42">
                <c:v>87383.350300000006</c:v>
              </c:pt>
              <c:pt idx="43">
                <c:v>88005.184580999907</c:v>
              </c:pt>
              <c:pt idx="44">
                <c:v>88542.767428000006</c:v>
              </c:pt>
              <c:pt idx="45">
                <c:v>89318.228155999896</c:v>
              </c:pt>
              <c:pt idx="46">
                <c:v>90015.534444999896</c:v>
              </c:pt>
              <c:pt idx="47">
                <c:v>91034.013231999896</c:v>
              </c:pt>
              <c:pt idx="48">
                <c:v>91445.066907999906</c:v>
              </c:pt>
              <c:pt idx="49">
                <c:v>91977.126132000005</c:v>
              </c:pt>
              <c:pt idx="50">
                <c:v>84184.442016999907</c:v>
              </c:pt>
              <c:pt idx="51">
                <c:v>90732.107376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292-480D-AEFD-C501DC43FC87}"/>
            </c:ext>
          </c:extLst>
        </c:ser>
        <c:ser>
          <c:idx val="6"/>
          <c:order val="6"/>
          <c:tx>
            <c:v>United States</c:v>
          </c:tx>
          <c:spPr>
            <a:ln w="95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62602.852498</c:v>
              </c:pt>
              <c:pt idx="1">
                <c:v>64416.568376000003</c:v>
              </c:pt>
              <c:pt idx="2">
                <c:v>65909.434322999907</c:v>
              </c:pt>
              <c:pt idx="3">
                <c:v>67429.425392999896</c:v>
              </c:pt>
              <c:pt idx="4">
                <c:v>65842.808069000006</c:v>
              </c:pt>
              <c:pt idx="5">
                <c:v>66477.222743999897</c:v>
              </c:pt>
              <c:pt idx="6">
                <c:v>67926.339848000003</c:v>
              </c:pt>
              <c:pt idx="7">
                <c:v>68667.111170000004</c:v>
              </c:pt>
              <c:pt idx="8">
                <c:v>69533.060790999894</c:v>
              </c:pt>
              <c:pt idx="9">
                <c:v>69793.709430000003</c:v>
              </c:pt>
              <c:pt idx="10">
                <c:v>69268.559684000007</c:v>
              </c:pt>
              <c:pt idx="11">
                <c:v>70217.901459000001</c:v>
              </c:pt>
              <c:pt idx="12">
                <c:v>69475.373806000003</c:v>
              </c:pt>
              <c:pt idx="13">
                <c:v>71721.437858000005</c:v>
              </c:pt>
              <c:pt idx="14">
                <c:v>73914.903317000004</c:v>
              </c:pt>
              <c:pt idx="15">
                <c:v>75467.022333999907</c:v>
              </c:pt>
              <c:pt idx="16">
                <c:v>76358.207876999906</c:v>
              </c:pt>
              <c:pt idx="17">
                <c:v>77031.857831999907</c:v>
              </c:pt>
              <c:pt idx="18">
                <c:v>78554.146682999897</c:v>
              </c:pt>
              <c:pt idx="19">
                <c:v>79842.198589000007</c:v>
              </c:pt>
              <c:pt idx="20">
                <c:v>80419.811971999894</c:v>
              </c:pt>
              <c:pt idx="21">
                <c:v>81087.134210000004</c:v>
              </c:pt>
              <c:pt idx="22">
                <c:v>83522.530064999897</c:v>
              </c:pt>
              <c:pt idx="23">
                <c:v>84714.119340999896</c:v>
              </c:pt>
              <c:pt idx="24">
                <c:v>86270.005520999897</c:v>
              </c:pt>
              <c:pt idx="25">
                <c:v>87378.995087999894</c:v>
              </c:pt>
              <c:pt idx="26">
                <c:v>89474.881552000006</c:v>
              </c:pt>
              <c:pt idx="27">
                <c:v>91484.803893999895</c:v>
              </c:pt>
              <c:pt idx="28">
                <c:v>94262.125492000006</c:v>
              </c:pt>
              <c:pt idx="29">
                <c:v>97330.854063999897</c:v>
              </c:pt>
              <c:pt idx="30">
                <c:v>98827.389186</c:v>
              </c:pt>
              <c:pt idx="31">
                <c:v>99739.726142</c:v>
              </c:pt>
              <c:pt idx="32">
                <c:v>101722.79352000001</c:v>
              </c:pt>
              <c:pt idx="33">
                <c:v>103621.418569999</c:v>
              </c:pt>
              <c:pt idx="34">
                <c:v>106484.68773000001</c:v>
              </c:pt>
              <c:pt idx="35">
                <c:v>108350.8293</c:v>
              </c:pt>
              <c:pt idx="36">
                <c:v>109312.32582</c:v>
              </c:pt>
              <c:pt idx="37">
                <c:v>110304.62012000001</c:v>
              </c:pt>
              <c:pt idx="38">
                <c:v>110919.622789999</c:v>
              </c:pt>
              <c:pt idx="39">
                <c:v>112185.27118</c:v>
              </c:pt>
              <c:pt idx="40">
                <c:v>115876.19186000001</c:v>
              </c:pt>
              <c:pt idx="41">
                <c:v>117019.12102999901</c:v>
              </c:pt>
              <c:pt idx="42">
                <c:v>117553.89357</c:v>
              </c:pt>
              <c:pt idx="43">
                <c:v>118547.16461000001</c:v>
              </c:pt>
              <c:pt idx="44">
                <c:v>119358.46768</c:v>
              </c:pt>
              <c:pt idx="45">
                <c:v>120569.68874</c:v>
              </c:pt>
              <c:pt idx="46">
                <c:v>120516.21937999901</c:v>
              </c:pt>
              <c:pt idx="47">
                <c:v>121708.81438</c:v>
              </c:pt>
              <c:pt idx="48">
                <c:v>123365.47126000001</c:v>
              </c:pt>
              <c:pt idx="49">
                <c:v>124773.99911</c:v>
              </c:pt>
              <c:pt idx="50">
                <c:v>129195.83341000001</c:v>
              </c:pt>
              <c:pt idx="51">
                <c:v>132585.46664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292-480D-AEFD-C501DC43FC87}"/>
            </c:ext>
          </c:extLst>
        </c:ser>
        <c:ser>
          <c:idx val="7"/>
          <c:order val="7"/>
          <c:tx>
            <c:v>Euro area (19 countries)</c:v>
          </c:tx>
          <c:spPr>
            <a:ln w="952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27"/>
              <c:pt idx="0">
                <c:v>79312.972517000002</c:v>
              </c:pt>
              <c:pt idx="1">
                <c:v>80084.060081000003</c:v>
              </c:pt>
              <c:pt idx="2">
                <c:v>81386.769855999897</c:v>
              </c:pt>
              <c:pt idx="3">
                <c:v>82301.475435999906</c:v>
              </c:pt>
              <c:pt idx="4">
                <c:v>83117.056591</c:v>
              </c:pt>
              <c:pt idx="5">
                <c:v>84382.627414000002</c:v>
              </c:pt>
              <c:pt idx="6">
                <c:v>85193.479741999894</c:v>
              </c:pt>
              <c:pt idx="7">
                <c:v>85310.979053999894</c:v>
              </c:pt>
              <c:pt idx="8">
                <c:v>85503.456990000006</c:v>
              </c:pt>
              <c:pt idx="9">
                <c:v>86794.191646000007</c:v>
              </c:pt>
              <c:pt idx="10">
                <c:v>87362.291633999906</c:v>
              </c:pt>
              <c:pt idx="11">
                <c:v>88635.038060000006</c:v>
              </c:pt>
              <c:pt idx="12">
                <c:v>89599.594196000005</c:v>
              </c:pt>
              <c:pt idx="13">
                <c:v>89208.776029000001</c:v>
              </c:pt>
              <c:pt idx="14">
                <c:v>86830.042293000006</c:v>
              </c:pt>
              <c:pt idx="15">
                <c:v>89147.430290000004</c:v>
              </c:pt>
              <c:pt idx="16">
                <c:v>90486.383646999893</c:v>
              </c:pt>
              <c:pt idx="17">
                <c:v>90019.366540999894</c:v>
              </c:pt>
              <c:pt idx="18">
                <c:v>90241.467772999895</c:v>
              </c:pt>
              <c:pt idx="19">
                <c:v>90829.788084999906</c:v>
              </c:pt>
              <c:pt idx="20">
                <c:v>91813.534557000006</c:v>
              </c:pt>
              <c:pt idx="21">
                <c:v>92223.313850999897</c:v>
              </c:pt>
              <c:pt idx="22">
                <c:v>93182.217063000004</c:v>
              </c:pt>
              <c:pt idx="23">
                <c:v>93323.049513000005</c:v>
              </c:pt>
              <c:pt idx="24">
                <c:v>93579.446219000005</c:v>
              </c:pt>
              <c:pt idx="25">
                <c:v>89224.328792999906</c:v>
              </c:pt>
              <c:pt idx="26">
                <c:v>92665.602476999906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0292-480D-AEFD-C501DC43FC87}"/>
            </c:ext>
          </c:extLst>
        </c:ser>
        <c:ser>
          <c:idx val="8"/>
          <c:order val="8"/>
          <c:tx>
            <c:v>OECD - Total</c:v>
          </c:tx>
          <c:spPr>
            <a:ln w="952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292-480D-AEFD-C501DC43F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667024"/>
        <c:axId val="1"/>
      </c:lineChart>
      <c:catAx>
        <c:axId val="48066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5000"/>
          <c:min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6670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9411793090414227E-2"/>
          <c:y val="0.89017341040462428"/>
          <c:w val="0.90705934458831838"/>
          <c:h val="9.248554913294797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it-IT" sz="1600" b="1" i="0" u="none" strike="noStrike" baseline="0"/>
              <a:t>Figura 3 Produttività del lavoro, PIL/Occupati, numeri indice (2000=100)</a:t>
            </a:r>
            <a:endParaRPr lang="it-IT" sz="16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8462068618903552E-2"/>
          <c:y val="8.4996563863381253E-2"/>
          <c:w val="0.92283626750569669"/>
          <c:h val="0.77957785918444977"/>
        </c:manualLayout>
      </c:layout>
      <c:lineChart>
        <c:grouping val="standard"/>
        <c:varyColors val="0"/>
        <c:ser>
          <c:idx val="0"/>
          <c:order val="0"/>
          <c:tx>
            <c:v>France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3'!$B$36:$X$36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100.53859204522035</c:v>
                </c:pt>
                <c:pt idx="2">
                  <c:v>101.18153949829455</c:v>
                </c:pt>
                <c:pt idx="3">
                  <c:v>101.9870712991053</c:v>
                </c:pt>
                <c:pt idx="4">
                  <c:v>104.72862781544465</c:v>
                </c:pt>
                <c:pt idx="5">
                  <c:v>105.74238129058688</c:v>
                </c:pt>
                <c:pt idx="6">
                  <c:v>107.16788437293229</c:v>
                </c:pt>
                <c:pt idx="7">
                  <c:v>108.20077111102675</c:v>
                </c:pt>
                <c:pt idx="8">
                  <c:v>107.92882344608827</c:v>
                </c:pt>
                <c:pt idx="9">
                  <c:v>106.03938966215833</c:v>
                </c:pt>
                <c:pt idx="10">
                  <c:v>107.99783473246856</c:v>
                </c:pt>
                <c:pt idx="11">
                  <c:v>109.54166878677169</c:v>
                </c:pt>
                <c:pt idx="12">
                  <c:v>109.51219137264509</c:v>
                </c:pt>
                <c:pt idx="13">
                  <c:v>109.9407954960143</c:v>
                </c:pt>
                <c:pt idx="14">
                  <c:v>110.40730649670742</c:v>
                </c:pt>
                <c:pt idx="15">
                  <c:v>111.40373120402019</c:v>
                </c:pt>
                <c:pt idx="16">
                  <c:v>111.90507689147353</c:v>
                </c:pt>
                <c:pt idx="17">
                  <c:v>113.18012187214525</c:v>
                </c:pt>
                <c:pt idx="18">
                  <c:v>114.15684834928139</c:v>
                </c:pt>
                <c:pt idx="19">
                  <c:v>114.88575358998912</c:v>
                </c:pt>
                <c:pt idx="20">
                  <c:v>106.67990355472034</c:v>
                </c:pt>
                <c:pt idx="21">
                  <c:v>111.16658067884669</c:v>
                </c:pt>
                <c:pt idx="22">
                  <c:v>111.36975281549326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D-4038-AD42-5F635E9CE93A}"/>
            </c:ext>
          </c:extLst>
        </c:ser>
        <c:ser>
          <c:idx val="1"/>
          <c:order val="1"/>
          <c:tx>
            <c:v>Germany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3'!$B$37:$X$37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101.96718373685125</c:v>
                </c:pt>
                <c:pt idx="2">
                  <c:v>102.26046757104889</c:v>
                </c:pt>
                <c:pt idx="3">
                  <c:v>102.65476786872243</c:v>
                </c:pt>
                <c:pt idx="4">
                  <c:v>103.53122534402939</c:v>
                </c:pt>
                <c:pt idx="5">
                  <c:v>104.42406944504445</c:v>
                </c:pt>
                <c:pt idx="6">
                  <c:v>107.63177398855635</c:v>
                </c:pt>
                <c:pt idx="7">
                  <c:v>108.97216645397741</c:v>
                </c:pt>
                <c:pt idx="8">
                  <c:v>108.49335527874233</c:v>
                </c:pt>
                <c:pt idx="9">
                  <c:v>102.15332834635464</c:v>
                </c:pt>
                <c:pt idx="10">
                  <c:v>106.04728278883383</c:v>
                </c:pt>
                <c:pt idx="11">
                  <c:v>108.89403127000756</c:v>
                </c:pt>
                <c:pt idx="12">
                  <c:v>108.11361575558077</c:v>
                </c:pt>
                <c:pt idx="13">
                  <c:v>107.73801728092454</c:v>
                </c:pt>
                <c:pt idx="14">
                  <c:v>109.16223829346869</c:v>
                </c:pt>
                <c:pt idx="15">
                  <c:v>109.76059800137902</c:v>
                </c:pt>
                <c:pt idx="16">
                  <c:v>110.82303549375987</c:v>
                </c:pt>
                <c:pt idx="17">
                  <c:v>112.27613860146836</c:v>
                </c:pt>
                <c:pt idx="18">
                  <c:v>111.82370384074231</c:v>
                </c:pt>
                <c:pt idx="19">
                  <c:v>111.97943733909416</c:v>
                </c:pt>
                <c:pt idx="20">
                  <c:v>108.70894710493633</c:v>
                </c:pt>
                <c:pt idx="21">
                  <c:v>111.40349661409796</c:v>
                </c:pt>
                <c:pt idx="22">
                  <c:v>111.92417814910573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D-4038-AD42-5F635E9CE93A}"/>
            </c:ext>
          </c:extLst>
        </c:ser>
        <c:ser>
          <c:idx val="2"/>
          <c:order val="2"/>
          <c:tx>
            <c:v>Italy</c:v>
          </c:tx>
          <c:spPr>
            <a:ln w="15875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3'!$B$38:$X$38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99.987111055659724</c:v>
                </c:pt>
                <c:pt idx="2">
                  <c:v>98.585130368509724</c:v>
                </c:pt>
                <c:pt idx="3">
                  <c:v>97.292285443517272</c:v>
                </c:pt>
                <c:pt idx="4">
                  <c:v>98.081786150950151</c:v>
                </c:pt>
                <c:pt idx="5">
                  <c:v>98.329230640388587</c:v>
                </c:pt>
                <c:pt idx="6">
                  <c:v>98.153379013460992</c:v>
                </c:pt>
                <c:pt idx="7">
                  <c:v>98.395759967754927</c:v>
                </c:pt>
                <c:pt idx="8">
                  <c:v>97.233605842636521</c:v>
                </c:pt>
                <c:pt idx="9">
                  <c:v>93.641875429805012</c:v>
                </c:pt>
                <c:pt idx="10">
                  <c:v>95.857312854828763</c:v>
                </c:pt>
                <c:pt idx="11">
                  <c:v>96.275452555150494</c:v>
                </c:pt>
                <c:pt idx="12">
                  <c:v>93.658471821309021</c:v>
                </c:pt>
                <c:pt idx="13">
                  <c:v>93.610509376896189</c:v>
                </c:pt>
                <c:pt idx="14">
                  <c:v>93.535156005448485</c:v>
                </c:pt>
                <c:pt idx="15">
                  <c:v>93.652184357233978</c:v>
                </c:pt>
                <c:pt idx="16">
                  <c:v>93.594173153959375</c:v>
                </c:pt>
                <c:pt idx="17">
                  <c:v>94.058978562359144</c:v>
                </c:pt>
                <c:pt idx="18">
                  <c:v>94.057989203985812</c:v>
                </c:pt>
                <c:pt idx="19">
                  <c:v>94.021086081435655</c:v>
                </c:pt>
                <c:pt idx="20">
                  <c:v>87.457315823189745</c:v>
                </c:pt>
                <c:pt idx="21">
                  <c:v>93.003534030789311</c:v>
                </c:pt>
                <c:pt idx="22">
                  <c:v>94.781993915183989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D-4038-AD42-5F635E9CE93A}"/>
            </c:ext>
          </c:extLst>
        </c:ser>
        <c:ser>
          <c:idx val="3"/>
          <c:order val="3"/>
          <c:tx>
            <c:v>Japan</c:v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3"/>
            <c:spPr>
              <a:noFill/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3'!$B$39:$X$39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100.7546618582204</c:v>
                </c:pt>
                <c:pt idx="2">
                  <c:v>101.98733938174709</c:v>
                </c:pt>
                <c:pt idx="3">
                  <c:v>103.49850602753735</c:v>
                </c:pt>
                <c:pt idx="4">
                  <c:v>105.16079783317292</c:v>
                </c:pt>
                <c:pt idx="5">
                  <c:v>106.20663827738255</c:v>
                </c:pt>
                <c:pt idx="6">
                  <c:v>106.91691659596462</c:v>
                </c:pt>
                <c:pt idx="7">
                  <c:v>107.64872286235507</c:v>
                </c:pt>
                <c:pt idx="8">
                  <c:v>106.49410380502175</c:v>
                </c:pt>
                <c:pt idx="9">
                  <c:v>101.60150842379414</c:v>
                </c:pt>
                <c:pt idx="10">
                  <c:v>105.90379485477412</c:v>
                </c:pt>
                <c:pt idx="11">
                  <c:v>106.26290506817514</c:v>
                </c:pt>
                <c:pt idx="12">
                  <c:v>108.48233835422721</c:v>
                </c:pt>
                <c:pt idx="13">
                  <c:v>110.207497309299</c:v>
                </c:pt>
                <c:pt idx="14">
                  <c:v>110.08455811044422</c:v>
                </c:pt>
                <c:pt idx="15">
                  <c:v>111.64898747040863</c:v>
                </c:pt>
                <c:pt idx="16">
                  <c:v>111.43610216371694</c:v>
                </c:pt>
                <c:pt idx="17">
                  <c:v>112.12645994032349</c:v>
                </c:pt>
                <c:pt idx="18">
                  <c:v>110.89975809926322</c:v>
                </c:pt>
                <c:pt idx="19">
                  <c:v>109.47340896896658</c:v>
                </c:pt>
                <c:pt idx="20">
                  <c:v>105.32673950322496</c:v>
                </c:pt>
                <c:pt idx="21">
                  <c:v>107.67483538416241</c:v>
                </c:pt>
                <c:pt idx="22">
                  <c:v>108.61787063424238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ED-4038-AD42-5F635E9CE93A}"/>
            </c:ext>
          </c:extLst>
        </c:ser>
        <c:ser>
          <c:idx val="4"/>
          <c:order val="4"/>
          <c:tx>
            <c:v>Spain</c:v>
          </c:tx>
          <c:spPr>
            <a:ln w="9525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3'!$B$40:$X$40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100.68871254520376</c:v>
                </c:pt>
                <c:pt idx="2">
                  <c:v>100.93510904690726</c:v>
                </c:pt>
                <c:pt idx="3">
                  <c:v>100.71807588482665</c:v>
                </c:pt>
                <c:pt idx="4">
                  <c:v>100.19254072834399</c:v>
                </c:pt>
                <c:pt idx="5">
                  <c:v>99.648448424630189</c:v>
                </c:pt>
                <c:pt idx="6">
                  <c:v>99.650924096648978</c:v>
                </c:pt>
                <c:pt idx="7">
                  <c:v>100.02139591129939</c:v>
                </c:pt>
                <c:pt idx="8">
                  <c:v>100.79868016154592</c:v>
                </c:pt>
                <c:pt idx="9">
                  <c:v>103.57076730966281</c:v>
                </c:pt>
                <c:pt idx="10">
                  <c:v>105.58284977168057</c:v>
                </c:pt>
                <c:pt idx="11">
                  <c:v>107.45030977684762</c:v>
                </c:pt>
                <c:pt idx="12">
                  <c:v>108.62906072606759</c:v>
                </c:pt>
                <c:pt idx="13">
                  <c:v>109.78362291092483</c:v>
                </c:pt>
                <c:pt idx="14">
                  <c:v>110.17171157776741</c:v>
                </c:pt>
                <c:pt idx="15">
                  <c:v>111.28804567839974</c:v>
                </c:pt>
                <c:pt idx="16">
                  <c:v>112.27278543896475</c:v>
                </c:pt>
                <c:pt idx="17">
                  <c:v>112.6509514782164</c:v>
                </c:pt>
                <c:pt idx="18">
                  <c:v>112.74067909786596</c:v>
                </c:pt>
                <c:pt idx="19">
                  <c:v>112.01986679204138</c:v>
                </c:pt>
                <c:pt idx="20">
                  <c:v>103.67020239664856</c:v>
                </c:pt>
                <c:pt idx="21">
                  <c:v>106.76457124945135</c:v>
                </c:pt>
                <c:pt idx="22">
                  <c:v>109.53943919937346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D-4038-AD42-5F635E9CE93A}"/>
            </c:ext>
          </c:extLst>
        </c:ser>
        <c:ser>
          <c:idx val="5"/>
          <c:order val="5"/>
          <c:tx>
            <c:v>United Kingdom</c:v>
          </c:tx>
          <c:spPr>
            <a:ln w="952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3'!$B$41:$X$41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101.3165463635865</c:v>
                </c:pt>
                <c:pt idx="2">
                  <c:v>102.2526824495834</c:v>
                </c:pt>
                <c:pt idx="3">
                  <c:v>104.40306278381848</c:v>
                </c:pt>
                <c:pt idx="4">
                  <c:v>105.68897868357199</c:v>
                </c:pt>
                <c:pt idx="5">
                  <c:v>107.30682484450173</c:v>
                </c:pt>
                <c:pt idx="6">
                  <c:v>108.54427349547022</c:v>
                </c:pt>
                <c:pt idx="7">
                  <c:v>110.42377282043448</c:v>
                </c:pt>
                <c:pt idx="8">
                  <c:v>109.32741485235825</c:v>
                </c:pt>
                <c:pt idx="9">
                  <c:v>106.09102042182361</c:v>
                </c:pt>
                <c:pt idx="10">
                  <c:v>108.39916263507516</c:v>
                </c:pt>
                <c:pt idx="11">
                  <c:v>109.00586613584113</c:v>
                </c:pt>
                <c:pt idx="12">
                  <c:v>109.39366992231017</c:v>
                </c:pt>
                <c:pt idx="13">
                  <c:v>110.09627574994292</c:v>
                </c:pt>
                <c:pt idx="14">
                  <c:v>110.99308889407517</c:v>
                </c:pt>
                <c:pt idx="15">
                  <c:v>111.7147842260773</c:v>
                </c:pt>
                <c:pt idx="16">
                  <c:v>112.4787638198427</c:v>
                </c:pt>
                <c:pt idx="17">
                  <c:v>114.09567911697226</c:v>
                </c:pt>
                <c:pt idx="18">
                  <c:v>114.67185758480399</c:v>
                </c:pt>
                <c:pt idx="19">
                  <c:v>115.26233099191379</c:v>
                </c:pt>
                <c:pt idx="20">
                  <c:v>103.44984780069552</c:v>
                </c:pt>
                <c:pt idx="21">
                  <c:v>111.65802304128772</c:v>
                </c:pt>
                <c:pt idx="22">
                  <c:v>115.04460222146496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D-4038-AD42-5F635E9CE93A}"/>
            </c:ext>
          </c:extLst>
        </c:ser>
        <c:ser>
          <c:idx val="6"/>
          <c:order val="6"/>
          <c:tx>
            <c:v>United States</c:v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3'!$B$42:$X$42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100.92316205407685</c:v>
                </c:pt>
                <c:pt idx="2">
                  <c:v>102.92975900491579</c:v>
                </c:pt>
                <c:pt idx="3">
                  <c:v>104.85091169916197</c:v>
                </c:pt>
                <c:pt idx="4">
                  <c:v>107.7481542384859</c:v>
                </c:pt>
                <c:pt idx="5">
                  <c:v>109.63643802840548</c:v>
                </c:pt>
                <c:pt idx="6">
                  <c:v>110.60934293656854</c:v>
                </c:pt>
                <c:pt idx="7">
                  <c:v>111.61341104782103</c:v>
                </c:pt>
                <c:pt idx="8">
                  <c:v>112.23571087286498</c:v>
                </c:pt>
                <c:pt idx="9">
                  <c:v>113.51637648633977</c:v>
                </c:pt>
                <c:pt idx="10">
                  <c:v>117.25109083061274</c:v>
                </c:pt>
                <c:pt idx="11">
                  <c:v>118.40758113093719</c:v>
                </c:pt>
                <c:pt idx="12">
                  <c:v>118.94869887613385</c:v>
                </c:pt>
                <c:pt idx="13">
                  <c:v>119.95375531664206</c:v>
                </c:pt>
                <c:pt idx="14">
                  <c:v>120.7746846932879</c:v>
                </c:pt>
                <c:pt idx="15">
                  <c:v>122.00027718336209</c:v>
                </c:pt>
                <c:pt idx="16">
                  <c:v>121.94617339650662</c:v>
                </c:pt>
                <c:pt idx="17">
                  <c:v>123.15258498930515</c:v>
                </c:pt>
                <c:pt idx="18">
                  <c:v>124.82908476699501</c:v>
                </c:pt>
                <c:pt idx="19">
                  <c:v>126.25412782600918</c:v>
                </c:pt>
                <c:pt idx="20">
                  <c:v>130.72928167397353</c:v>
                </c:pt>
                <c:pt idx="21">
                  <c:v>134.23098070549082</c:v>
                </c:pt>
                <c:pt idx="22">
                  <c:v>132.05600384158265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ED-4038-AD42-5F635E9CE93A}"/>
            </c:ext>
          </c:extLst>
        </c:ser>
        <c:ser>
          <c:idx val="7"/>
          <c:order val="7"/>
          <c:tx>
            <c:v>Euro area (19 countries)</c:v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star"/>
            <c:size val="3"/>
            <c:spPr>
              <a:noFill/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3'!$B$43:$X$43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100.96359705552136</c:v>
                </c:pt>
                <c:pt idx="2">
                  <c:v>101.1033644629694</c:v>
                </c:pt>
                <c:pt idx="3">
                  <c:v>101.32993291363491</c:v>
                </c:pt>
                <c:pt idx="4">
                  <c:v>102.85995296920653</c:v>
                </c:pt>
                <c:pt idx="5">
                  <c:v>103.53447015172135</c:v>
                </c:pt>
                <c:pt idx="6">
                  <c:v>105.04335772753375</c:v>
                </c:pt>
                <c:pt idx="7">
                  <c:v>106.18703589116363</c:v>
                </c:pt>
                <c:pt idx="8">
                  <c:v>105.73008052906962</c:v>
                </c:pt>
                <c:pt idx="9">
                  <c:v>102.92102512209269</c:v>
                </c:pt>
                <c:pt idx="10">
                  <c:v>105.70724491337384</c:v>
                </c:pt>
                <c:pt idx="11">
                  <c:v>107.29525003232511</c:v>
                </c:pt>
                <c:pt idx="12">
                  <c:v>106.74129829038064</c:v>
                </c:pt>
                <c:pt idx="13">
                  <c:v>107.00799325957225</c:v>
                </c:pt>
                <c:pt idx="14">
                  <c:v>107.70683127619034</c:v>
                </c:pt>
                <c:pt idx="15">
                  <c:v>108.87358847600022</c:v>
                </c:pt>
                <c:pt idx="16">
                  <c:v>109.36063252791742</c:v>
                </c:pt>
                <c:pt idx="17">
                  <c:v>110.49738990993454</c:v>
                </c:pt>
                <c:pt idx="18">
                  <c:v>110.65670207722458</c:v>
                </c:pt>
                <c:pt idx="19">
                  <c:v>110.93400967158146</c:v>
                </c:pt>
                <c:pt idx="20">
                  <c:v>105.80280949123018</c:v>
                </c:pt>
                <c:pt idx="21">
                  <c:v>109.91281020727712</c:v>
                </c:pt>
                <c:pt idx="22">
                  <c:v>111.20439762258573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ED-4038-AD42-5F635E9CE93A}"/>
            </c:ext>
          </c:extLst>
        </c:ser>
        <c:ser>
          <c:idx val="8"/>
          <c:order val="8"/>
          <c:tx>
            <c:v>OECD - Total</c:v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'Dati Figura 3'!$B$35:$X$35</c:f>
              <c:strCach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strCache>
            </c:strRef>
          </c:cat>
          <c:val>
            <c:numRef>
              <c:f>'Dati Figura 3'!$B$44:$X$44</c:f>
              <c:numCache>
                <c:formatCode>#,##0.0_ ;\-#,##0.0\ </c:formatCode>
                <c:ptCount val="23"/>
                <c:pt idx="0" formatCode="#,##0_ ;\-#,##0\ ">
                  <c:v>100</c:v>
                </c:pt>
                <c:pt idx="1">
                  <c:v>100.84662430244163</c:v>
                </c:pt>
                <c:pt idx="2">
                  <c:v>102.03448777074821</c:v>
                </c:pt>
                <c:pt idx="3">
                  <c:v>103.47857013093756</c:v>
                </c:pt>
                <c:pt idx="4">
                  <c:v>105.71304502526229</c:v>
                </c:pt>
                <c:pt idx="5">
                  <c:v>107.11241502351218</c:v>
                </c:pt>
                <c:pt idx="6">
                  <c:v>108.67714853286867</c:v>
                </c:pt>
                <c:pt idx="7">
                  <c:v>109.90657455529953</c:v>
                </c:pt>
                <c:pt idx="8">
                  <c:v>109.63780063220325</c:v>
                </c:pt>
                <c:pt idx="9">
                  <c:v>107.45796209061125</c:v>
                </c:pt>
                <c:pt idx="10">
                  <c:v>110.385512682392</c:v>
                </c:pt>
                <c:pt idx="11">
                  <c:v>111.58462405423163</c:v>
                </c:pt>
                <c:pt idx="12">
                  <c:v>111.90477136203627</c:v>
                </c:pt>
                <c:pt idx="13">
                  <c:v>112.90022602532437</c:v>
                </c:pt>
                <c:pt idx="14">
                  <c:v>113.75165995041459</c:v>
                </c:pt>
                <c:pt idx="15">
                  <c:v>115.04426950577719</c:v>
                </c:pt>
                <c:pt idx="16">
                  <c:v>115.65158787259149</c:v>
                </c:pt>
                <c:pt idx="17">
                  <c:v>116.95226911453518</c:v>
                </c:pt>
                <c:pt idx="18">
                  <c:v>117.78937163226171</c:v>
                </c:pt>
                <c:pt idx="19">
                  <c:v>118.42093582664425</c:v>
                </c:pt>
                <c:pt idx="20">
                  <c:v>117.81275766845872</c:v>
                </c:pt>
                <c:pt idx="21">
                  <c:v>120.97693828222278</c:v>
                </c:pt>
                <c:pt idx="22">
                  <c:v>120.86443926815814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D-4038-AD42-5F635E9CE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667744"/>
        <c:axId val="1"/>
      </c:lineChart>
      <c:catAx>
        <c:axId val="48066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0667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986335367763927E-2"/>
          <c:y val="0.10106716094149323"/>
          <c:w val="0.21660739801488849"/>
          <c:h val="0.31270301929300975"/>
        </c:manualLayout>
      </c:layout>
      <c:overlay val="0"/>
      <c:spPr>
        <a:solidFill>
          <a:schemeClr val="bg1"/>
        </a:solidFill>
        <a:ln w="9525">
          <a:solidFill>
            <a:schemeClr val="tx1"/>
          </a:solidFill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800" b="1" i="0" u="none" strike="noStrike" baseline="0"/>
              <a:t>Figura 4 Totale ore lavorate per occupato: raffronto tra alcuni Stati membri, Eurozona e UE. Anni 1995-</a:t>
            </a:r>
          </a:p>
          <a:p>
            <a:pPr>
              <a:defRPr/>
            </a:pPr>
            <a:r>
              <a:rPr lang="it-IT" sz="1800" b="1" i="0" u="none" strike="noStrike" baseline="0"/>
              <a:t>2022</a:t>
            </a:r>
            <a:endParaRPr lang="it-IT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749541507840558E-2"/>
          <c:y val="9.1586603508842096E-2"/>
          <c:w val="0.93667066621996797"/>
          <c:h val="0.79321882166983615"/>
        </c:manualLayout>
      </c:layout>
      <c:barChart>
        <c:barDir val="col"/>
        <c:grouping val="clustered"/>
        <c:varyColors val="0"/>
        <c:ser>
          <c:idx val="5"/>
          <c:order val="5"/>
          <c:tx>
            <c:v>Euro area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cat>
            <c:strLit>
              <c:ptCount val="27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  <c:pt idx="20">
                <c:v>2015</c:v>
              </c:pt>
              <c:pt idx="21">
                <c:v>2016</c:v>
              </c:pt>
              <c:pt idx="22">
                <c:v>2017</c:v>
              </c:pt>
              <c:pt idx="23">
                <c:v>2018</c:v>
              </c:pt>
              <c:pt idx="24">
                <c:v>2019</c:v>
              </c:pt>
              <c:pt idx="25">
                <c:v>2020</c:v>
              </c:pt>
              <c:pt idx="26">
                <c:v>2021</c:v>
              </c:pt>
            </c:strLit>
          </c:cat>
          <c:val>
            <c:numRef>
              <c:f>'Dati Figura 4'!$B$28:$AC$28</c:f>
              <c:numCache>
                <c:formatCode>#,##0_ ;\-#,##0\ </c:formatCode>
                <c:ptCount val="28"/>
                <c:pt idx="0">
                  <c:v>1682.4705630000001</c:v>
                </c:pt>
                <c:pt idx="1">
                  <c:v>1680.4391989999999</c:v>
                </c:pt>
                <c:pt idx="2">
                  <c:v>1676.4763190000001</c:v>
                </c:pt>
                <c:pt idx="3">
                  <c:v>1677.4507180000001</c:v>
                </c:pt>
                <c:pt idx="4">
                  <c:v>1670.9797920000001</c:v>
                </c:pt>
                <c:pt idx="5">
                  <c:v>1656.8641500000001</c:v>
                </c:pt>
                <c:pt idx="6">
                  <c:v>1648.2113810000001</c:v>
                </c:pt>
                <c:pt idx="7">
                  <c:v>1636.6419510000001</c:v>
                </c:pt>
                <c:pt idx="8">
                  <c:v>1632.410668</c:v>
                </c:pt>
                <c:pt idx="9">
                  <c:v>1637.4312729999999</c:v>
                </c:pt>
                <c:pt idx="10">
                  <c:v>1633.6500619999999</c:v>
                </c:pt>
                <c:pt idx="11">
                  <c:v>1634.4204360000001</c:v>
                </c:pt>
                <c:pt idx="12">
                  <c:v>1637.433824</c:v>
                </c:pt>
                <c:pt idx="13">
                  <c:v>1633.9100510000001</c:v>
                </c:pt>
                <c:pt idx="14">
                  <c:v>1608.065018</c:v>
                </c:pt>
                <c:pt idx="15">
                  <c:v>1609.7851740000001</c:v>
                </c:pt>
                <c:pt idx="16">
                  <c:v>1609.754709</c:v>
                </c:pt>
                <c:pt idx="17">
                  <c:v>1591.97648</c:v>
                </c:pt>
                <c:pt idx="18">
                  <c:v>1581.3319409999999</c:v>
                </c:pt>
                <c:pt idx="19">
                  <c:v>1579.9690929999999</c:v>
                </c:pt>
                <c:pt idx="20">
                  <c:v>1579.8886239999999</c:v>
                </c:pt>
                <c:pt idx="21">
                  <c:v>1582.6235300000001</c:v>
                </c:pt>
                <c:pt idx="22">
                  <c:v>1575.3235110000001</c:v>
                </c:pt>
                <c:pt idx="23">
                  <c:v>1576.082856</c:v>
                </c:pt>
                <c:pt idx="24">
                  <c:v>1569.974991</c:v>
                </c:pt>
                <c:pt idx="25">
                  <c:v>1468.7971689999999</c:v>
                </c:pt>
                <c:pt idx="26">
                  <c:v>1528.0516459999999</c:v>
                </c:pt>
                <c:pt idx="27" formatCode="#,##0.0_ ;\-#,##0.0\ ">
                  <c:v>1542.434941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2-41E8-9DCA-772CE71A2914}"/>
            </c:ext>
          </c:extLst>
        </c:ser>
        <c:ser>
          <c:idx val="6"/>
          <c:order val="6"/>
          <c:tx>
            <c:v>EU27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25400">
              <a:noFill/>
            </a:ln>
          </c:spPr>
          <c:invertIfNegative val="0"/>
          <c:cat>
            <c:strLit>
              <c:ptCount val="27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  <c:pt idx="20">
                <c:v>2015</c:v>
              </c:pt>
              <c:pt idx="21">
                <c:v>2016</c:v>
              </c:pt>
              <c:pt idx="22">
                <c:v>2017</c:v>
              </c:pt>
              <c:pt idx="23">
                <c:v>2018</c:v>
              </c:pt>
              <c:pt idx="24">
                <c:v>2019</c:v>
              </c:pt>
              <c:pt idx="25">
                <c:v>2020</c:v>
              </c:pt>
              <c:pt idx="26">
                <c:v>2021</c:v>
              </c:pt>
            </c:strLit>
          </c:cat>
          <c:val>
            <c:numRef>
              <c:f>'Dati Figura 4'!$B$29:$AC$29</c:f>
              <c:numCache>
                <c:formatCode>#,##0_ ;\-#,##0\ </c:formatCode>
                <c:ptCount val="28"/>
                <c:pt idx="0">
                  <c:v>1732.735273</c:v>
                </c:pt>
                <c:pt idx="1">
                  <c:v>1733.59448</c:v>
                </c:pt>
                <c:pt idx="2">
                  <c:v>1731.4356580000001</c:v>
                </c:pt>
                <c:pt idx="3">
                  <c:v>1730.850698</c:v>
                </c:pt>
                <c:pt idx="4">
                  <c:v>1726.922096</c:v>
                </c:pt>
                <c:pt idx="5">
                  <c:v>1712.2423570000001</c:v>
                </c:pt>
                <c:pt idx="6">
                  <c:v>1701.496433</c:v>
                </c:pt>
                <c:pt idx="7">
                  <c:v>1689.755218</c:v>
                </c:pt>
                <c:pt idx="8">
                  <c:v>1683.511532</c:v>
                </c:pt>
                <c:pt idx="9">
                  <c:v>1690.887138</c:v>
                </c:pt>
                <c:pt idx="10">
                  <c:v>1686.2627649999999</c:v>
                </c:pt>
                <c:pt idx="11">
                  <c:v>1684.594826</c:v>
                </c:pt>
                <c:pt idx="12">
                  <c:v>1686.587037</c:v>
                </c:pt>
                <c:pt idx="13">
                  <c:v>1685.133253</c:v>
                </c:pt>
                <c:pt idx="14">
                  <c:v>1661.493105</c:v>
                </c:pt>
                <c:pt idx="15">
                  <c:v>1664.1082590000001</c:v>
                </c:pt>
                <c:pt idx="16">
                  <c:v>1663.951832</c:v>
                </c:pt>
                <c:pt idx="17">
                  <c:v>1646.8142760000001</c:v>
                </c:pt>
                <c:pt idx="18">
                  <c:v>1637.521647</c:v>
                </c:pt>
                <c:pt idx="19">
                  <c:v>1637.0900240000001</c:v>
                </c:pt>
                <c:pt idx="20">
                  <c:v>1636.2388390000001</c:v>
                </c:pt>
                <c:pt idx="21">
                  <c:v>1640.5364890000001</c:v>
                </c:pt>
                <c:pt idx="22">
                  <c:v>1631.4761490000001</c:v>
                </c:pt>
                <c:pt idx="23">
                  <c:v>1628.926522</c:v>
                </c:pt>
                <c:pt idx="24">
                  <c:v>1623.599614</c:v>
                </c:pt>
                <c:pt idx="25">
                  <c:v>1539.3104080000001</c:v>
                </c:pt>
                <c:pt idx="26">
                  <c:v>1592.910989</c:v>
                </c:pt>
                <c:pt idx="27" formatCode="#,##0.0_ ;\-#,##0.0\ ">
                  <c:v>1603.2431260000001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2-41E8-9DCA-772CE71A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661984"/>
        <c:axId val="1"/>
      </c:barChart>
      <c:lineChart>
        <c:grouping val="standard"/>
        <c:varyColors val="0"/>
        <c:ser>
          <c:idx val="0"/>
          <c:order val="0"/>
          <c:tx>
            <c:v>Francia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'Dati Figura 4'!$B$22:$AC$22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'Dati Figura 4'!$B$23:$AC$23</c:f>
              <c:numCache>
                <c:formatCode>#,##0_ ;\-#,##0\ </c:formatCode>
                <c:ptCount val="28"/>
                <c:pt idx="0">
                  <c:v>1601.2115879999999</c:v>
                </c:pt>
                <c:pt idx="1">
                  <c:v>1597.2815089999999</c:v>
                </c:pt>
                <c:pt idx="2">
                  <c:v>1595.6453280000001</c:v>
                </c:pt>
                <c:pt idx="3">
                  <c:v>1585.289681</c:v>
                </c:pt>
                <c:pt idx="4">
                  <c:v>1578.3045099999999</c:v>
                </c:pt>
                <c:pt idx="5">
                  <c:v>1558.338802</c:v>
                </c:pt>
                <c:pt idx="6">
                  <c:v>1537.956604</c:v>
                </c:pt>
                <c:pt idx="7">
                  <c:v>1503.886735</c:v>
                </c:pt>
                <c:pt idx="8">
                  <c:v>1507.2567710000001</c:v>
                </c:pt>
                <c:pt idx="9">
                  <c:v>1530.856012</c:v>
                </c:pt>
                <c:pt idx="10">
                  <c:v>1532.0759089999999</c:v>
                </c:pt>
                <c:pt idx="11">
                  <c:v>1515.0111999999999</c:v>
                </c:pt>
                <c:pt idx="12">
                  <c:v>1536.815501</c:v>
                </c:pt>
                <c:pt idx="13">
                  <c:v>1542.7960849999999</c:v>
                </c:pt>
                <c:pt idx="14">
                  <c:v>1531.4511729999999</c:v>
                </c:pt>
                <c:pt idx="15">
                  <c:v>1539.803062</c:v>
                </c:pt>
                <c:pt idx="16">
                  <c:v>1546.331189</c:v>
                </c:pt>
                <c:pt idx="17">
                  <c:v>1540.880619</c:v>
                </c:pt>
                <c:pt idx="18">
                  <c:v>1526.2420010000001</c:v>
                </c:pt>
                <c:pt idx="19">
                  <c:v>1518.111034</c:v>
                </c:pt>
                <c:pt idx="20">
                  <c:v>1519.4843559999999</c:v>
                </c:pt>
                <c:pt idx="21">
                  <c:v>1522.069358</c:v>
                </c:pt>
                <c:pt idx="22">
                  <c:v>1507.60482</c:v>
                </c:pt>
                <c:pt idx="23">
                  <c:v>1514.4103270000001</c:v>
                </c:pt>
                <c:pt idx="24">
                  <c:v>1518.157256</c:v>
                </c:pt>
                <c:pt idx="25">
                  <c:v>1402.6435080000001</c:v>
                </c:pt>
                <c:pt idx="26">
                  <c:v>1483.7927050000001</c:v>
                </c:pt>
                <c:pt idx="27" formatCode="#,##0.0_ ;\-#,##0.0\ ">
                  <c:v>1511.400222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F2-41E8-9DCA-772CE71A2914}"/>
            </c:ext>
          </c:extLst>
        </c:ser>
        <c:ser>
          <c:idx val="1"/>
          <c:order val="1"/>
          <c:tx>
            <c:v>Germania</c:v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plus"/>
            <c:size val="4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'Dati Figura 4'!$B$22:$AC$22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'Dati Figura 4'!$B$24:$AC$24</c:f>
              <c:numCache>
                <c:formatCode>#,##0_ ;\-#,##0\ </c:formatCode>
                <c:ptCount val="28"/>
                <c:pt idx="0">
                  <c:v>1530.5671890000001</c:v>
                </c:pt>
                <c:pt idx="1">
                  <c:v>1516.7623040000001</c:v>
                </c:pt>
                <c:pt idx="2">
                  <c:v>1507.683833</c:v>
                </c:pt>
                <c:pt idx="3">
                  <c:v>1504.5467719999999</c:v>
                </c:pt>
                <c:pt idx="4">
                  <c:v>1491.5157979999999</c:v>
                </c:pt>
                <c:pt idx="5">
                  <c:v>1465.935929</c:v>
                </c:pt>
                <c:pt idx="6">
                  <c:v>1458.1537920000001</c:v>
                </c:pt>
                <c:pt idx="7">
                  <c:v>1448.915217</c:v>
                </c:pt>
                <c:pt idx="8">
                  <c:v>1443.399674</c:v>
                </c:pt>
                <c:pt idx="9">
                  <c:v>1442.5853870000001</c:v>
                </c:pt>
                <c:pt idx="10">
                  <c:v>1432.4203399999999</c:v>
                </c:pt>
                <c:pt idx="11">
                  <c:v>1453.1816140000001</c:v>
                </c:pt>
                <c:pt idx="12">
                  <c:v>1454.098927</c:v>
                </c:pt>
                <c:pt idx="13">
                  <c:v>1447.3333170000001</c:v>
                </c:pt>
                <c:pt idx="14">
                  <c:v>1405.0487250000001</c:v>
                </c:pt>
                <c:pt idx="15">
                  <c:v>1425.741595</c:v>
                </c:pt>
                <c:pt idx="16">
                  <c:v>1426.900828</c:v>
                </c:pt>
                <c:pt idx="17">
                  <c:v>1407.9877670000001</c:v>
                </c:pt>
                <c:pt idx="18">
                  <c:v>1396.4667999999999</c:v>
                </c:pt>
                <c:pt idx="19">
                  <c:v>1400.4128880000001</c:v>
                </c:pt>
                <c:pt idx="20">
                  <c:v>1400.951765</c:v>
                </c:pt>
                <c:pt idx="21">
                  <c:v>1395.597352</c:v>
                </c:pt>
                <c:pt idx="22">
                  <c:v>1389.1334429999999</c:v>
                </c:pt>
                <c:pt idx="23">
                  <c:v>1380.677328</c:v>
                </c:pt>
                <c:pt idx="24">
                  <c:v>1372.1525280000001</c:v>
                </c:pt>
                <c:pt idx="25">
                  <c:v>1319.1306910000001</c:v>
                </c:pt>
                <c:pt idx="26">
                  <c:v>1340.1656290000001</c:v>
                </c:pt>
                <c:pt idx="27" formatCode="#,##0.0_ ;\-#,##0.0\ ">
                  <c:v>1340.861971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F2-41E8-9DCA-772CE71A2914}"/>
            </c:ext>
          </c:extLst>
        </c:ser>
        <c:ser>
          <c:idx val="2"/>
          <c:order val="2"/>
          <c:tx>
            <c:v>Italia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'Dati Figura 4'!$B$22:$AC$22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'Dati Figura 4'!$B$25:$AC$25</c:f>
              <c:numCache>
                <c:formatCode>#,##0_ ;\-#,##0\ </c:formatCode>
                <c:ptCount val="28"/>
                <c:pt idx="0">
                  <c:v>1856.212894</c:v>
                </c:pt>
                <c:pt idx="1">
                  <c:v>1866.151756</c:v>
                </c:pt>
                <c:pt idx="2">
                  <c:v>1859.8638980000001</c:v>
                </c:pt>
                <c:pt idx="3">
                  <c:v>1873.132928</c:v>
                </c:pt>
                <c:pt idx="4">
                  <c:v>1869.8780180000001</c:v>
                </c:pt>
                <c:pt idx="5">
                  <c:v>1850.1979710000001</c:v>
                </c:pt>
                <c:pt idx="6">
                  <c:v>1837.636217</c:v>
                </c:pt>
                <c:pt idx="7">
                  <c:v>1826.1900949999999</c:v>
                </c:pt>
                <c:pt idx="8">
                  <c:v>1815.1038129999999</c:v>
                </c:pt>
                <c:pt idx="9">
                  <c:v>1814.615542</c:v>
                </c:pt>
                <c:pt idx="10">
                  <c:v>1811.1017179999999</c:v>
                </c:pt>
                <c:pt idx="11">
                  <c:v>1811.851615</c:v>
                </c:pt>
                <c:pt idx="12">
                  <c:v>1817.707441</c:v>
                </c:pt>
                <c:pt idx="13">
                  <c:v>1806.539391</c:v>
                </c:pt>
                <c:pt idx="14">
                  <c:v>1775.169635</c:v>
                </c:pt>
                <c:pt idx="15">
                  <c:v>1776.773246</c:v>
                </c:pt>
                <c:pt idx="16">
                  <c:v>1772.5573750000001</c:v>
                </c:pt>
                <c:pt idx="17">
                  <c:v>1733.6422729999999</c:v>
                </c:pt>
                <c:pt idx="18">
                  <c:v>1719.0903000000001</c:v>
                </c:pt>
                <c:pt idx="19">
                  <c:v>1716.341179</c:v>
                </c:pt>
                <c:pt idx="20">
                  <c:v>1717.4689800000001</c:v>
                </c:pt>
                <c:pt idx="21">
                  <c:v>1721.6975130000001</c:v>
                </c:pt>
                <c:pt idx="22">
                  <c:v>1719.1575800000001</c:v>
                </c:pt>
                <c:pt idx="23">
                  <c:v>1719.3524179999999</c:v>
                </c:pt>
                <c:pt idx="24">
                  <c:v>1710.180953</c:v>
                </c:pt>
                <c:pt idx="25">
                  <c:v>1543.0997709999999</c:v>
                </c:pt>
                <c:pt idx="26">
                  <c:v>1658.8026159999999</c:v>
                </c:pt>
                <c:pt idx="27" formatCode="#,##0.0_ ;\-#,##0.0\ ">
                  <c:v>1694.452444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F2-41E8-9DCA-772CE71A2914}"/>
            </c:ext>
          </c:extLst>
        </c:ser>
        <c:ser>
          <c:idx val="3"/>
          <c:order val="3"/>
          <c:tx>
            <c:v>Spagna</c:v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'Dati Figura 4'!$B$22:$AC$22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'Dati Figura 4'!$B$26:$AC$26</c:f>
              <c:numCache>
                <c:formatCode>#,##0_ ;\-#,##0\ </c:formatCode>
                <c:ptCount val="28"/>
                <c:pt idx="0">
                  <c:v>1738.796398</c:v>
                </c:pt>
                <c:pt idx="1">
                  <c:v>1740.339289</c:v>
                </c:pt>
                <c:pt idx="2">
                  <c:v>1742.6367720000001</c:v>
                </c:pt>
                <c:pt idx="3">
                  <c:v>1751.105871</c:v>
                </c:pt>
                <c:pt idx="4">
                  <c:v>1756.2737340000001</c:v>
                </c:pt>
                <c:pt idx="5">
                  <c:v>1752.8207580000001</c:v>
                </c:pt>
                <c:pt idx="6">
                  <c:v>1762.0697829999999</c:v>
                </c:pt>
                <c:pt idx="7">
                  <c:v>1763.647418</c:v>
                </c:pt>
                <c:pt idx="8">
                  <c:v>1754.6331700000001</c:v>
                </c:pt>
                <c:pt idx="9">
                  <c:v>1739.9012</c:v>
                </c:pt>
                <c:pt idx="10">
                  <c:v>1723.719169</c:v>
                </c:pt>
                <c:pt idx="11">
                  <c:v>1713.740634</c:v>
                </c:pt>
                <c:pt idx="12">
                  <c:v>1701.307798</c:v>
                </c:pt>
                <c:pt idx="13">
                  <c:v>1710.1262019999999</c:v>
                </c:pt>
                <c:pt idx="14">
                  <c:v>1715.8045589999999</c:v>
                </c:pt>
                <c:pt idx="15">
                  <c:v>1705.775535</c:v>
                </c:pt>
                <c:pt idx="16">
                  <c:v>1710.6916590000001</c:v>
                </c:pt>
                <c:pt idx="17">
                  <c:v>1696.7266179999999</c:v>
                </c:pt>
                <c:pt idx="18">
                  <c:v>1689.8244099999999</c:v>
                </c:pt>
                <c:pt idx="19">
                  <c:v>1690.563997</c:v>
                </c:pt>
                <c:pt idx="20">
                  <c:v>1694.2371880000001</c:v>
                </c:pt>
                <c:pt idx="21">
                  <c:v>1701.4500619999999</c:v>
                </c:pt>
                <c:pt idx="22">
                  <c:v>1692.394168</c:v>
                </c:pt>
                <c:pt idx="23">
                  <c:v>1697.621952</c:v>
                </c:pt>
                <c:pt idx="24">
                  <c:v>1682.9364189999999</c:v>
                </c:pt>
                <c:pt idx="25">
                  <c:v>1569.672186</c:v>
                </c:pt>
                <c:pt idx="26">
                  <c:v>1640.9407000000001</c:v>
                </c:pt>
                <c:pt idx="27" formatCode="#,##0.0_ ;\-#,##0.0\ ">
                  <c:v>1643.5474750000001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F2-41E8-9DCA-772CE71A2914}"/>
            </c:ext>
          </c:extLst>
        </c:ser>
        <c:ser>
          <c:idx val="4"/>
          <c:order val="4"/>
          <c:tx>
            <c:v>Regno Unito</c:v>
          </c:tx>
          <c:spPr>
            <a:ln w="95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'Dati Figura 4'!$B$22:$AC$22</c:f>
              <c:strCach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strCache>
            </c:strRef>
          </c:cat>
          <c:val>
            <c:numRef>
              <c:f>'Dati Figura 4'!$B$27:$AC$27</c:f>
              <c:numCache>
                <c:formatCode>#,##0_ ;\-#,##0\ </c:formatCode>
                <c:ptCount val="28"/>
                <c:pt idx="0">
                  <c:v>1586.436704</c:v>
                </c:pt>
                <c:pt idx="1">
                  <c:v>1586.436704</c:v>
                </c:pt>
                <c:pt idx="2">
                  <c:v>1586.436704</c:v>
                </c:pt>
                <c:pt idx="3">
                  <c:v>1581.854276</c:v>
                </c:pt>
                <c:pt idx="4">
                  <c:v>1572.689419</c:v>
                </c:pt>
                <c:pt idx="5">
                  <c:v>1558.025648</c:v>
                </c:pt>
                <c:pt idx="6">
                  <c:v>1562.6080770000001</c:v>
                </c:pt>
                <c:pt idx="7">
                  <c:v>1543.3618779999999</c:v>
                </c:pt>
                <c:pt idx="8">
                  <c:v>1534.1970209999999</c:v>
                </c:pt>
                <c:pt idx="9">
                  <c:v>1533.8236489999999</c:v>
                </c:pt>
                <c:pt idx="10">
                  <c:v>1544.036149</c:v>
                </c:pt>
                <c:pt idx="11">
                  <c:v>1536.39004</c:v>
                </c:pt>
                <c:pt idx="12">
                  <c:v>1541.168858</c:v>
                </c:pt>
                <c:pt idx="13">
                  <c:v>1524.920877</c:v>
                </c:pt>
                <c:pt idx="14">
                  <c:v>1516.3190039999999</c:v>
                </c:pt>
                <c:pt idx="15">
                  <c:v>1507.239249</c:v>
                </c:pt>
                <c:pt idx="16">
                  <c:v>1515.3632399999999</c:v>
                </c:pt>
                <c:pt idx="17">
                  <c:v>1531.0541479999999</c:v>
                </c:pt>
                <c:pt idx="18">
                  <c:v>1533.5182420000001</c:v>
                </c:pt>
                <c:pt idx="19">
                  <c:v>1542.2187779999999</c:v>
                </c:pt>
                <c:pt idx="20">
                  <c:v>1525.1273819999999</c:v>
                </c:pt>
                <c:pt idx="21">
                  <c:v>1541.275306</c:v>
                </c:pt>
                <c:pt idx="22">
                  <c:v>1535.6795979999999</c:v>
                </c:pt>
                <c:pt idx="23">
                  <c:v>1536.1757070000001</c:v>
                </c:pt>
                <c:pt idx="24">
                  <c:v>1537.0432780000001</c:v>
                </c:pt>
                <c:pt idx="25">
                  <c:v>1363.767235</c:v>
                </c:pt>
                <c:pt idx="26">
                  <c:v>1497.3754630000001</c:v>
                </c:pt>
                <c:pt idx="27" formatCode="#,##0.0_ ;\-#,##0.0\ 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F2-41E8-9DCA-772CE71A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661984"/>
        <c:axId val="1"/>
      </c:lineChart>
      <c:catAx>
        <c:axId val="480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it-IT"/>
          </a:p>
        </c:txPr>
        <c:crossAx val="480661984"/>
        <c:crosses val="autoZero"/>
        <c:crossBetween val="between"/>
        <c:majorUnit val="10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5497219020797878E-2"/>
          <c:y val="0.96389098178446042"/>
          <c:w val="0.93031812430456662"/>
          <c:h val="2.7803122893389289E-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it-IT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it-IT" sz="1800" b="1" i="0" u="none" strike="noStrike" baseline="0"/>
              <a:t>Figura 5 Francia, Germania, Italia, 1970-2022. PIL per ora lavorata (scala dx) e orario settimanale di</a:t>
            </a:r>
          </a:p>
          <a:p>
            <a:pPr>
              <a:defRPr sz="1600" b="0"/>
            </a:pPr>
            <a:r>
              <a:rPr lang="it-IT" sz="1800" b="1" i="0" u="none" strike="noStrike" baseline="0"/>
              <a:t>lavoro per occupato (scala sx)</a:t>
            </a:r>
            <a:endParaRPr lang="it-IT" sz="16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0545149024634574E-2"/>
          <c:y val="0.10150156412930135"/>
          <c:w val="0.87242125984251961"/>
          <c:h val="0.71376368099972909"/>
        </c:manualLayout>
      </c:layout>
      <c:lineChart>
        <c:grouping val="standard"/>
        <c:varyColors val="0"/>
        <c:ser>
          <c:idx val="3"/>
          <c:order val="3"/>
          <c:tx>
            <c:v>FR ore lavorate per occupato</c:v>
          </c:tx>
          <c:spPr>
            <a:ln w="9525" cap="rnd">
              <a:solidFill>
                <a:schemeClr val="accent6">
                  <a:lumMod val="50000"/>
                </a:schemeClr>
              </a:solidFill>
              <a:prstDash val="dashDot"/>
              <a:round/>
            </a:ln>
            <a:effectLst/>
          </c:spPr>
          <c:marker>
            <c:symbol val="circle"/>
            <c:size val="5"/>
            <c:spPr>
              <a:noFill/>
              <a:ln w="6350">
                <a:noFill/>
              </a:ln>
            </c:spPr>
          </c:marker>
          <c:dLbls>
            <c:dLbl>
              <c:idx val="0"/>
              <c:layout>
                <c:manualLayout>
                  <c:x val="-1.6406890894175553E-2"/>
                  <c:y val="-8.37520938023450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1-4F94-9A90-0D271B8ECF4B}"/>
                </c:ext>
              </c:extLst>
            </c:dLbl>
            <c:dLbl>
              <c:idx val="5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1-4F94-9A90-0D271B8ECF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'Dati Figura 5'!$B$21:$BB$21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5'!$B$25:$BB$25</c:f>
              <c:numCache>
                <c:formatCode>#,##0.0_ ;\-#,##0.0\ </c:formatCode>
                <c:ptCount val="53"/>
                <c:pt idx="0">
                  <c:v>1992.507975</c:v>
                </c:pt>
                <c:pt idx="1">
                  <c:v>1989.7316960000001</c:v>
                </c:pt>
                <c:pt idx="2">
                  <c:v>1936.627698</c:v>
                </c:pt>
                <c:pt idx="3">
                  <c:v>1920.4269429999999</c:v>
                </c:pt>
                <c:pt idx="4">
                  <c:v>1888.4677730000001</c:v>
                </c:pt>
                <c:pt idx="5">
                  <c:v>1862.6045899999999</c:v>
                </c:pt>
                <c:pt idx="6">
                  <c:v>1888.886164</c:v>
                </c:pt>
                <c:pt idx="7">
                  <c:v>1850.328211</c:v>
                </c:pt>
                <c:pt idx="8">
                  <c:v>1819.027159</c:v>
                </c:pt>
                <c:pt idx="9">
                  <c:v>1815.5414410000001</c:v>
                </c:pt>
                <c:pt idx="10">
                  <c:v>1806.1337840000001</c:v>
                </c:pt>
                <c:pt idx="11">
                  <c:v>1785.5871870000001</c:v>
                </c:pt>
                <c:pt idx="12">
                  <c:v>1714.3784009999999</c:v>
                </c:pt>
                <c:pt idx="13">
                  <c:v>1696.3026219999999</c:v>
                </c:pt>
                <c:pt idx="14">
                  <c:v>1689.6501599999999</c:v>
                </c:pt>
                <c:pt idx="15">
                  <c:v>1654.3220530000001</c:v>
                </c:pt>
                <c:pt idx="16">
                  <c:v>1648.351684</c:v>
                </c:pt>
                <c:pt idx="17">
                  <c:v>1659.385665</c:v>
                </c:pt>
                <c:pt idx="18">
                  <c:v>1667.407559</c:v>
                </c:pt>
                <c:pt idx="19">
                  <c:v>1651.266781</c:v>
                </c:pt>
                <c:pt idx="20">
                  <c:v>1644.8506689999999</c:v>
                </c:pt>
                <c:pt idx="21">
                  <c:v>1637.7817279999999</c:v>
                </c:pt>
                <c:pt idx="22">
                  <c:v>1635.1524830000001</c:v>
                </c:pt>
                <c:pt idx="23">
                  <c:v>1626.6858850000001</c:v>
                </c:pt>
                <c:pt idx="24">
                  <c:v>1623.233565</c:v>
                </c:pt>
                <c:pt idx="25">
                  <c:v>1601.2115879999999</c:v>
                </c:pt>
                <c:pt idx="26">
                  <c:v>1597.2815089999999</c:v>
                </c:pt>
                <c:pt idx="27">
                  <c:v>1595.6453280000001</c:v>
                </c:pt>
                <c:pt idx="28">
                  <c:v>1585.289681</c:v>
                </c:pt>
                <c:pt idx="29">
                  <c:v>1578.3045099999999</c:v>
                </c:pt>
                <c:pt idx="30">
                  <c:v>1558.338802</c:v>
                </c:pt>
                <c:pt idx="31">
                  <c:v>1537.956604</c:v>
                </c:pt>
                <c:pt idx="32">
                  <c:v>1503.886735</c:v>
                </c:pt>
                <c:pt idx="33">
                  <c:v>1507.2567710000001</c:v>
                </c:pt>
                <c:pt idx="34">
                  <c:v>1530.856012</c:v>
                </c:pt>
                <c:pt idx="35">
                  <c:v>1532.0759089999999</c:v>
                </c:pt>
                <c:pt idx="36">
                  <c:v>1515.0111999999999</c:v>
                </c:pt>
                <c:pt idx="37">
                  <c:v>1536.815501</c:v>
                </c:pt>
                <c:pt idx="38">
                  <c:v>1542.7960849999999</c:v>
                </c:pt>
                <c:pt idx="39">
                  <c:v>1531.4511729999999</c:v>
                </c:pt>
                <c:pt idx="40">
                  <c:v>1539.803062</c:v>
                </c:pt>
                <c:pt idx="41">
                  <c:v>1546.331189</c:v>
                </c:pt>
                <c:pt idx="42">
                  <c:v>1540.880619</c:v>
                </c:pt>
                <c:pt idx="43">
                  <c:v>1526.2420010000001</c:v>
                </c:pt>
                <c:pt idx="44">
                  <c:v>1518.111034</c:v>
                </c:pt>
                <c:pt idx="45">
                  <c:v>1519.4843559999999</c:v>
                </c:pt>
                <c:pt idx="46">
                  <c:v>1522.069358</c:v>
                </c:pt>
                <c:pt idx="47">
                  <c:v>1507.60482</c:v>
                </c:pt>
                <c:pt idx="48">
                  <c:v>1514.4103270000001</c:v>
                </c:pt>
                <c:pt idx="49">
                  <c:v>1518.157256</c:v>
                </c:pt>
                <c:pt idx="50">
                  <c:v>1402.6435080000001</c:v>
                </c:pt>
                <c:pt idx="51">
                  <c:v>1483.7927050000001</c:v>
                </c:pt>
                <c:pt idx="52">
                  <c:v>1511.400222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D-4FD0-BF23-7FEED7E17ABD}"/>
            </c:ext>
          </c:extLst>
        </c:ser>
        <c:ser>
          <c:idx val="4"/>
          <c:order val="4"/>
          <c:tx>
            <c:v>GE  ore lavorate per occupato</c:v>
          </c:tx>
          <c:spPr>
            <a:ln w="952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1875854525567406E-2"/>
                  <c:y val="2.5125628140703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1-4F94-9A90-0D271B8ECF4B}"/>
                </c:ext>
              </c:extLst>
            </c:dLbl>
            <c:dLbl>
              <c:idx val="52"/>
              <c:layout>
                <c:manualLayout>
                  <c:x val="-1.2305168170631866E-2"/>
                  <c:y val="2.7219430485762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1-4F94-9A90-0D271B8ECF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'Dati Figura 5'!$B$21:$BB$21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5'!$B$26:$BB$26</c:f>
              <c:numCache>
                <c:formatCode>#,##0.0_ ;\-#,##0.0\ </c:formatCode>
                <c:ptCount val="53"/>
                <c:pt idx="0">
                  <c:v>1960.4488220000001</c:v>
                </c:pt>
                <c:pt idx="1">
                  <c:v>1928.5378370000001</c:v>
                </c:pt>
                <c:pt idx="2">
                  <c:v>1905.5093649999999</c:v>
                </c:pt>
                <c:pt idx="3">
                  <c:v>1877.0002710000001</c:v>
                </c:pt>
                <c:pt idx="4">
                  <c:v>1837.5962259999999</c:v>
                </c:pt>
                <c:pt idx="5">
                  <c:v>1800.8289319999999</c:v>
                </c:pt>
                <c:pt idx="6">
                  <c:v>1813.2967369999999</c:v>
                </c:pt>
                <c:pt idx="7">
                  <c:v>1795.8176699999999</c:v>
                </c:pt>
                <c:pt idx="8">
                  <c:v>1776.880997</c:v>
                </c:pt>
                <c:pt idx="9">
                  <c:v>1765.0233820000001</c:v>
                </c:pt>
                <c:pt idx="10">
                  <c:v>1745.6876810000001</c:v>
                </c:pt>
                <c:pt idx="11">
                  <c:v>1724.1532050000001</c:v>
                </c:pt>
                <c:pt idx="12">
                  <c:v>1712.987185</c:v>
                </c:pt>
                <c:pt idx="13">
                  <c:v>1700.1263329999999</c:v>
                </c:pt>
                <c:pt idx="14">
                  <c:v>1688.5615150000001</c:v>
                </c:pt>
                <c:pt idx="15">
                  <c:v>1665.531612</c:v>
                </c:pt>
                <c:pt idx="16">
                  <c:v>1646.5892550000001</c:v>
                </c:pt>
                <c:pt idx="17">
                  <c:v>1624.456586</c:v>
                </c:pt>
                <c:pt idx="18">
                  <c:v>1619.272363</c:v>
                </c:pt>
                <c:pt idx="19">
                  <c:v>1595.843672</c:v>
                </c:pt>
                <c:pt idx="20">
                  <c:v>1572.813742</c:v>
                </c:pt>
                <c:pt idx="21">
                  <c:v>1554.070798</c:v>
                </c:pt>
                <c:pt idx="22">
                  <c:v>1565.1053179999999</c:v>
                </c:pt>
                <c:pt idx="23">
                  <c:v>1540.172675</c:v>
                </c:pt>
                <c:pt idx="24">
                  <c:v>1536.579741</c:v>
                </c:pt>
                <c:pt idx="25">
                  <c:v>1530.5671890000001</c:v>
                </c:pt>
                <c:pt idx="26">
                  <c:v>1516.7623040000001</c:v>
                </c:pt>
                <c:pt idx="27">
                  <c:v>1507.683833</c:v>
                </c:pt>
                <c:pt idx="28">
                  <c:v>1504.5467719999999</c:v>
                </c:pt>
                <c:pt idx="29">
                  <c:v>1491.5157979999999</c:v>
                </c:pt>
                <c:pt idx="30">
                  <c:v>1465.935929</c:v>
                </c:pt>
                <c:pt idx="31">
                  <c:v>1458.1537920000001</c:v>
                </c:pt>
                <c:pt idx="32">
                  <c:v>1448.915217</c:v>
                </c:pt>
                <c:pt idx="33">
                  <c:v>1443.399674</c:v>
                </c:pt>
                <c:pt idx="34">
                  <c:v>1442.5853870000001</c:v>
                </c:pt>
                <c:pt idx="35">
                  <c:v>1432.4203399999999</c:v>
                </c:pt>
                <c:pt idx="36">
                  <c:v>1453.1816140000001</c:v>
                </c:pt>
                <c:pt idx="37">
                  <c:v>1454.098927</c:v>
                </c:pt>
                <c:pt idx="38">
                  <c:v>1447.3333170000001</c:v>
                </c:pt>
                <c:pt idx="39">
                  <c:v>1405.0487250000001</c:v>
                </c:pt>
                <c:pt idx="40">
                  <c:v>1425.741595</c:v>
                </c:pt>
                <c:pt idx="41">
                  <c:v>1426.900828</c:v>
                </c:pt>
                <c:pt idx="42">
                  <c:v>1407.9877670000001</c:v>
                </c:pt>
                <c:pt idx="43">
                  <c:v>1396.4667999999999</c:v>
                </c:pt>
                <c:pt idx="44">
                  <c:v>1400.4128880000001</c:v>
                </c:pt>
                <c:pt idx="45">
                  <c:v>1400.951765</c:v>
                </c:pt>
                <c:pt idx="46">
                  <c:v>1395.597352</c:v>
                </c:pt>
                <c:pt idx="47">
                  <c:v>1389.1334429999999</c:v>
                </c:pt>
                <c:pt idx="48">
                  <c:v>1380.677328</c:v>
                </c:pt>
                <c:pt idx="49">
                  <c:v>1372.1525280000001</c:v>
                </c:pt>
                <c:pt idx="50">
                  <c:v>1319.1306910000001</c:v>
                </c:pt>
                <c:pt idx="51">
                  <c:v>1340.1656290000001</c:v>
                </c:pt>
                <c:pt idx="52">
                  <c:v>1340.861971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7D-4FD0-BF23-7FEED7E17ABD}"/>
            </c:ext>
          </c:extLst>
        </c:ser>
        <c:ser>
          <c:idx val="5"/>
          <c:order val="5"/>
          <c:tx>
            <c:v>IT  ore lavorate per occupato</c:v>
          </c:tx>
          <c:spPr>
            <a:ln w="952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triang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7774131802023516E-2"/>
                  <c:y val="-1.2562814070351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1-4F94-9A90-0D271B8ECF4B}"/>
                </c:ext>
              </c:extLst>
            </c:dLbl>
            <c:dLbl>
              <c:idx val="52"/>
              <c:layout>
                <c:manualLayout>
                  <c:x val="-3.0079299972655384E-2"/>
                  <c:y val="-2.3031825795644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1-4F94-9A90-0D271B8ECF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'Dati Figura 5'!$B$21:$BB$21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5'!$B$27:$BB$27</c:f>
              <c:numCache>
                <c:formatCode>#,##0.0_ ;\-#,##0.0\ </c:formatCode>
                <c:ptCount val="53"/>
                <c:pt idx="0">
                  <c:v>2042.316257</c:v>
                </c:pt>
                <c:pt idx="1">
                  <c:v>1989.836041</c:v>
                </c:pt>
                <c:pt idx="2">
                  <c:v>1970.972518</c:v>
                </c:pt>
                <c:pt idx="3">
                  <c:v>1954.729585</c:v>
                </c:pt>
                <c:pt idx="4">
                  <c:v>1924.1532520000001</c:v>
                </c:pt>
                <c:pt idx="5">
                  <c:v>1908.630731</c:v>
                </c:pt>
                <c:pt idx="6">
                  <c:v>1906.5350530000001</c:v>
                </c:pt>
                <c:pt idx="7">
                  <c:v>1871.6875250000001</c:v>
                </c:pt>
                <c:pt idx="8">
                  <c:v>1861.6439740000001</c:v>
                </c:pt>
                <c:pt idx="9">
                  <c:v>1855.108011</c:v>
                </c:pt>
                <c:pt idx="10">
                  <c:v>1856.1445650000001</c:v>
                </c:pt>
                <c:pt idx="11">
                  <c:v>1862.422343</c:v>
                </c:pt>
                <c:pt idx="12">
                  <c:v>1873.8284080000001</c:v>
                </c:pt>
                <c:pt idx="13">
                  <c:v>1873.1012290000001</c:v>
                </c:pt>
                <c:pt idx="14">
                  <c:v>1862.7348079999999</c:v>
                </c:pt>
                <c:pt idx="15">
                  <c:v>1859.2355889999999</c:v>
                </c:pt>
                <c:pt idx="16">
                  <c:v>1867.671724</c:v>
                </c:pt>
                <c:pt idx="17">
                  <c:v>1886.7984120000001</c:v>
                </c:pt>
                <c:pt idx="18">
                  <c:v>1890.463716</c:v>
                </c:pt>
                <c:pt idx="19">
                  <c:v>1874.5992739999999</c:v>
                </c:pt>
                <c:pt idx="20">
                  <c:v>1863.887514</c:v>
                </c:pt>
                <c:pt idx="21">
                  <c:v>1856.937713</c:v>
                </c:pt>
                <c:pt idx="22">
                  <c:v>1860.0984920000001</c:v>
                </c:pt>
                <c:pt idx="23">
                  <c:v>1859.961573</c:v>
                </c:pt>
                <c:pt idx="24">
                  <c:v>1853.8814</c:v>
                </c:pt>
                <c:pt idx="25">
                  <c:v>1856.212894</c:v>
                </c:pt>
                <c:pt idx="26">
                  <c:v>1866.151756</c:v>
                </c:pt>
                <c:pt idx="27">
                  <c:v>1859.8638980000001</c:v>
                </c:pt>
                <c:pt idx="28">
                  <c:v>1873.132928</c:v>
                </c:pt>
                <c:pt idx="29">
                  <c:v>1869.8780180000001</c:v>
                </c:pt>
                <c:pt idx="30">
                  <c:v>1850.1979710000001</c:v>
                </c:pt>
                <c:pt idx="31">
                  <c:v>1837.636217</c:v>
                </c:pt>
                <c:pt idx="32">
                  <c:v>1826.1900949999999</c:v>
                </c:pt>
                <c:pt idx="33">
                  <c:v>1815.1038129999999</c:v>
                </c:pt>
                <c:pt idx="34">
                  <c:v>1814.615542</c:v>
                </c:pt>
                <c:pt idx="35">
                  <c:v>1811.1017179999999</c:v>
                </c:pt>
                <c:pt idx="36">
                  <c:v>1811.851615</c:v>
                </c:pt>
                <c:pt idx="37">
                  <c:v>1817.707441</c:v>
                </c:pt>
                <c:pt idx="38">
                  <c:v>1806.539391</c:v>
                </c:pt>
                <c:pt idx="39">
                  <c:v>1775.169635</c:v>
                </c:pt>
                <c:pt idx="40">
                  <c:v>1776.773246</c:v>
                </c:pt>
                <c:pt idx="41">
                  <c:v>1772.5573750000001</c:v>
                </c:pt>
                <c:pt idx="42">
                  <c:v>1733.6422729999999</c:v>
                </c:pt>
                <c:pt idx="43">
                  <c:v>1719.0903000000001</c:v>
                </c:pt>
                <c:pt idx="44">
                  <c:v>1716.341179</c:v>
                </c:pt>
                <c:pt idx="45">
                  <c:v>1717.4689800000001</c:v>
                </c:pt>
                <c:pt idx="46">
                  <c:v>1721.6975130000001</c:v>
                </c:pt>
                <c:pt idx="47">
                  <c:v>1719.1575800000001</c:v>
                </c:pt>
                <c:pt idx="48">
                  <c:v>1719.3524179999999</c:v>
                </c:pt>
                <c:pt idx="49">
                  <c:v>1710.180953</c:v>
                </c:pt>
                <c:pt idx="50">
                  <c:v>1543.1173140000001</c:v>
                </c:pt>
                <c:pt idx="51">
                  <c:v>1658.2698800000001</c:v>
                </c:pt>
                <c:pt idx="52">
                  <c:v>1694.452444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7D-4FD0-BF23-7FEED7E1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201832"/>
        <c:axId val="1"/>
      </c:lineChart>
      <c:lineChart>
        <c:grouping val="standard"/>
        <c:varyColors val="0"/>
        <c:ser>
          <c:idx val="0"/>
          <c:order val="0"/>
          <c:tx>
            <c:v>Francia PIL/ora lavorata</c:v>
          </c:tx>
          <c:spPr>
            <a:ln w="952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plus"/>
            <c:size val="7"/>
            <c:spPr>
              <a:noFill/>
              <a:ln w="6350">
                <a:noFill/>
              </a:ln>
            </c:spPr>
          </c:marker>
          <c:dLbls>
            <c:dLbl>
              <c:idx val="0"/>
              <c:layout>
                <c:manualLayout>
                  <c:x val="-1.7774131802023529E-2"/>
                  <c:y val="1.2562814070351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1-4F94-9A90-0D271B8ECF4B}"/>
                </c:ext>
              </c:extLst>
            </c:dLbl>
            <c:dLbl>
              <c:idx val="52"/>
              <c:layout>
                <c:manualLayout>
                  <c:x val="-9.5706863549359401E-3"/>
                  <c:y val="1.8844221105527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1-4F94-9A90-0D271B8ECF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Ref>
              <c:f>'Dati Figura 5'!$B$22:$BB$22</c:f>
              <c:numCache>
                <c:formatCode>#,##0.0_ ;\-#,##0.0\ </c:formatCode>
                <c:ptCount val="53"/>
                <c:pt idx="0">
                  <c:v>23.895838000000001</c:v>
                </c:pt>
                <c:pt idx="1">
                  <c:v>25.083749999999998</c:v>
                </c:pt>
                <c:pt idx="2">
                  <c:v>26.770467</c:v>
                </c:pt>
                <c:pt idx="3">
                  <c:v>28.316172000000002</c:v>
                </c:pt>
                <c:pt idx="4">
                  <c:v>29.760027000000001</c:v>
                </c:pt>
                <c:pt idx="5">
                  <c:v>30.117225000000001</c:v>
                </c:pt>
                <c:pt idx="6">
                  <c:v>30.736343999999999</c:v>
                </c:pt>
                <c:pt idx="7">
                  <c:v>32.177911000000002</c:v>
                </c:pt>
                <c:pt idx="8">
                  <c:v>33.831662999999999</c:v>
                </c:pt>
                <c:pt idx="9">
                  <c:v>34.864781000000001</c:v>
                </c:pt>
                <c:pt idx="10">
                  <c:v>35.437722999999998</c:v>
                </c:pt>
                <c:pt idx="11">
                  <c:v>36.265537999999999</c:v>
                </c:pt>
                <c:pt idx="12">
                  <c:v>38.617471000000002</c:v>
                </c:pt>
                <c:pt idx="13">
                  <c:v>39.556883999999997</c:v>
                </c:pt>
                <c:pt idx="14">
                  <c:v>40.521273000000001</c:v>
                </c:pt>
                <c:pt idx="15">
                  <c:v>42.149867</c:v>
                </c:pt>
                <c:pt idx="16">
                  <c:v>43.080523999999997</c:v>
                </c:pt>
                <c:pt idx="17">
                  <c:v>43.50535</c:v>
                </c:pt>
                <c:pt idx="18">
                  <c:v>44.910327000000002</c:v>
                </c:pt>
                <c:pt idx="19">
                  <c:v>46.511042000000003</c:v>
                </c:pt>
                <c:pt idx="20">
                  <c:v>47.626606000000002</c:v>
                </c:pt>
                <c:pt idx="21">
                  <c:v>48.223343</c:v>
                </c:pt>
                <c:pt idx="22">
                  <c:v>49.384036999999999</c:v>
                </c:pt>
                <c:pt idx="23">
                  <c:v>49.843589000000001</c:v>
                </c:pt>
                <c:pt idx="24">
                  <c:v>50.872062</c:v>
                </c:pt>
                <c:pt idx="25">
                  <c:v>52.137054999999997</c:v>
                </c:pt>
                <c:pt idx="26">
                  <c:v>52.705154999999998</c:v>
                </c:pt>
                <c:pt idx="27">
                  <c:v>53.577233999999997</c:v>
                </c:pt>
                <c:pt idx="28">
                  <c:v>54.902496999999997</c:v>
                </c:pt>
                <c:pt idx="29">
                  <c:v>55.693666</c:v>
                </c:pt>
                <c:pt idx="30">
                  <c:v>57.168796999999998</c:v>
                </c:pt>
                <c:pt idx="31">
                  <c:v>58.238428999999996</c:v>
                </c:pt>
                <c:pt idx="32">
                  <c:v>59.938668</c:v>
                </c:pt>
                <c:pt idx="33">
                  <c:v>60.280773000000003</c:v>
                </c:pt>
                <c:pt idx="34">
                  <c:v>60.946953999999998</c:v>
                </c:pt>
                <c:pt idx="35">
                  <c:v>61.487910999999997</c:v>
                </c:pt>
                <c:pt idx="36">
                  <c:v>63.018745000000003</c:v>
                </c:pt>
                <c:pt idx="37">
                  <c:v>62.723394999999996</c:v>
                </c:pt>
                <c:pt idx="38">
                  <c:v>62.323214999999998</c:v>
                </c:pt>
                <c:pt idx="39">
                  <c:v>61.685771000000003</c:v>
                </c:pt>
                <c:pt idx="40">
                  <c:v>62.484285</c:v>
                </c:pt>
                <c:pt idx="41">
                  <c:v>63.109940999999999</c:v>
                </c:pt>
                <c:pt idx="42">
                  <c:v>63.316136999999998</c:v>
                </c:pt>
                <c:pt idx="43">
                  <c:v>64.173601000000005</c:v>
                </c:pt>
                <c:pt idx="44">
                  <c:v>64.791078999999996</c:v>
                </c:pt>
                <c:pt idx="45">
                  <c:v>65.316731000000004</c:v>
                </c:pt>
                <c:pt idx="46">
                  <c:v>65.499243000000007</c:v>
                </c:pt>
                <c:pt idx="47">
                  <c:v>66.881125999999995</c:v>
                </c:pt>
                <c:pt idx="48">
                  <c:v>67.155152999999999</c:v>
                </c:pt>
                <c:pt idx="49">
                  <c:v>67.417143999999993</c:v>
                </c:pt>
                <c:pt idx="50">
                  <c:v>67.757323999999997</c:v>
                </c:pt>
                <c:pt idx="51">
                  <c:v>66.745493999999994</c:v>
                </c:pt>
                <c:pt idx="52">
                  <c:v>65.646066000000005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7D-4FD0-BF23-7FEED7E17ABD}"/>
            </c:ext>
          </c:extLst>
        </c:ser>
        <c:ser>
          <c:idx val="1"/>
          <c:order val="1"/>
          <c:tx>
            <c:v>Germania PIL/ora lavorata</c:v>
          </c:tx>
          <c:spPr>
            <a:ln w="952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diamond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52"/>
              <c:layout>
                <c:manualLayout>
                  <c:x val="-1.2305168170631866E-2"/>
                  <c:y val="-1.675041876046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1-4F94-9A90-0D271B8ECF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Ref>
              <c:f>'Dati Figura 5'!$B$23:$BB$23</c:f>
              <c:numCache>
                <c:formatCode>#,##0.0_ ;\-#,##0.0\ </c:formatCode>
                <c:ptCount val="53"/>
                <c:pt idx="0">
                  <c:v>24.997145</c:v>
                </c:pt>
                <c:pt idx="1">
                  <c:v>26.088089</c:v>
                </c:pt>
                <c:pt idx="2">
                  <c:v>27.388072000000001</c:v>
                </c:pt>
                <c:pt idx="3">
                  <c:v>28.785133999999999</c:v>
                </c:pt>
                <c:pt idx="4">
                  <c:v>29.947237999999999</c:v>
                </c:pt>
                <c:pt idx="5">
                  <c:v>31.074000000000002</c:v>
                </c:pt>
                <c:pt idx="6">
                  <c:v>32.522756999999999</c:v>
                </c:pt>
                <c:pt idx="7">
                  <c:v>33.862079000000001</c:v>
                </c:pt>
                <c:pt idx="8">
                  <c:v>34.907446999999998</c:v>
                </c:pt>
                <c:pt idx="9">
                  <c:v>35.906958000000003</c:v>
                </c:pt>
                <c:pt idx="10">
                  <c:v>36.209254999999999</c:v>
                </c:pt>
                <c:pt idx="11">
                  <c:v>36.811230000000002</c:v>
                </c:pt>
                <c:pt idx="12">
                  <c:v>37.192096999999997</c:v>
                </c:pt>
                <c:pt idx="13">
                  <c:v>38.412381000000003</c:v>
                </c:pt>
                <c:pt idx="14">
                  <c:v>39.426924999999997</c:v>
                </c:pt>
                <c:pt idx="15">
                  <c:v>40.336666999999998</c:v>
                </c:pt>
                <c:pt idx="16">
                  <c:v>40.947861000000003</c:v>
                </c:pt>
                <c:pt idx="17">
                  <c:v>41.507998000000001</c:v>
                </c:pt>
                <c:pt idx="18">
                  <c:v>42.578713999999998</c:v>
                </c:pt>
                <c:pt idx="19">
                  <c:v>44.060484000000002</c:v>
                </c:pt>
                <c:pt idx="20">
                  <c:v>45.617387999999998</c:v>
                </c:pt>
                <c:pt idx="21">
                  <c:v>47.203372999999999</c:v>
                </c:pt>
                <c:pt idx="22">
                  <c:v>48.408307999999998</c:v>
                </c:pt>
                <c:pt idx="23">
                  <c:v>49.350819999999999</c:v>
                </c:pt>
                <c:pt idx="24">
                  <c:v>50.628</c:v>
                </c:pt>
                <c:pt idx="25">
                  <c:v>51.390580999999997</c:v>
                </c:pt>
                <c:pt idx="26">
                  <c:v>52.255597000000002</c:v>
                </c:pt>
                <c:pt idx="27">
                  <c:v>53.53631</c:v>
                </c:pt>
                <c:pt idx="28">
                  <c:v>54.081496000000001</c:v>
                </c:pt>
                <c:pt idx="29">
                  <c:v>54.695537999999999</c:v>
                </c:pt>
                <c:pt idx="30">
                  <c:v>56.051436000000002</c:v>
                </c:pt>
                <c:pt idx="31">
                  <c:v>57.459099999999999</c:v>
                </c:pt>
                <c:pt idx="32">
                  <c:v>57.991791999999997</c:v>
                </c:pt>
                <c:pt idx="33">
                  <c:v>58.437852999999997</c:v>
                </c:pt>
                <c:pt idx="34">
                  <c:v>58.970058000000002</c:v>
                </c:pt>
                <c:pt idx="35">
                  <c:v>59.900694999999999</c:v>
                </c:pt>
                <c:pt idx="36">
                  <c:v>60.858652999999997</c:v>
                </c:pt>
                <c:pt idx="37">
                  <c:v>61.577685000000002</c:v>
                </c:pt>
                <c:pt idx="38">
                  <c:v>61.593702</c:v>
                </c:pt>
                <c:pt idx="39">
                  <c:v>59.739676000000003</c:v>
                </c:pt>
                <c:pt idx="40">
                  <c:v>61.116777999999996</c:v>
                </c:pt>
                <c:pt idx="41">
                  <c:v>62.706420999999999</c:v>
                </c:pt>
                <c:pt idx="42">
                  <c:v>63.093299000000002</c:v>
                </c:pt>
                <c:pt idx="43">
                  <c:v>63.392823</c:v>
                </c:pt>
                <c:pt idx="44">
                  <c:v>64.049841999999998</c:v>
                </c:pt>
                <c:pt idx="45">
                  <c:v>64.376152000000005</c:v>
                </c:pt>
                <c:pt idx="46">
                  <c:v>65.248665000000003</c:v>
                </c:pt>
                <c:pt idx="47">
                  <c:v>66.411797000000007</c:v>
                </c:pt>
                <c:pt idx="48">
                  <c:v>66.549287000000007</c:v>
                </c:pt>
                <c:pt idx="49">
                  <c:v>67.055995999999993</c:v>
                </c:pt>
                <c:pt idx="50">
                  <c:v>67.714112999999998</c:v>
                </c:pt>
                <c:pt idx="51">
                  <c:v>68.303360999999995</c:v>
                </c:pt>
                <c:pt idx="52">
                  <c:v>68.586962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7D-4FD0-BF23-7FEED7E17ABD}"/>
            </c:ext>
          </c:extLst>
        </c:ser>
        <c:ser>
          <c:idx val="2"/>
          <c:order val="2"/>
          <c:tx>
            <c:v>Italia PIL/ora lavorata</c:v>
          </c:tx>
          <c:spPr>
            <a:ln w="9525" cap="rnd">
              <a:solidFill>
                <a:schemeClr val="accent1">
                  <a:lumMod val="50000"/>
                  <a:alpha val="97000"/>
                </a:schemeClr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2813781788351114E-2"/>
                  <c:y val="4.1876046901170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1-4F94-9A90-0D271B8ECF4B}"/>
                </c:ext>
              </c:extLst>
            </c:dLbl>
            <c:dLbl>
              <c:idx val="52"/>
              <c:layout>
                <c:manualLayout>
                  <c:x val="-9.5706863549357389E-3"/>
                  <c:y val="-1.256281407035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1-4F94-9A90-0D271B8ECF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Ref>
              <c:f>'Dati Figura 5'!$B$24:$BB$24</c:f>
              <c:numCache>
                <c:formatCode>#,##0.0_ ;\-#,##0.0\ </c:formatCode>
                <c:ptCount val="53"/>
                <c:pt idx="0">
                  <c:v>25.305958</c:v>
                </c:pt>
                <c:pt idx="1">
                  <c:v>26.437249000000001</c:v>
                </c:pt>
                <c:pt idx="2">
                  <c:v>27.746943000000002</c:v>
                </c:pt>
                <c:pt idx="3">
                  <c:v>29.552664</c:v>
                </c:pt>
                <c:pt idx="4">
                  <c:v>31.189036000000002</c:v>
                </c:pt>
                <c:pt idx="5">
                  <c:v>30.761906</c:v>
                </c:pt>
                <c:pt idx="6">
                  <c:v>32.659562999999999</c:v>
                </c:pt>
                <c:pt idx="7">
                  <c:v>34.014955999999998</c:v>
                </c:pt>
                <c:pt idx="8">
                  <c:v>35.189796999999999</c:v>
                </c:pt>
                <c:pt idx="9">
                  <c:v>37.006675999999999</c:v>
                </c:pt>
                <c:pt idx="10">
                  <c:v>37.709445000000002</c:v>
                </c:pt>
                <c:pt idx="11">
                  <c:v>37.930318</c:v>
                </c:pt>
                <c:pt idx="12">
                  <c:v>37.77805</c:v>
                </c:pt>
                <c:pt idx="13">
                  <c:v>38.111702999999999</c:v>
                </c:pt>
                <c:pt idx="14">
                  <c:v>39.562280999999999</c:v>
                </c:pt>
                <c:pt idx="15">
                  <c:v>40.363742999999999</c:v>
                </c:pt>
                <c:pt idx="16">
                  <c:v>41.048174000000003</c:v>
                </c:pt>
                <c:pt idx="17">
                  <c:v>41.833545000000001</c:v>
                </c:pt>
                <c:pt idx="18">
                  <c:v>43.041769000000002</c:v>
                </c:pt>
                <c:pt idx="19">
                  <c:v>44.572499000000001</c:v>
                </c:pt>
                <c:pt idx="20">
                  <c:v>45.001814000000003</c:v>
                </c:pt>
                <c:pt idx="21">
                  <c:v>45.022632999999999</c:v>
                </c:pt>
                <c:pt idx="22">
                  <c:v>45.652706999999999</c:v>
                </c:pt>
                <c:pt idx="23">
                  <c:v>46.516213</c:v>
                </c:pt>
                <c:pt idx="24">
                  <c:v>48.470112999999998</c:v>
                </c:pt>
                <c:pt idx="25">
                  <c:v>49.907066</c:v>
                </c:pt>
                <c:pt idx="26">
                  <c:v>49.964089000000001</c:v>
                </c:pt>
                <c:pt idx="27">
                  <c:v>50.886195999999998</c:v>
                </c:pt>
                <c:pt idx="28">
                  <c:v>50.921112000000001</c:v>
                </c:pt>
                <c:pt idx="29">
                  <c:v>51.279218</c:v>
                </c:pt>
                <c:pt idx="30">
                  <c:v>52.751834000000002</c:v>
                </c:pt>
                <c:pt idx="31">
                  <c:v>53.105590999999997</c:v>
                </c:pt>
                <c:pt idx="32">
                  <c:v>52.689151000000003</c:v>
                </c:pt>
                <c:pt idx="33">
                  <c:v>52.315779999999997</c:v>
                </c:pt>
                <c:pt idx="34">
                  <c:v>52.754499000000003</c:v>
                </c:pt>
                <c:pt idx="35">
                  <c:v>52.990200999999999</c:v>
                </c:pt>
                <c:pt idx="36">
                  <c:v>52.873541000000003</c:v>
                </c:pt>
                <c:pt idx="37">
                  <c:v>52.833351999999998</c:v>
                </c:pt>
                <c:pt idx="38">
                  <c:v>52.532094999999998</c:v>
                </c:pt>
                <c:pt idx="39">
                  <c:v>51.485627000000001</c:v>
                </c:pt>
                <c:pt idx="40">
                  <c:v>52.656139000000003</c:v>
                </c:pt>
                <c:pt idx="41">
                  <c:v>53.011614999999999</c:v>
                </c:pt>
                <c:pt idx="42">
                  <c:v>52.728248999999998</c:v>
                </c:pt>
                <c:pt idx="43">
                  <c:v>53.147359000000002</c:v>
                </c:pt>
                <c:pt idx="44">
                  <c:v>53.189636</c:v>
                </c:pt>
                <c:pt idx="45">
                  <c:v>53.221214000000003</c:v>
                </c:pt>
                <c:pt idx="46">
                  <c:v>53.057614999999998</c:v>
                </c:pt>
                <c:pt idx="47">
                  <c:v>53.399887</c:v>
                </c:pt>
                <c:pt idx="48">
                  <c:v>53.393273999999998</c:v>
                </c:pt>
                <c:pt idx="49">
                  <c:v>53.658554000000002</c:v>
                </c:pt>
                <c:pt idx="50">
                  <c:v>55.316279999999999</c:v>
                </c:pt>
                <c:pt idx="51">
                  <c:v>54.739396999999997</c:v>
                </c:pt>
                <c:pt idx="52">
                  <c:v>54.594918999999997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7D-4FD0-BF23-7FEED7E1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1201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1201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"/>
          <c:min val="20"/>
        </c:scaling>
        <c:delete val="0"/>
        <c:axPos val="r"/>
        <c:numFmt formatCode="#,##0_ ;\-#,##0\ 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3728008307381215E-2"/>
          <c:y val="0.87658289064231931"/>
          <c:w val="0.85877553338315871"/>
          <c:h val="9.777836164640003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194534506716081E-2"/>
          <c:y val="0.15031408308004054"/>
          <c:w val="0.89935463949359273"/>
          <c:h val="0.56142386457012028"/>
        </c:manualLayout>
      </c:layout>
      <c:lineChart>
        <c:grouping val="standard"/>
        <c:varyColors val="0"/>
        <c:ser>
          <c:idx val="0"/>
          <c:order val="0"/>
          <c:tx>
            <c:v>Francia PIL/ora lavorata</c:v>
          </c:tx>
          <c:spPr>
            <a:ln w="9525"/>
          </c:spPr>
          <c:marker>
            <c:symbol val="circle"/>
            <c:size val="3"/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41.798742065536203</c:v>
              </c:pt>
              <c:pt idx="1">
                <c:v>43.876644806781499</c:v>
              </c:pt>
              <c:pt idx="2">
                <c:v>46.8270602230793</c:v>
              </c:pt>
              <c:pt idx="3">
                <c:v>49.530816609627102</c:v>
              </c:pt>
              <c:pt idx="4">
                <c:v>52.056416369929899</c:v>
              </c:pt>
              <c:pt idx="5">
                <c:v>52.681229237690602</c:v>
              </c:pt>
              <c:pt idx="6">
                <c:v>53.764195877691797</c:v>
              </c:pt>
              <c:pt idx="7">
                <c:v>56.2857934547756</c:v>
              </c:pt>
              <c:pt idx="8">
                <c:v>59.178546296854897</c:v>
              </c:pt>
              <c:pt idx="9">
                <c:v>60.985682451915103</c:v>
              </c:pt>
              <c:pt idx="10">
                <c:v>61.987876008655498</c:v>
              </c:pt>
              <c:pt idx="11">
                <c:v>63.435894934084402</c:v>
              </c:pt>
              <c:pt idx="12">
                <c:v>67.549910137167998</c:v>
              </c:pt>
              <c:pt idx="13">
                <c:v>69.193136948464996</c:v>
              </c:pt>
              <c:pt idx="14">
                <c:v>70.880051927627505</c:v>
              </c:pt>
              <c:pt idx="15">
                <c:v>73.728798246357997</c:v>
              </c:pt>
              <c:pt idx="16">
                <c:v>75.356709010336502</c:v>
              </c:pt>
              <c:pt idx="17">
                <c:v>76.099817178241395</c:v>
              </c:pt>
              <c:pt idx="18">
                <c:v>78.557411309529499</c:v>
              </c:pt>
              <c:pt idx="19">
                <c:v>81.357391515515005</c:v>
              </c:pt>
              <c:pt idx="20">
                <c:v>83.308742704521094</c:v>
              </c:pt>
              <c:pt idx="21">
                <c:v>84.352558616897198</c:v>
              </c:pt>
              <c:pt idx="22">
                <c:v>86.382851470532003</c:v>
              </c:pt>
              <c:pt idx="23">
                <c:v>87.186702564337594</c:v>
              </c:pt>
              <c:pt idx="24">
                <c:v>88.985713657749301</c:v>
              </c:pt>
              <c:pt idx="25">
                <c:v>91.198446943006303</c:v>
              </c:pt>
              <c:pt idx="26">
                <c:v>92.192170844525506</c:v>
              </c:pt>
              <c:pt idx="27">
                <c:v>93.717616622228306</c:v>
              </c:pt>
              <c:pt idx="28">
                <c:v>96.035774550232304</c:v>
              </c:pt>
              <c:pt idx="29">
                <c:v>97.419692074332005</c:v>
              </c:pt>
              <c:pt idx="30">
                <c:v>100</c:v>
              </c:pt>
              <c:pt idx="31">
                <c:v>101.871006661203</c:v>
              </c:pt>
              <c:pt idx="32">
                <c:v>104.84507484038799</c:v>
              </c:pt>
              <c:pt idx="33">
                <c:v>105.443486942711</c:v>
              </c:pt>
              <c:pt idx="34">
                <c:v>106.60877471324</c:v>
              </c:pt>
              <c:pt idx="35">
                <c:v>107.555019917595</c:v>
              </c:pt>
              <c:pt idx="36">
                <c:v>110.232763862426</c:v>
              </c:pt>
              <c:pt idx="37">
                <c:v>109.71613588440501</c:v>
              </c:pt>
              <c:pt idx="38">
                <c:v>109.016138646401</c:v>
              </c:pt>
              <c:pt idx="39">
                <c:v>107.901117807324</c:v>
              </c:pt>
              <c:pt idx="40">
                <c:v>109.297883249143</c:v>
              </c:pt>
              <c:pt idx="41">
                <c:v>110.392284448455</c:v>
              </c:pt>
              <c:pt idx="42">
                <c:v>110.752963719002</c:v>
              </c:pt>
              <c:pt idx="43">
                <c:v>112.252844851711</c:v>
              </c:pt>
              <c:pt idx="44">
                <c:v>113.332941044745</c:v>
              </c:pt>
              <c:pt idx="45">
                <c:v>114.252414651999</c:v>
              </c:pt>
              <c:pt idx="46">
                <c:v>114.57166572877099</c:v>
              </c:pt>
              <c:pt idx="47">
                <c:v>116.98886369779601</c:v>
              </c:pt>
              <c:pt idx="48">
                <c:v>117.46819335729499</c:v>
              </c:pt>
              <c:pt idx="49">
                <c:v>117.926469573953</c:v>
              </c:pt>
              <c:pt idx="50">
                <c:v>118.52151445481699</c:v>
              </c:pt>
              <c:pt idx="51">
                <c:v>116.751615396069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2B-4213-A626-B3AE32B7AD9D}"/>
            </c:ext>
          </c:extLst>
        </c:ser>
        <c:ser>
          <c:idx val="1"/>
          <c:order val="1"/>
          <c:tx>
            <c:v>Germania PIL/ora lavorata</c:v>
          </c:tx>
          <c:spPr>
            <a:ln w="9525"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tx1"/>
              </a:solidFill>
              <a:ln>
                <a:noFill/>
              </a:ln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44.596796770737399</c:v>
              </c:pt>
              <c:pt idx="1">
                <c:v>46.543123355483701</c:v>
              </c:pt>
              <c:pt idx="2">
                <c:v>48.862391322142003</c:v>
              </c:pt>
              <c:pt idx="3">
                <c:v>51.354855565163298</c:v>
              </c:pt>
              <c:pt idx="4">
                <c:v>53.428136970478299</c:v>
              </c:pt>
              <c:pt idx="5">
                <c:v>55.438365575504598</c:v>
              </c:pt>
              <c:pt idx="6">
                <c:v>58.023057607301901</c:v>
              </c:pt>
              <c:pt idx="7">
                <c:v>60.412509324471102</c:v>
              </c:pt>
              <c:pt idx="8">
                <c:v>62.277524879112804</c:v>
              </c:pt>
              <c:pt idx="9">
                <c:v>64.060728078402803</c:v>
              </c:pt>
              <c:pt idx="10">
                <c:v>64.600048783763498</c:v>
              </c:pt>
              <c:pt idx="11">
                <c:v>65.674017700456403</c:v>
              </c:pt>
              <c:pt idx="12">
                <c:v>66.353513226672703</c:v>
              </c:pt>
              <c:pt idx="13">
                <c:v>68.530592151109204</c:v>
              </c:pt>
              <c:pt idx="14">
                <c:v>70.340615359078299</c:v>
              </c:pt>
              <c:pt idx="15">
                <c:v>71.963663874730997</c:v>
              </c:pt>
              <c:pt idx="16">
                <c:v>73.054080184493401</c:v>
              </c:pt>
              <c:pt idx="17">
                <c:v>74.053406945720297</c:v>
              </c:pt>
              <c:pt idx="18">
                <c:v>75.963645248981607</c:v>
              </c:pt>
              <c:pt idx="19">
                <c:v>78.607234968966694</c:v>
              </c:pt>
              <c:pt idx="20">
                <c:v>81.384869426003604</c:v>
              </c:pt>
              <c:pt idx="21">
                <c:v>84.214386585920806</c:v>
              </c:pt>
              <c:pt idx="22">
                <c:v>86.364081733784602</c:v>
              </c:pt>
              <c:pt idx="23">
                <c:v>88.045594407251201</c:v>
              </c:pt>
              <c:pt idx="24">
                <c:v>90.324180097723101</c:v>
              </c:pt>
              <c:pt idx="25">
                <c:v>91.684682262199303</c:v>
              </c:pt>
              <c:pt idx="26">
                <c:v>93.227936212017795</c:v>
              </c:pt>
              <c:pt idx="27">
                <c:v>95.512825041627806</c:v>
              </c:pt>
              <c:pt idx="28">
                <c:v>96.4854780883758</c:v>
              </c:pt>
              <c:pt idx="29">
                <c:v>97.580975445481798</c:v>
              </c:pt>
              <c:pt idx="30">
                <c:v>100</c:v>
              </c:pt>
              <c:pt idx="31">
                <c:v>102.511379012662</c:v>
              </c:pt>
              <c:pt idx="32">
                <c:v>103.46174181871</c:v>
              </c:pt>
              <c:pt idx="33">
                <c:v>104.257548370393</c:v>
              </c:pt>
              <c:pt idx="34">
                <c:v>105.207042331618</c:v>
              </c:pt>
              <c:pt idx="35">
                <c:v>106.86736910718901</c:v>
              </c:pt>
              <c:pt idx="36">
                <c:v>108.576438612562</c:v>
              </c:pt>
              <c:pt idx="37">
                <c:v>109.85924606819999</c:v>
              </c:pt>
              <c:pt idx="38">
                <c:v>109.88782160728201</c:v>
              </c:pt>
              <c:pt idx="39">
                <c:v>106.580099036178</c:v>
              </c:pt>
              <c:pt idx="40">
                <c:v>109.036953129978</c:v>
              </c:pt>
              <c:pt idx="41">
                <c:v>111.872996438485</c:v>
              </c:pt>
              <c:pt idx="42">
                <c:v>112.56321604320701</c:v>
              </c:pt>
              <c:pt idx="43">
                <c:v>113.09758950689501</c:v>
              </c:pt>
              <c:pt idx="44">
                <c:v>114.269761081589</c:v>
              </c:pt>
              <c:pt idx="45">
                <c:v>114.851922794627</c:v>
              </c:pt>
              <c:pt idx="46">
                <c:v>116.408551959311</c:v>
              </c:pt>
              <c:pt idx="47">
                <c:v>118.483667394355</c:v>
              </c:pt>
              <c:pt idx="48">
                <c:v>118.728959950285</c:v>
              </c:pt>
              <c:pt idx="49">
                <c:v>119.6329671197</c:v>
              </c:pt>
              <c:pt idx="50">
                <c:v>120.807097609417</c:v>
              </c:pt>
              <c:pt idx="51">
                <c:v>121.85836059579201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2B-4213-A626-B3AE32B7AD9D}"/>
            </c:ext>
          </c:extLst>
        </c:ser>
        <c:ser>
          <c:idx val="2"/>
          <c:order val="2"/>
          <c:tx>
            <c:v>Italia PIL/ora lavorata</c:v>
          </c:tx>
          <c:spPr>
            <a:ln w="9525">
              <a:solidFill>
                <a:srgbClr val="FFFF00"/>
              </a:solidFill>
            </a:ln>
          </c:spPr>
          <c:marker>
            <c:symbol val="circle"/>
            <c:size val="3"/>
            <c:spPr>
              <a:solidFill>
                <a:srgbClr val="FFFF00"/>
              </a:solidFill>
              <a:ln>
                <a:noFill/>
              </a:ln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47.971712225208996</c:v>
              </c:pt>
              <c:pt idx="1">
                <c:v>50.116265152032398</c:v>
              </c:pt>
              <c:pt idx="2">
                <c:v>52.599011059975602</c:v>
              </c:pt>
              <c:pt idx="3">
                <c:v>56.022059820706801</c:v>
              </c:pt>
              <c:pt idx="4">
                <c:v>59.124078984628198</c:v>
              </c:pt>
              <c:pt idx="5">
                <c:v>58.314382017504798</c:v>
              </c:pt>
              <c:pt idx="6">
                <c:v>61.911710974826001</c:v>
              </c:pt>
              <c:pt idx="7">
                <c:v>64.481087046186801</c:v>
              </c:pt>
              <c:pt idx="8">
                <c:v>66.7081963444152</c:v>
              </c:pt>
              <c:pt idx="9">
                <c:v>70.1523969763781</c:v>
              </c:pt>
              <c:pt idx="10">
                <c:v>71.484614165262897</c:v>
              </c:pt>
              <c:pt idx="11">
                <c:v>71.903316195603693</c:v>
              </c:pt>
              <c:pt idx="12">
                <c:v>71.614666515670294</c:v>
              </c:pt>
              <c:pt idx="13">
                <c:v>72.247162060754107</c:v>
              </c:pt>
              <c:pt idx="14">
                <c:v>74.996977356275394</c:v>
              </c:pt>
              <c:pt idx="15">
                <c:v>76.516283775081604</c:v>
              </c:pt>
              <c:pt idx="16">
                <c:v>77.813738191547898</c:v>
              </c:pt>
              <c:pt idx="17">
                <c:v>79.302541405479801</c:v>
              </c:pt>
              <c:pt idx="18">
                <c:v>81.592933811552399</c:v>
              </c:pt>
              <c:pt idx="19">
                <c:v>84.494690743832706</c:v>
              </c:pt>
              <c:pt idx="20">
                <c:v>85.308529747041504</c:v>
              </c:pt>
              <c:pt idx="21">
                <c:v>85.347995673477399</c:v>
              </c:pt>
              <c:pt idx="22">
                <c:v>86.542407227016895</c:v>
              </c:pt>
              <c:pt idx="23">
                <c:v>88.179328513962105</c:v>
              </c:pt>
              <c:pt idx="24">
                <c:v>91.883275565357494</c:v>
              </c:pt>
              <c:pt idx="25">
                <c:v>94.607262374991507</c:v>
              </c:pt>
              <c:pt idx="26">
                <c:v>94.715359090643105</c:v>
              </c:pt>
              <c:pt idx="27">
                <c:v>96.463368458431205</c:v>
              </c:pt>
              <c:pt idx="28">
                <c:v>96.529557626375606</c:v>
              </c:pt>
              <c:pt idx="29">
                <c:v>97.208407957910893</c:v>
              </c:pt>
              <c:pt idx="30">
                <c:v>100</c:v>
              </c:pt>
              <c:pt idx="31">
                <c:v>100.670606068407</c:v>
              </c:pt>
              <c:pt idx="32">
                <c:v>99.8811737995687</c:v>
              </c:pt>
              <c:pt idx="33">
                <c:v>99.173386085496006</c:v>
              </c:pt>
              <c:pt idx="34">
                <c:v>100.005051957056</c:v>
              </c:pt>
              <c:pt idx="35">
                <c:v>100.45186485838499</c:v>
              </c:pt>
              <c:pt idx="36">
                <c:v>100.23071614912899</c:v>
              </c:pt>
              <c:pt idx="37">
                <c:v>100.154531120188</c:v>
              </c:pt>
              <c:pt idx="38">
                <c:v>99.583447657952505</c:v>
              </c:pt>
              <c:pt idx="39">
                <c:v>97.599691036334306</c:v>
              </c:pt>
              <c:pt idx="40">
                <c:v>99.818593984808103</c:v>
              </c:pt>
              <c:pt idx="41">
                <c:v>100.492458707691</c:v>
              </c:pt>
              <c:pt idx="42">
                <c:v>99.955290653970394</c:v>
              </c:pt>
              <c:pt idx="43">
                <c:v>100.749784358208</c:v>
              </c:pt>
              <c:pt idx="44">
                <c:v>100.82992754337199</c:v>
              </c:pt>
              <c:pt idx="45">
                <c:v>100.889788969232</c:v>
              </c:pt>
              <c:pt idx="46">
                <c:v>100.579659467384</c:v>
              </c:pt>
              <c:pt idx="47">
                <c:v>101.22849378089801</c:v>
              </c:pt>
              <c:pt idx="48">
                <c:v>101.215957723858</c:v>
              </c:pt>
              <c:pt idx="49">
                <c:v>101.71884071367001</c:v>
              </c:pt>
              <c:pt idx="50">
                <c:v>104.800852990248</c:v>
              </c:pt>
              <c:pt idx="51">
                <c:v>103.486430443347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2B-4213-A626-B3AE32B7AD9D}"/>
            </c:ext>
          </c:extLst>
        </c:ser>
        <c:ser>
          <c:idx val="3"/>
          <c:order val="3"/>
          <c:tx>
            <c:v>FR ore lavorate per occupato</c:v>
          </c:tx>
          <c:spPr>
            <a:ln w="9525">
              <a:solidFill>
                <a:srgbClr val="0070C0"/>
              </a:solidFill>
            </a:ln>
          </c:spPr>
          <c:marker>
            <c:symbol val="circle"/>
            <c:size val="4"/>
            <c:spPr>
              <a:solidFill>
                <a:srgbClr val="0070C0"/>
              </a:solidFill>
              <a:ln>
                <a:noFill/>
              </a:ln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127.861025628238</c:v>
              </c:pt>
              <c:pt idx="1">
                <c:v>127.68286931226601</c:v>
              </c:pt>
              <c:pt idx="2">
                <c:v>124.275138083868</c:v>
              </c:pt>
              <c:pt idx="3">
                <c:v>123.23552109049</c:v>
              </c:pt>
              <c:pt idx="4">
                <c:v>121.184672458666</c:v>
              </c:pt>
              <c:pt idx="5">
                <c:v>119.525008785605</c:v>
              </c:pt>
              <c:pt idx="6">
                <c:v>121.21152098476701</c:v>
              </c:pt>
              <c:pt idx="7">
                <c:v>118.73722252344901</c:v>
              </c:pt>
              <c:pt idx="8">
                <c:v>116.728605914543</c:v>
              </c:pt>
              <c:pt idx="9">
                <c:v>116.504924261008</c:v>
              </c:pt>
              <c:pt idx="10">
                <c:v>115.901226465129</c:v>
              </c:pt>
              <c:pt idx="11">
                <c:v>114.582732888916</c:v>
              </c:pt>
              <c:pt idx="12">
                <c:v>110.01320116009001</c:v>
              </c:pt>
              <c:pt idx="13">
                <c:v>108.85326219323601</c:v>
              </c:pt>
              <c:pt idx="14">
                <c:v>108.426367734119</c:v>
              </c:pt>
              <c:pt idx="15">
                <c:v>106.159331390376</c:v>
              </c:pt>
              <c:pt idx="16">
                <c:v>105.776207451452</c:v>
              </c:pt>
              <c:pt idx="17">
                <c:v>106.484267918524</c:v>
              </c:pt>
              <c:pt idx="18">
                <c:v>106.999040058555</c:v>
              </c:pt>
              <c:pt idx="19">
                <c:v>105.963271843114</c:v>
              </c:pt>
              <c:pt idx="20">
                <c:v>105.551544175693</c:v>
              </c:pt>
              <c:pt idx="21">
                <c:v>105.09792388523201</c:v>
              </c:pt>
              <c:pt idx="22">
                <c:v>104.929202873047</c:v>
              </c:pt>
              <c:pt idx="23">
                <c:v>104.38589367808</c:v>
              </c:pt>
              <c:pt idx="24">
                <c:v>104.16435520419</c:v>
              </c:pt>
              <c:pt idx="25">
                <c:v>102.751185168782</c:v>
              </c:pt>
              <c:pt idx="26">
                <c:v>102.49898847092901</c:v>
              </c:pt>
              <c:pt idx="27">
                <c:v>102.393993267197</c:v>
              </c:pt>
              <c:pt idx="28">
                <c:v>101.729462101913</c:v>
              </c:pt>
              <c:pt idx="29">
                <c:v>101.28121740756001</c:v>
              </c:pt>
              <c:pt idx="30">
                <c:v>100</c:v>
              </c:pt>
              <c:pt idx="31">
                <c:v>98.692056055214593</c:v>
              </c:pt>
              <c:pt idx="32">
                <c:v>96.505761973576199</c:v>
              </c:pt>
              <c:pt idx="33">
                <c:v>96.722020209312603</c:v>
              </c:pt>
              <c:pt idx="34">
                <c:v>98.236404691667303</c:v>
              </c:pt>
              <c:pt idx="35">
                <c:v>98.314686577380101</c:v>
              </c:pt>
              <c:pt idx="36">
                <c:v>97.219628880164294</c:v>
              </c:pt>
              <c:pt idx="37">
                <c:v>98.618830451223005</c:v>
              </c:pt>
              <c:pt idx="38">
                <c:v>99.002609895867806</c:v>
              </c:pt>
              <c:pt idx="39">
                <c:v>98.274596707372396</c:v>
              </c:pt>
              <c:pt idx="40">
                <c:v>98.810544922823496</c:v>
              </c:pt>
              <c:pt idx="41">
                <c:v>99.2294606933621</c:v>
              </c:pt>
              <c:pt idx="42">
                <c:v>98.879692722943503</c:v>
              </c:pt>
              <c:pt idx="43">
                <c:v>97.940319463340899</c:v>
              </c:pt>
              <c:pt idx="44">
                <c:v>97.418548010973495</c:v>
              </c:pt>
              <c:pt idx="45">
                <c:v>97.506675316681196</c:v>
              </c:pt>
              <c:pt idx="46">
                <c:v>97.672557215834502</c:v>
              </c:pt>
              <c:pt idx="47">
                <c:v>96.744354826120698</c:v>
              </c:pt>
              <c:pt idx="48">
                <c:v>97.1810703202909</c:v>
              </c:pt>
              <c:pt idx="49">
                <c:v>97.421514118211604</c:v>
              </c:pt>
              <c:pt idx="50">
                <c:v>90.008893200876599</c:v>
              </c:pt>
              <c:pt idx="51">
                <c:v>95.216310028067895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12B-4213-A626-B3AE32B7AD9D}"/>
            </c:ext>
          </c:extLst>
        </c:ser>
        <c:ser>
          <c:idx val="4"/>
          <c:order val="4"/>
          <c:tx>
            <c:v>GE  ore lavorate per occupato</c:v>
          </c:tx>
          <c:spPr>
            <a:ln w="9525">
              <a:solidFill>
                <a:schemeClr val="tx1"/>
              </a:solidFill>
              <a:prstDash val="lgDash"/>
            </a:ln>
          </c:spPr>
          <c:marker>
            <c:symbol val="circle"/>
            <c:size val="3"/>
            <c:spPr>
              <a:solidFill>
                <a:schemeClr val="tx1"/>
              </a:solidFill>
              <a:ln>
                <a:noFill/>
              </a:ln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133.73359525592099</c:v>
              </c:pt>
              <c:pt idx="1">
                <c:v>131.55676171437901</c:v>
              </c:pt>
              <c:pt idx="2">
                <c:v>129.98585595073399</c:v>
              </c:pt>
              <c:pt idx="3">
                <c:v>128.04108514349599</c:v>
              </c:pt>
              <c:pt idx="4">
                <c:v>125.353106479457</c:v>
              </c:pt>
              <c:pt idx="5">
                <c:v>122.844995908412</c:v>
              </c:pt>
              <c:pt idx="6">
                <c:v>123.69549726753399</c:v>
              </c:pt>
              <c:pt idx="7">
                <c:v>122.503148635222</c:v>
              </c:pt>
              <c:pt idx="8">
                <c:v>121.211368235725</c:v>
              </c:pt>
              <c:pt idx="9">
                <c:v>120.40249147887501</c:v>
              </c:pt>
              <c:pt idx="10">
                <c:v>119.08349106299799</c:v>
              </c:pt>
              <c:pt idx="11">
                <c:v>117.614499439695</c:v>
              </c:pt>
              <c:pt idx="12">
                <c:v>116.85280039275101</c:v>
              </c:pt>
              <c:pt idx="13">
                <c:v>115.975487015981</c:v>
              </c:pt>
              <c:pt idx="14">
                <c:v>115.18658364229201</c:v>
              </c:pt>
              <c:pt idx="15">
                <c:v>113.61558026183</c:v>
              </c:pt>
              <c:pt idx="16">
                <c:v>112.32341212369499</c:v>
              </c:pt>
              <c:pt idx="17">
                <c:v>110.81361428313799</c:v>
              </c:pt>
              <c:pt idx="18">
                <c:v>110.45996833603699</c:v>
              </c:pt>
              <c:pt idx="19">
                <c:v>108.861761310988</c:v>
              </c:pt>
              <c:pt idx="20">
                <c:v>107.290756088699</c:v>
              </c:pt>
              <c:pt idx="21">
                <c:v>106.012191068959</c:v>
              </c:pt>
              <c:pt idx="22">
                <c:v>106.764919737498</c:v>
              </c:pt>
              <c:pt idx="23">
                <c:v>105.064119415549</c:v>
              </c:pt>
              <c:pt idx="24">
                <c:v>104.81902452913999</c:v>
              </c:pt>
              <c:pt idx="25">
                <c:v>104.408873452203</c:v>
              </c:pt>
              <c:pt idx="26">
                <c:v>103.467162104054</c:v>
              </c:pt>
              <c:pt idx="27">
                <c:v>102.847866893369</c:v>
              </c:pt>
              <c:pt idx="28">
                <c:v>102.633869750797</c:v>
              </c:pt>
              <c:pt idx="29">
                <c:v>101.744951364787</c:v>
              </c:pt>
              <c:pt idx="30">
                <c:v>100</c:v>
              </c:pt>
              <c:pt idx="31">
                <c:v>99.469135257138504</c:v>
              </c:pt>
              <c:pt idx="32">
                <c:v>98.838918423153004</c:v>
              </c:pt>
              <c:pt idx="33">
                <c:v>98.462671215421096</c:v>
              </c:pt>
              <c:pt idx="34">
                <c:v>98.407123971923596</c:v>
              </c:pt>
              <c:pt idx="35">
                <c:v>97.713707104316398</c:v>
              </c:pt>
              <c:pt idx="36">
                <c:v>99.129954130485004</c:v>
              </c:pt>
              <c:pt idx="37">
                <c:v>99.192529375545405</c:v>
              </c:pt>
              <c:pt idx="38">
                <c:v>98.731007840657099</c:v>
              </c:pt>
              <c:pt idx="39">
                <c:v>95.846530343141595</c:v>
              </c:pt>
              <c:pt idx="40">
                <c:v>97.258111135360494</c:v>
              </c:pt>
              <c:pt idx="41">
                <c:v>97.337189148053099</c:v>
              </c:pt>
              <c:pt idx="42">
                <c:v>96.047019460152598</c:v>
              </c:pt>
              <c:pt idx="43">
                <c:v>95.261107417744398</c:v>
              </c:pt>
              <c:pt idx="44">
                <c:v>95.530292988677999</c:v>
              </c:pt>
              <c:pt idx="45">
                <c:v>95.567052917222</c:v>
              </c:pt>
              <c:pt idx="46">
                <c:v>95.201797322207497</c:v>
              </c:pt>
              <c:pt idx="47">
                <c:v>94.760856564011505</c:v>
              </c:pt>
              <c:pt idx="48">
                <c:v>94.184015869086394</c:v>
              </c:pt>
              <c:pt idx="49">
                <c:v>93.602489771570305</c:v>
              </c:pt>
              <c:pt idx="50">
                <c:v>89.985562459053398</c:v>
              </c:pt>
              <c:pt idx="51">
                <c:v>91.420477695379503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12B-4213-A626-B3AE32B7AD9D}"/>
            </c:ext>
          </c:extLst>
        </c:ser>
        <c:ser>
          <c:idx val="5"/>
          <c:order val="5"/>
          <c:tx>
            <c:v>IT  ore lavorate per occupato</c:v>
          </c:tx>
          <c:spPr>
            <a:ln w="9525">
              <a:solidFill>
                <a:srgbClr val="FFFF00"/>
              </a:solidFill>
              <a:prstDash val="sysDash"/>
            </a:ln>
          </c:spPr>
          <c:marker>
            <c:symbol val="circle"/>
            <c:size val="3"/>
            <c:spPr>
              <a:solidFill>
                <a:srgbClr val="FFFF00"/>
              </a:solidFill>
              <a:ln>
                <a:noFill/>
              </a:ln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110.383661046615</c:v>
              </c:pt>
              <c:pt idx="1">
                <c:v>107.547196148125</c:v>
              </c:pt>
              <c:pt idx="2">
                <c:v>106.52765535867</c:v>
              </c:pt>
              <c:pt idx="3">
                <c:v>105.64975292581801</c:v>
              </c:pt>
              <c:pt idx="4">
                <c:v>103.997155015796</c:v>
              </c:pt>
              <c:pt idx="5">
                <c:v>103.15818960543</c:v>
              </c:pt>
              <c:pt idx="6">
                <c:v>103.04492183447501</c:v>
              </c:pt>
              <c:pt idx="7">
                <c:v>101.161473222694</c:v>
              </c:pt>
              <c:pt idx="8">
                <c:v>100.618636663719</c:v>
              </c:pt>
              <c:pt idx="9">
                <c:v>100.265379168984</c:v>
              </c:pt>
              <c:pt idx="10">
                <c:v>100.321403119731</c:v>
              </c:pt>
              <c:pt idx="11">
                <c:v>100.660706161805</c:v>
              </c:pt>
              <c:pt idx="12">
                <c:v>101.277184245706</c:v>
              </c:pt>
              <c:pt idx="13">
                <c:v>101.237881478576</c:v>
              </c:pt>
              <c:pt idx="14">
                <c:v>100.677594354577</c:v>
              </c:pt>
              <c:pt idx="15">
                <c:v>100.488467620311</c:v>
              </c:pt>
              <c:pt idx="16">
                <c:v>100.944426124873</c:v>
              </c:pt>
              <c:pt idx="17">
                <c:v>101.978190527374</c:v>
              </c:pt>
              <c:pt idx="18">
                <c:v>102.176293868608</c:v>
              </c:pt>
              <c:pt idx="19">
                <c:v>101.318848219621</c:v>
              </c:pt>
              <c:pt idx="20">
                <c:v>100.739896120013</c:v>
              </c:pt>
              <c:pt idx="21">
                <c:v>100.364271397203</c:v>
              </c:pt>
              <c:pt idx="22">
                <c:v>100.535106034877</c:v>
              </c:pt>
              <c:pt idx="23">
                <c:v>100.527705799759</c:v>
              </c:pt>
              <c:pt idx="24">
                <c:v>100.19908296613301</c:v>
              </c:pt>
              <c:pt idx="25">
                <c:v>100.32509618399</c:v>
              </c:pt>
              <c:pt idx="26">
                <c:v>100.86227448359899</c:v>
              </c:pt>
              <c:pt idx="27">
                <c:v>100.52242663496</c:v>
              </c:pt>
              <c:pt idx="28">
                <c:v>101.23959475469501</c:v>
              </c:pt>
              <c:pt idx="29">
                <c:v>101.063672499292</c:v>
              </c:pt>
              <c:pt idx="30">
                <c:v>100</c:v>
              </c:pt>
              <c:pt idx="31">
                <c:v>99.321058924672201</c:v>
              </c:pt>
              <c:pt idx="32">
                <c:v>98.702415829208505</c:v>
              </c:pt>
              <c:pt idx="33">
                <c:v>98.103221463320907</c:v>
              </c:pt>
              <c:pt idx="34">
                <c:v>98.076831260345102</c:v>
              </c:pt>
              <c:pt idx="35">
                <c:v>97.886915151092197</c:v>
              </c:pt>
              <c:pt idx="36">
                <c:v>97.927445786827107</c:v>
              </c:pt>
              <c:pt idx="37">
                <c:v>98.243943053161999</c:v>
              </c:pt>
              <c:pt idx="38">
                <c:v>97.640329268310396</c:v>
              </c:pt>
              <c:pt idx="39">
                <c:v>95.9448482175424</c:v>
              </c:pt>
              <c:pt idx="40">
                <c:v>96.031520618287303</c:v>
              </c:pt>
              <c:pt idx="41">
                <c:v>95.803660083032199</c:v>
              </c:pt>
              <c:pt idx="42">
                <c:v>93.700366132333102</c:v>
              </c:pt>
              <c:pt idx="43">
                <c:v>92.9138571625857</c:v>
              </c:pt>
              <c:pt idx="44">
                <c:v>92.765271927757297</c:v>
              </c:pt>
              <c:pt idx="45">
                <c:v>92.826227621022497</c:v>
              </c:pt>
              <c:pt idx="46">
                <c:v>93.054772515475804</c:v>
              </c:pt>
              <c:pt idx="47">
                <c:v>92.917493530209896</c:v>
              </c:pt>
              <c:pt idx="48">
                <c:v>92.928024187093797</c:v>
              </c:pt>
              <c:pt idx="49">
                <c:v>92.432322367950505</c:v>
              </c:pt>
              <c:pt idx="50">
                <c:v>83.401873485245503</c:v>
              </c:pt>
              <c:pt idx="51">
                <c:v>89.655412123462895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12B-4213-A626-B3AE32B7A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16192"/>
        <c:axId val="1"/>
      </c:lineChart>
      <c:catAx>
        <c:axId val="3321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At val="100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321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604145832150278E-2"/>
          <c:y val="0.8197554608579174"/>
          <c:w val="0.85100242006261495"/>
          <c:h val="0.1564678473006813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21761707647239E-2"/>
          <c:y val="3.0585453677794409E-2"/>
          <c:w val="0.85551094048567322"/>
          <c:h val="0.79911997570551618"/>
        </c:manualLayout>
      </c:layout>
      <c:lineChart>
        <c:grouping val="standard"/>
        <c:varyColors val="0"/>
        <c:ser>
          <c:idx val="0"/>
          <c:order val="0"/>
          <c:tx>
            <c:v>Francia PIL/ora lavorata</c:v>
          </c:tx>
          <c:spPr>
            <a:ln w="3175">
              <a:solidFill>
                <a:srgbClr val="FFFF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50.173295993420098</c:v>
              </c:pt>
              <c:pt idx="1">
                <c:v>52.6675152959671</c:v>
              </c:pt>
              <c:pt idx="2">
                <c:v>56.2090588609232</c:v>
              </c:pt>
              <c:pt idx="3">
                <c:v>59.4545242211884</c:v>
              </c:pt>
              <c:pt idx="4">
                <c:v>62.486138525176401</c:v>
              </c:pt>
              <c:pt idx="5">
                <c:v>63.236135281191302</c:v>
              </c:pt>
              <c:pt idx="6">
                <c:v>64.536078846349</c:v>
              </c:pt>
              <c:pt idx="7">
                <c:v>67.562889112862607</c:v>
              </c:pt>
              <c:pt idx="8">
                <c:v>71.035217164120297</c:v>
              </c:pt>
              <c:pt idx="9">
                <c:v>73.204420655126995</c:v>
              </c:pt>
              <c:pt idx="10">
                <c:v>74.407407909772104</c:v>
              </c:pt>
              <c:pt idx="11">
                <c:v>76.145543522458794</c:v>
              </c:pt>
              <c:pt idx="12">
                <c:v>81.083818989747002</c:v>
              </c:pt>
              <c:pt idx="13">
                <c:v>83.0562732099784</c:v>
              </c:pt>
              <c:pt idx="14">
                <c:v>85.081168706415795</c:v>
              </c:pt>
              <c:pt idx="15">
                <c:v>88.500673342122994</c:v>
              </c:pt>
              <c:pt idx="16">
                <c:v>90.454742880481504</c:v>
              </c:pt>
              <c:pt idx="17">
                <c:v>91.346735897997803</c:v>
              </c:pt>
              <c:pt idx="18">
                <c:v>94.296719358922999</c:v>
              </c:pt>
              <c:pt idx="19">
                <c:v>97.657687385911899</c:v>
              </c:pt>
              <c:pt idx="20">
                <c:v>100</c:v>
              </c:pt>
              <c:pt idx="21">
                <c:v>101.252948824444</c:v>
              </c:pt>
              <c:pt idx="22">
                <c:v>103.690019397981</c:v>
              </c:pt>
              <c:pt idx="23">
                <c:v>104.65492544230401</c:v>
              </c:pt>
              <c:pt idx="24">
                <c:v>106.814375981357</c:v>
              </c:pt>
              <c:pt idx="25">
                <c:v>109.470439694988</c:v>
              </c:pt>
              <c:pt idx="26">
                <c:v>110.663260363335</c:v>
              </c:pt>
              <c:pt idx="27">
                <c:v>112.49433562408301</c:v>
              </c:pt>
              <c:pt idx="28">
                <c:v>115.276946251429</c:v>
              </c:pt>
              <c:pt idx="29">
                <c:v>116.93813747719</c:v>
              </c:pt>
              <c:pt idx="30">
                <c:v>120.035420957773</c:v>
              </c:pt>
              <c:pt idx="31">
                <c:v>122.281291679696</c:v>
              </c:pt>
              <c:pt idx="32">
                <c:v>125.851226938153</c:v>
              </c:pt>
              <c:pt idx="33">
                <c:v>126.56953342423699</c:v>
              </c:pt>
              <c:pt idx="34">
                <c:v>127.968291504962</c:v>
              </c:pt>
              <c:pt idx="35">
                <c:v>129.10412091930201</c:v>
              </c:pt>
              <c:pt idx="36">
                <c:v>132.318362135651</c:v>
              </c:pt>
              <c:pt idx="37">
                <c:v>131.69822556744799</c:v>
              </c:pt>
              <c:pt idx="38">
                <c:v>130.857980936117</c:v>
              </c:pt>
              <c:pt idx="39">
                <c:v>129.51956097816401</c:v>
              </c:pt>
              <c:pt idx="40">
                <c:v>131.196174256045</c:v>
              </c:pt>
              <c:pt idx="41">
                <c:v>132.509843342605</c:v>
              </c:pt>
              <c:pt idx="42">
                <c:v>132.94278622331299</c:v>
              </c:pt>
              <c:pt idx="43">
                <c:v>134.743174854828</c:v>
              </c:pt>
              <c:pt idx="44">
                <c:v>136.03967286688399</c:v>
              </c:pt>
              <c:pt idx="45">
                <c:v>137.143366881948</c:v>
              </c:pt>
              <c:pt idx="46">
                <c:v>137.52658125586299</c:v>
              </c:pt>
              <c:pt idx="47">
                <c:v>140.428075013365</c:v>
              </c:pt>
              <c:pt idx="48">
                <c:v>141.00344038791999</c:v>
              </c:pt>
              <c:pt idx="49">
                <c:v>141.55353417373399</c:v>
              </c:pt>
              <c:pt idx="50">
                <c:v>142.26779880136701</c:v>
              </c:pt>
              <c:pt idx="51">
                <c:v>140.14329301567199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4A-47B3-ABCA-D0D46DDF1F06}"/>
            </c:ext>
          </c:extLst>
        </c:ser>
        <c:ser>
          <c:idx val="1"/>
          <c:order val="1"/>
          <c:tx>
            <c:v>Germania PIL/ora lavorata</c:v>
          </c:tx>
          <c:spPr>
            <a:ln w="95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54.7974053227247</c:v>
              </c:pt>
              <c:pt idx="1">
                <c:v>57.188914455163399</c:v>
              </c:pt>
              <c:pt idx="2">
                <c:v>60.038667711531403</c:v>
              </c:pt>
              <c:pt idx="3">
                <c:v>63.1012323634137</c:v>
              </c:pt>
              <c:pt idx="4">
                <c:v>65.648734644780603</c:v>
              </c:pt>
              <c:pt idx="5">
                <c:v>68.118762082563705</c:v>
              </c:pt>
              <c:pt idx="6">
                <c:v>71.294649750660795</c:v>
              </c:pt>
              <c:pt idx="7">
                <c:v>74.230639860397005</c:v>
              </c:pt>
              <c:pt idx="8">
                <c:v>76.522239721397398</c:v>
              </c:pt>
              <c:pt idx="9">
                <c:v>78.713314317777204</c:v>
              </c:pt>
              <c:pt idx="10">
                <c:v>79.375993645230096</c:v>
              </c:pt>
              <c:pt idx="11">
                <c:v>80.695611068305794</c:v>
              </c:pt>
              <c:pt idx="12">
                <c:v>81.530527350667199</c:v>
              </c:pt>
              <c:pt idx="13">
                <c:v>84.205568718664907</c:v>
              </c:pt>
              <c:pt idx="14">
                <c:v>86.429597854221697</c:v>
              </c:pt>
              <c:pt idx="15">
                <c:v>88.423885646411804</c:v>
              </c:pt>
              <c:pt idx="16">
                <c:v>89.763712468587599</c:v>
              </c:pt>
              <c:pt idx="17">
                <c:v>90.9916148640514</c:v>
              </c:pt>
              <c:pt idx="18">
                <c:v>93.338781255954402</c:v>
              </c:pt>
              <c:pt idx="19">
                <c:v>96.587038258306194</c:v>
              </c:pt>
              <c:pt idx="20">
                <c:v>100</c:v>
              </c:pt>
              <c:pt idx="21">
                <c:v>103.47671155569</c:v>
              </c:pt>
              <c:pt idx="22">
                <c:v>106.118105666199</c:v>
              </c:pt>
              <c:pt idx="23">
                <c:v>108.18423010103</c:v>
              </c:pt>
              <c:pt idx="24">
                <c:v>110.983995839481</c:v>
              </c:pt>
              <c:pt idx="25">
                <c:v>112.655685152337</c:v>
              </c:pt>
              <c:pt idx="26">
                <c:v>114.551926997661</c:v>
              </c:pt>
              <c:pt idx="27">
                <c:v>117.359437589894</c:v>
              </c:pt>
              <c:pt idx="28">
                <c:v>118.55456520219801</c:v>
              </c:pt>
              <c:pt idx="29">
                <c:v>119.900635257766</c:v>
              </c:pt>
              <c:pt idx="30">
                <c:v>122.872962388815</c:v>
              </c:pt>
              <c:pt idx="31">
                <c:v>125.95876817848399</c:v>
              </c:pt>
              <c:pt idx="32">
                <c:v>127.126507111718</c:v>
              </c:pt>
              <c:pt idx="33">
                <c:v>128.104338196654</c:v>
              </c:pt>
              <c:pt idx="34">
                <c:v>129.27100955451399</c:v>
              </c:pt>
              <c:pt idx="35">
                <c:v>131.311102248993</c:v>
              </c:pt>
              <c:pt idx="36">
                <c:v>133.41108657952901</c:v>
              </c:pt>
              <c:pt idx="37">
                <c:v>134.98731010201601</c:v>
              </c:pt>
              <c:pt idx="38">
                <c:v>135.02242171340399</c:v>
              </c:pt>
              <c:pt idx="39">
                <c:v>130.95812500268499</c:v>
              </c:pt>
              <c:pt idx="40">
                <c:v>133.976934409309</c:v>
              </c:pt>
              <c:pt idx="41">
                <c:v>137.46166483710101</c:v>
              </c:pt>
              <c:pt idx="42">
                <c:v>138.309758112411</c:v>
              </c:pt>
              <c:pt idx="43">
                <c:v>138.96635861746401</c:v>
              </c:pt>
              <c:pt idx="44">
                <c:v>140.40664055556999</c:v>
              </c:pt>
              <c:pt idx="45">
                <c:v>141.12195989827299</c:v>
              </c:pt>
              <c:pt idx="46">
                <c:v>143.03463626632799</c:v>
              </c:pt>
              <c:pt idx="47">
                <c:v>145.58439207435501</c:v>
              </c:pt>
              <c:pt idx="48">
                <c:v>145.88579030434599</c:v>
              </c:pt>
              <c:pt idx="49">
                <c:v>146.99657069361299</c:v>
              </c:pt>
              <c:pt idx="50">
                <c:v>148.439259608638</c:v>
              </c:pt>
              <c:pt idx="51">
                <c:v>149.730977582495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4A-47B3-ABCA-D0D46DDF1F06}"/>
            </c:ext>
          </c:extLst>
        </c:ser>
        <c:ser>
          <c:idx val="2"/>
          <c:order val="2"/>
          <c:tx>
            <c:v>Italia PIL/ora lavorata</c:v>
          </c:tx>
          <c:spPr>
            <a:ln w="9525" cap="rnd">
              <a:solidFill>
                <a:srgbClr val="0070C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56.233195399634297</c:v>
              </c:pt>
              <c:pt idx="1">
                <c:v>58.747074062392201</c:v>
              </c:pt>
              <c:pt idx="2">
                <c:v>61.657387855520597</c:v>
              </c:pt>
              <c:pt idx="3">
                <c:v>65.669939438441205</c:v>
              </c:pt>
              <c:pt idx="4">
                <c:v>69.306175079964504</c:v>
              </c:pt>
              <c:pt idx="5">
                <c:v>68.357035563055305</c:v>
              </c:pt>
              <c:pt idx="6">
                <c:v>72.573881132880501</c:v>
              </c:pt>
              <c:pt idx="7">
                <c:v>75.585744165779602</c:v>
              </c:pt>
              <c:pt idx="8">
                <c:v>78.196396705252695</c:v>
              </c:pt>
              <c:pt idx="9">
                <c:v>82.233742844232793</c:v>
              </c:pt>
              <c:pt idx="10">
                <c:v>83.795388781438902</c:v>
              </c:pt>
              <c:pt idx="11">
                <c:v>84.286197885267399</c:v>
              </c:pt>
              <c:pt idx="12">
                <c:v>83.947838191589298</c:v>
              </c:pt>
              <c:pt idx="13">
                <c:v>84.689259415187095</c:v>
              </c:pt>
              <c:pt idx="14">
                <c:v>87.912636143956306</c:v>
              </c:pt>
              <c:pt idx="15">
                <c:v>89.693591018353104</c:v>
              </c:pt>
              <c:pt idx="16">
                <c:v>91.214487487104407</c:v>
              </c:pt>
              <c:pt idx="17">
                <c:v>92.959686025101107</c:v>
              </c:pt>
              <c:pt idx="18">
                <c:v>95.644520018681902</c:v>
              </c:pt>
              <c:pt idx="19">
                <c:v>99.046005123260102</c:v>
              </c:pt>
              <c:pt idx="20">
                <c:v>100</c:v>
              </c:pt>
              <c:pt idx="21">
                <c:v>100.046262579548</c:v>
              </c:pt>
              <c:pt idx="22">
                <c:v>101.446370584083</c:v>
              </c:pt>
              <c:pt idx="23">
                <c:v>103.365195456343</c:v>
              </c:pt>
              <c:pt idx="24">
                <c:v>107.707020432554</c:v>
              </c:pt>
              <c:pt idx="25">
                <c:v>110.90012060402699</c:v>
              </c:pt>
              <c:pt idx="26">
                <c:v>111.02683327387599</c:v>
              </c:pt>
              <c:pt idx="27">
                <c:v>113.0758773413</c:v>
              </c:pt>
              <c:pt idx="28">
                <c:v>113.153465324753</c:v>
              </c:pt>
              <c:pt idx="29">
                <c:v>113.94922435793301</c:v>
              </c:pt>
              <c:pt idx="30">
                <c:v>117.22157244594599</c:v>
              </c:pt>
              <c:pt idx="31">
                <c:v>118.00766742425</c:v>
              </c:pt>
              <c:pt idx="32">
                <c:v>117.082282505322</c:v>
              </c:pt>
              <c:pt idx="33">
                <c:v>116.25260261730701</c:v>
              </c:pt>
              <c:pt idx="34">
                <c:v>117.227494429446</c:v>
              </c:pt>
              <c:pt idx="35">
                <c:v>117.751255538276</c:v>
              </c:pt>
              <c:pt idx="36">
                <c:v>117.492021543842</c:v>
              </c:pt>
              <c:pt idx="37">
                <c:v>117.402716254949</c:v>
              </c:pt>
              <c:pt idx="38">
                <c:v>116.73328324053701</c:v>
              </c:pt>
              <c:pt idx="39">
                <c:v>114.407892535176</c:v>
              </c:pt>
              <c:pt idx="40">
                <c:v>117.00892546242601</c:v>
              </c:pt>
              <c:pt idx="41">
                <c:v>117.798840286749</c:v>
              </c:pt>
              <c:pt idx="42">
                <c:v>117.1691634475</c:v>
              </c:pt>
              <c:pt idx="43">
                <c:v>118.100481460591</c:v>
              </c:pt>
              <c:pt idx="44">
                <c:v>118.194426562449</c:v>
              </c:pt>
              <c:pt idx="45">
                <c:v>118.26459706713101</c:v>
              </c:pt>
              <c:pt idx="46">
                <c:v>117.901058388446</c:v>
              </c:pt>
              <c:pt idx="47">
                <c:v>118.66163217331599</c:v>
              </c:pt>
              <c:pt idx="48">
                <c:v>118.646937210131</c:v>
              </c:pt>
              <c:pt idx="49">
                <c:v>119.236424558352</c:v>
              </c:pt>
              <c:pt idx="50">
                <c:v>122.849207811933</c:v>
              </c:pt>
              <c:pt idx="51">
                <c:v>121.30842103387199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04A-47B3-ABCA-D0D46DDF1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20032"/>
        <c:axId val="1"/>
      </c:lineChart>
      <c:lineChart>
        <c:grouping val="standard"/>
        <c:varyColors val="0"/>
        <c:ser>
          <c:idx val="3"/>
          <c:order val="3"/>
          <c:tx>
            <c:v>FR ore lavorate per occupato</c:v>
          </c:tx>
          <c:spPr>
            <a:ln w="952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121.13610144386899</c:v>
              </c:pt>
              <c:pt idx="1">
                <c:v>120.96731536180501</c:v>
              </c:pt>
              <c:pt idx="2">
                <c:v>117.738815717379</c:v>
              </c:pt>
              <c:pt idx="3">
                <c:v>116.753877977721</c:v>
              </c:pt>
              <c:pt idx="4">
                <c:v>114.810894909269</c:v>
              </c:pt>
              <c:pt idx="5">
                <c:v>113.238522201677</c:v>
              </c:pt>
              <c:pt idx="6">
                <c:v>114.836331321697</c:v>
              </c:pt>
              <c:pt idx="7">
                <c:v>112.49217001108801</c:v>
              </c:pt>
              <c:pt idx="8">
                <c:v>110.589197748017</c:v>
              </c:pt>
              <c:pt idx="9">
                <c:v>110.37728075970401</c:v>
              </c:pt>
              <c:pt idx="10">
                <c:v>109.805334796626</c:v>
              </c:pt>
              <c:pt idx="11">
                <c:v>108.556188148408</c:v>
              </c:pt>
              <c:pt idx="12">
                <c:v>104.226993569104</c:v>
              </c:pt>
              <c:pt idx="13">
                <c:v>103.12806225937</c:v>
              </c:pt>
              <c:pt idx="14">
                <c:v>102.723620559867</c:v>
              </c:pt>
              <c:pt idx="15">
                <c:v>100.57582029654699</c:v>
              </c:pt>
              <c:pt idx="16">
                <c:v>100.212846981551</c:v>
              </c:pt>
              <c:pt idx="17">
                <c:v>100.883666601104</c:v>
              </c:pt>
              <c:pt idx="18">
                <c:v>101.37136400435099</c:v>
              </c:pt>
              <c:pt idx="19">
                <c:v>100.390072613941</c:v>
              </c:pt>
              <c:pt idx="20">
                <c:v>100</c:v>
              </c:pt>
              <c:pt idx="21">
                <c:v>99.570238129623107</c:v>
              </c:pt>
              <c:pt idx="22">
                <c:v>99.410391096117095</c:v>
              </c:pt>
              <c:pt idx="23">
                <c:v>98.895657560753307</c:v>
              </c:pt>
              <c:pt idx="24">
                <c:v>98.685771030318307</c:v>
              </c:pt>
              <c:pt idx="25">
                <c:v>97.346927485731499</c:v>
              </c:pt>
              <c:pt idx="26">
                <c:v>97.107995218257699</c:v>
              </c:pt>
              <c:pt idx="27">
                <c:v>97.008522297655404</c:v>
              </c:pt>
              <c:pt idx="28">
                <c:v>96.378942531226201</c:v>
              </c:pt>
              <c:pt idx="29">
                <c:v>95.954273524388796</c:v>
              </c:pt>
              <c:pt idx="30">
                <c:v>94.740442483292597</c:v>
              </c:pt>
              <c:pt idx="31">
                <c:v>93.501290602569497</c:v>
              </c:pt>
              <c:pt idx="32">
                <c:v>91.429985915639307</c:v>
              </c:pt>
              <c:pt idx="33">
                <c:v>91.634869925082498</c:v>
              </c:pt>
              <c:pt idx="34">
                <c:v>93.069604484563698</c:v>
              </c:pt>
              <c:pt idx="35">
                <c:v>93.143769089472201</c:v>
              </c:pt>
              <c:pt idx="36">
                <c:v>92.106306581682702</c:v>
              </c:pt>
              <c:pt idx="37">
                <c:v>93.431916341336802</c:v>
              </c:pt>
              <c:pt idx="38">
                <c:v>93.795510685353193</c:v>
              </c:pt>
              <c:pt idx="39">
                <c:v>93.105787769236002</c:v>
              </c:pt>
              <c:pt idx="40">
                <c:v>93.613547480035706</c:v>
              </c:pt>
              <c:pt idx="41">
                <c:v>94.010430134676199</c:v>
              </c:pt>
              <c:pt idx="42">
                <c:v>93.679058411836905</c:v>
              </c:pt>
              <c:pt idx="43">
                <c:v>92.789092029119601</c:v>
              </c:pt>
              <c:pt idx="44">
                <c:v>92.294763446395194</c:v>
              </c:pt>
              <c:pt idx="45">
                <c:v>92.378255645771304</c:v>
              </c:pt>
              <c:pt idx="46">
                <c:v>92.535412891028798</c:v>
              </c:pt>
              <c:pt idx="47">
                <c:v>91.656029839873497</c:v>
              </c:pt>
              <c:pt idx="48">
                <c:v>92.069776031443496</c:v>
              </c:pt>
              <c:pt idx="49">
                <c:v>92.297573549517097</c:v>
              </c:pt>
              <c:pt idx="50">
                <c:v>85.274823692824796</c:v>
              </c:pt>
              <c:pt idx="51">
                <c:v>90.208353436855305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4A-47B3-ABCA-D0D46DDF1F06}"/>
            </c:ext>
          </c:extLst>
        </c:ser>
        <c:ser>
          <c:idx val="4"/>
          <c:order val="4"/>
          <c:tx>
            <c:v>GE  ore lavorate per occupato</c:v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124.645962179035</c:v>
              </c:pt>
              <c:pt idx="1">
                <c:v>122.617051561849</c:v>
              </c:pt>
              <c:pt idx="2">
                <c:v>121.152893957865</c:v>
              </c:pt>
              <c:pt idx="3">
                <c:v>119.340276656865</c:v>
              </c:pt>
              <c:pt idx="4">
                <c:v>116.83495489194399</c:v>
              </c:pt>
              <c:pt idx="5">
                <c:v>114.497278597658</c:v>
              </c:pt>
              <c:pt idx="6">
                <c:v>115.289985621196</c:v>
              </c:pt>
              <c:pt idx="7">
                <c:v>114.178660959334</c:v>
              </c:pt>
              <c:pt idx="8">
                <c:v>112.97466124250001</c:v>
              </c:pt>
              <c:pt idx="9">
                <c:v>112.220750294029</c:v>
              </c:pt>
              <c:pt idx="10">
                <c:v>110.991380249524</c:v>
              </c:pt>
              <c:pt idx="11">
                <c:v>109.622211388333</c:v>
              </c:pt>
              <c:pt idx="12">
                <c:v>108.912272270825</c:v>
              </c:pt>
              <c:pt idx="13">
                <c:v>108.094575193506</c:v>
              </c:pt>
              <c:pt idx="14">
                <c:v>107.35928037180101</c:v>
              </c:pt>
              <c:pt idx="15">
                <c:v>105.89503178438</c:v>
              </c:pt>
              <c:pt idx="16">
                <c:v>104.690670677011</c:v>
              </c:pt>
              <c:pt idx="17">
                <c:v>103.28346851384499</c:v>
              </c:pt>
              <c:pt idx="18">
                <c:v>102.953853959905</c:v>
              </c:pt>
              <c:pt idx="19">
                <c:v>101.46425030408901</c:v>
              </c:pt>
              <c:pt idx="20">
                <c:v>100</c:v>
              </c:pt>
              <c:pt idx="21">
                <c:v>98.808317634854404</c:v>
              </c:pt>
              <c:pt idx="22">
                <c:v>99.5098959403674</c:v>
              </c:pt>
              <c:pt idx="23">
                <c:v>97.924670536099597</c:v>
              </c:pt>
              <c:pt idx="24">
                <c:v>97.696230644963407</c:v>
              </c:pt>
              <c:pt idx="25">
                <c:v>97.313950668673598</c:v>
              </c:pt>
              <c:pt idx="26">
                <c:v>96.436231671734703</c:v>
              </c:pt>
              <c:pt idx="27">
                <c:v>95.859019586312797</c:v>
              </c:pt>
              <c:pt idx="28">
                <c:v>95.659564246101198</c:v>
              </c:pt>
              <c:pt idx="29">
                <c:v>94.831050757693504</c:v>
              </c:pt>
              <c:pt idx="30">
                <c:v>93.204674517651796</c:v>
              </c:pt>
              <c:pt idx="31">
                <c:v>92.709883761938798</c:v>
              </c:pt>
              <c:pt idx="32">
                <c:v>92.122492213067105</c:v>
              </c:pt>
              <c:pt idx="33">
                <c:v>91.771812227718897</c:v>
              </c:pt>
              <c:pt idx="34">
                <c:v>91.720039600213497</c:v>
              </c:pt>
              <c:pt idx="35">
                <c:v>91.073742665709702</c:v>
              </c:pt>
              <c:pt idx="36">
                <c:v>92.393751096816104</c:v>
              </c:pt>
              <c:pt idx="37">
                <c:v>92.452074150303304</c:v>
              </c:pt>
              <c:pt idx="38">
                <c:v>92.021914505881696</c:v>
              </c:pt>
              <c:pt idx="39">
                <c:v>89.333446642787493</c:v>
              </c:pt>
              <c:pt idx="40">
                <c:v>90.649105925728804</c:v>
              </c:pt>
              <c:pt idx="41">
                <c:v>90.722810330073997</c:v>
              </c:pt>
              <c:pt idx="42">
                <c:v>89.520311871741001</c:v>
              </c:pt>
              <c:pt idx="43">
                <c:v>88.787805110619303</c:v>
              </c:pt>
              <c:pt idx="44">
                <c:v>89.038698645856499</c:v>
              </c:pt>
              <c:pt idx="45">
                <c:v>89.0729606176088</c:v>
              </c:pt>
              <c:pt idx="46">
                <c:v>88.732525329118005</c:v>
              </c:pt>
              <c:pt idx="47">
                <c:v>88.321547930625798</c:v>
              </c:pt>
              <c:pt idx="48">
                <c:v>87.783905438435497</c:v>
              </c:pt>
              <c:pt idx="49">
                <c:v>87.241895932010394</c:v>
              </c:pt>
              <c:pt idx="50">
                <c:v>83.870750602838996</c:v>
              </c:pt>
              <c:pt idx="51">
                <c:v>85.208158678460904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04A-47B3-ABCA-D0D46DDF1F06}"/>
            </c:ext>
          </c:extLst>
        </c:ser>
        <c:ser>
          <c:idx val="5"/>
          <c:order val="5"/>
          <c:tx>
            <c:v>IT  ore lavorate per occupato</c:v>
          </c:tx>
          <c:spPr>
            <a:ln w="9525" cap="rnd">
              <a:solidFill>
                <a:srgbClr val="0070C0"/>
              </a:solidFill>
              <a:prstDash val="lgDash"/>
              <a:round/>
            </a:ln>
            <a:effectLst/>
          </c:spPr>
          <c:marker>
            <c:symbol val="none"/>
          </c:marker>
          <c:cat>
            <c:strLit>
              <c:ptCount val="52"/>
              <c:pt idx="0">
                <c:v>1970</c:v>
              </c:pt>
              <c:pt idx="1">
                <c:v>1971</c:v>
              </c:pt>
              <c:pt idx="2">
                <c:v>1972</c:v>
              </c:pt>
              <c:pt idx="3">
                <c:v>1973</c:v>
              </c:pt>
              <c:pt idx="4">
                <c:v>1974</c:v>
              </c:pt>
              <c:pt idx="5">
                <c:v>1975</c:v>
              </c:pt>
              <c:pt idx="6">
                <c:v>1976</c:v>
              </c:pt>
              <c:pt idx="7">
                <c:v>1977</c:v>
              </c:pt>
              <c:pt idx="8">
                <c:v>1978</c:v>
              </c:pt>
              <c:pt idx="9">
                <c:v>1979</c:v>
              </c:pt>
              <c:pt idx="10">
                <c:v>1980</c:v>
              </c:pt>
              <c:pt idx="11">
                <c:v>1981</c:v>
              </c:pt>
              <c:pt idx="12">
                <c:v>1982</c:v>
              </c:pt>
              <c:pt idx="13">
                <c:v>1983</c:v>
              </c:pt>
              <c:pt idx="14">
                <c:v>1984</c:v>
              </c:pt>
              <c:pt idx="15">
                <c:v>1985</c:v>
              </c:pt>
              <c:pt idx="16">
                <c:v>1986</c:v>
              </c:pt>
              <c:pt idx="17">
                <c:v>1987</c:v>
              </c:pt>
              <c:pt idx="18">
                <c:v>1988</c:v>
              </c:pt>
              <c:pt idx="19">
                <c:v>1989</c:v>
              </c:pt>
              <c:pt idx="20">
                <c:v>1990</c:v>
              </c:pt>
              <c:pt idx="21">
                <c:v>1991</c:v>
              </c:pt>
              <c:pt idx="22">
                <c:v>1992</c:v>
              </c:pt>
              <c:pt idx="23">
                <c:v>1993</c:v>
              </c:pt>
              <c:pt idx="24">
                <c:v>1994</c:v>
              </c:pt>
              <c:pt idx="25">
                <c:v>1995</c:v>
              </c:pt>
              <c:pt idx="26">
                <c:v>1996</c:v>
              </c:pt>
              <c:pt idx="27">
                <c:v>1997</c:v>
              </c:pt>
              <c:pt idx="28">
                <c:v>1998</c:v>
              </c:pt>
              <c:pt idx="29">
                <c:v>1999</c:v>
              </c:pt>
              <c:pt idx="30">
                <c:v>2000</c:v>
              </c:pt>
              <c:pt idx="31">
                <c:v>2001</c:v>
              </c:pt>
              <c:pt idx="32">
                <c:v>2002</c:v>
              </c:pt>
              <c:pt idx="33">
                <c:v>2003</c:v>
              </c:pt>
              <c:pt idx="34">
                <c:v>2004</c:v>
              </c:pt>
              <c:pt idx="35">
                <c:v>2005</c:v>
              </c:pt>
              <c:pt idx="36">
                <c:v>2006</c:v>
              </c:pt>
              <c:pt idx="37">
                <c:v>2007</c:v>
              </c:pt>
              <c:pt idx="38">
                <c:v>2008</c:v>
              </c:pt>
              <c:pt idx="39">
                <c:v>2009</c:v>
              </c:pt>
              <c:pt idx="40">
                <c:v>2010</c:v>
              </c:pt>
              <c:pt idx="41">
                <c:v>2011</c:v>
              </c:pt>
              <c:pt idx="42">
                <c:v>2012</c:v>
              </c:pt>
              <c:pt idx="43">
                <c:v>2013</c:v>
              </c:pt>
              <c:pt idx="44">
                <c:v>2014</c:v>
              </c:pt>
              <c:pt idx="45">
                <c:v>2015</c:v>
              </c:pt>
              <c:pt idx="46">
                <c:v>2016</c:v>
              </c:pt>
              <c:pt idx="47">
                <c:v>2017</c:v>
              </c:pt>
              <c:pt idx="48">
                <c:v>2018</c:v>
              </c:pt>
              <c:pt idx="49">
                <c:v>2019</c:v>
              </c:pt>
              <c:pt idx="50">
                <c:v>2020</c:v>
              </c:pt>
              <c:pt idx="51">
                <c:v>2021</c:v>
              </c:pt>
            </c:strLit>
          </c:cat>
          <c:val>
            <c:numLit>
              <c:formatCode>General</c:formatCode>
              <c:ptCount val="52"/>
              <c:pt idx="0">
                <c:v>109.57293515084901</c:v>
              </c:pt>
              <c:pt idx="1">
                <c:v>106.757303005357</c:v>
              </c:pt>
              <c:pt idx="2">
                <c:v>105.745250354201</c:v>
              </c:pt>
              <c:pt idx="3">
                <c:v>104.873795779931</c:v>
              </c:pt>
              <c:pt idx="4">
                <c:v>103.23333557134301</c:v>
              </c:pt>
              <c:pt idx="5">
                <c:v>102.400532041978</c:v>
              </c:pt>
              <c:pt idx="6">
                <c:v>102.288096179606</c:v>
              </c:pt>
              <c:pt idx="7">
                <c:v>100.41848077962899</c:v>
              </c:pt>
              <c:pt idx="8">
                <c:v>99.879631148170205</c:v>
              </c:pt>
              <c:pt idx="9">
                <c:v>99.528968195019502</c:v>
              </c:pt>
              <c:pt idx="10">
                <c:v>99.584580671213104</c:v>
              </c:pt>
              <c:pt idx="11">
                <c:v>99.921391661835997</c:v>
              </c:pt>
              <c:pt idx="12">
                <c:v>100.53334194930299</c:v>
              </c:pt>
              <c:pt idx="13">
                <c:v>100.494327846009</c:v>
              </c:pt>
              <c:pt idx="14">
                <c:v>99.938155817272104</c:v>
              </c:pt>
              <c:pt idx="15">
                <c:v>99.750418146746497</c:v>
              </c:pt>
              <c:pt idx="16">
                <c:v>100.203027809971</c:v>
              </c:pt>
              <c:pt idx="17">
                <c:v>101.22919960716</c:v>
              </c:pt>
              <c:pt idx="18">
                <c:v>101.425847954899</c:v>
              </c:pt>
              <c:pt idx="19">
                <c:v>100.574699917218</c:v>
              </c:pt>
              <c:pt idx="20">
                <c:v>100</c:v>
              </c:pt>
              <c:pt idx="21">
                <c:v>99.627134097535404</c:v>
              </c:pt>
              <c:pt idx="22">
                <c:v>99.796714019942698</c:v>
              </c:pt>
              <c:pt idx="23">
                <c:v>99.789368136729706</c:v>
              </c:pt>
              <c:pt idx="24">
                <c:v>99.463158912496397</c:v>
              </c:pt>
              <c:pt idx="25">
                <c:v>99.588246611324195</c:v>
              </c:pt>
              <c:pt idx="26">
                <c:v>100.121479541173</c:v>
              </c:pt>
              <c:pt idx="27">
                <c:v>99.784127745382804</c:v>
              </c:pt>
              <c:pt idx="28">
                <c:v>100.496028538769</c:v>
              </c:pt>
              <c:pt idx="29">
                <c:v>100.32139836524399</c:v>
              </c:pt>
              <c:pt idx="30">
                <c:v>99.265538134829697</c:v>
              </c:pt>
              <c:pt idx="31">
                <c:v>98.591583622787198</c:v>
              </c:pt>
              <c:pt idx="32">
                <c:v>97.977484224941193</c:v>
              </c:pt>
              <c:pt idx="33">
                <c:v>97.382690713169197</c:v>
              </c:pt>
              <c:pt idx="34">
                <c:v>97.356494336170499</c:v>
              </c:pt>
              <c:pt idx="35">
                <c:v>97.167973088315804</c:v>
              </c:pt>
              <c:pt idx="36">
                <c:v>97.208206041987495</c:v>
              </c:pt>
              <c:pt idx="37">
                <c:v>97.522378756597007</c:v>
              </c:pt>
              <c:pt idx="38">
                <c:v>96.923198284807995</c:v>
              </c:pt>
              <c:pt idx="39">
                <c:v>95.240169895789094</c:v>
              </c:pt>
              <c:pt idx="40">
                <c:v>95.326205720802903</c:v>
              </c:pt>
              <c:pt idx="41">
                <c:v>95.100018734285001</c:v>
              </c:pt>
              <c:pt idx="42">
                <c:v>93.012172675566205</c:v>
              </c:pt>
              <c:pt idx="43">
                <c:v>92.2314403142678</c:v>
              </c:pt>
              <c:pt idx="44">
                <c:v>92.083946381326498</c:v>
              </c:pt>
              <c:pt idx="45">
                <c:v>92.144454378269899</c:v>
              </c:pt>
              <c:pt idx="46">
                <c:v>92.371320697628704</c:v>
              </c:pt>
              <c:pt idx="47">
                <c:v>92.2350499741584</c:v>
              </c:pt>
              <c:pt idx="48">
                <c:v>92.2455032873834</c:v>
              </c:pt>
              <c:pt idx="49">
                <c:v>91.753442209066705</c:v>
              </c:pt>
              <c:pt idx="50">
                <c:v>82.7893185296588</c:v>
              </c:pt>
              <c:pt idx="51">
                <c:v>88.996927311354796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04A-47B3-ABCA-D0D46DDF1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22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32200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8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4897036917282983E-2"/>
          <c:y val="0.90408007686771275"/>
          <c:w val="0.93260150785989171"/>
          <c:h val="7.88937802927013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lang="en-US"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/>
            </a:pPr>
            <a:r>
              <a:rPr lang="it-IT" sz="1600" b="1" i="0" u="none" strike="noStrike" baseline="0"/>
              <a:t>Figura 7 Italia, Paesi del G7. 1970-2022. Numeri indice PIL/POP (base, totale G7=100)</a:t>
            </a:r>
            <a:endParaRPr lang="it-IT" sz="16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731287435224441E-2"/>
          <c:y val="8.8538823442701489E-2"/>
          <c:w val="0.90430052950698236"/>
          <c:h val="0.77039090916555153"/>
        </c:manualLayout>
      </c:layout>
      <c:lineChart>
        <c:grouping val="standard"/>
        <c:varyColors val="0"/>
        <c:ser>
          <c:idx val="0"/>
          <c:order val="0"/>
          <c:tx>
            <c:v>Canada</c:v>
          </c:tx>
          <c:spPr>
            <a:ln w="9525" cap="rnd">
              <a:solidFill>
                <a:schemeClr val="accent1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7'!$B$35:$BB$35</c:f>
              <c:numCache>
                <c:formatCode>#,##0.0_ ;\-#,##0.0\ </c:formatCode>
                <c:ptCount val="53"/>
                <c:pt idx="0">
                  <c:v>101.97597411645305</c:v>
                </c:pt>
                <c:pt idx="1">
                  <c:v>102.10531728862966</c:v>
                </c:pt>
                <c:pt idx="2">
                  <c:v>102.04262021768575</c:v>
                </c:pt>
                <c:pt idx="3">
                  <c:v>102.35830368826558</c:v>
                </c:pt>
                <c:pt idx="4">
                  <c:v>104.66469376715753</c:v>
                </c:pt>
                <c:pt idx="5">
                  <c:v>105.53734115617719</c:v>
                </c:pt>
                <c:pt idx="6">
                  <c:v>105.71468448777478</c:v>
                </c:pt>
                <c:pt idx="7">
                  <c:v>104.77247323646759</c:v>
                </c:pt>
                <c:pt idx="8">
                  <c:v>103.49916040753388</c:v>
                </c:pt>
                <c:pt idx="9">
                  <c:v>102.92569084559413</c:v>
                </c:pt>
                <c:pt idx="10">
                  <c:v>103.69101482542271</c:v>
                </c:pt>
                <c:pt idx="11">
                  <c:v>104.47566796572671</c:v>
                </c:pt>
                <c:pt idx="12">
                  <c:v>100.54422639870377</c:v>
                </c:pt>
                <c:pt idx="13">
                  <c:v>99.365020655771332</c:v>
                </c:pt>
                <c:pt idx="14">
                  <c:v>99.83439238379502</c:v>
                </c:pt>
                <c:pt idx="15">
                  <c:v>100.34866685587851</c:v>
                </c:pt>
                <c:pt idx="16">
                  <c:v>99.003448488034806</c:v>
                </c:pt>
                <c:pt idx="17">
                  <c:v>98.805860335347063</c:v>
                </c:pt>
                <c:pt idx="18">
                  <c:v>97.843440385780141</c:v>
                </c:pt>
                <c:pt idx="19">
                  <c:v>95.369498419408984</c:v>
                </c:pt>
                <c:pt idx="20">
                  <c:v>92.282019549338287</c:v>
                </c:pt>
                <c:pt idx="21">
                  <c:v>88.874608536346585</c:v>
                </c:pt>
                <c:pt idx="22">
                  <c:v>87.441444833326443</c:v>
                </c:pt>
                <c:pt idx="23">
                  <c:v>88.445413368711954</c:v>
                </c:pt>
                <c:pt idx="24">
                  <c:v>89.287229008315151</c:v>
                </c:pt>
                <c:pt idx="25">
                  <c:v>89.100792320980673</c:v>
                </c:pt>
                <c:pt idx="26">
                  <c:v>87.784400060101447</c:v>
                </c:pt>
                <c:pt idx="27">
                  <c:v>88.408187806110035</c:v>
                </c:pt>
                <c:pt idx="28">
                  <c:v>89.128718702610826</c:v>
                </c:pt>
                <c:pt idx="29">
                  <c:v>90.672107956923384</c:v>
                </c:pt>
                <c:pt idx="30">
                  <c:v>91.62986535598219</c:v>
                </c:pt>
                <c:pt idx="31">
                  <c:v>91.700378679855191</c:v>
                </c:pt>
                <c:pt idx="32">
                  <c:v>92.954187011074779</c:v>
                </c:pt>
                <c:pt idx="33">
                  <c:v>92.624898449092669</c:v>
                </c:pt>
                <c:pt idx="34">
                  <c:v>92.46424878474761</c:v>
                </c:pt>
                <c:pt idx="35">
                  <c:v>92.742501986638274</c:v>
                </c:pt>
                <c:pt idx="36">
                  <c:v>92.439407760959668</c:v>
                </c:pt>
                <c:pt idx="37">
                  <c:v>92.103776188446105</c:v>
                </c:pt>
                <c:pt idx="38">
                  <c:v>92.61677146274053</c:v>
                </c:pt>
                <c:pt idx="39">
                  <c:v>92.846354821864722</c:v>
                </c:pt>
                <c:pt idx="40">
                  <c:v>92.444583407614829</c:v>
                </c:pt>
                <c:pt idx="41">
                  <c:v>93.390681786376589</c:v>
                </c:pt>
                <c:pt idx="42">
                  <c:v>93.199628849144602</c:v>
                </c:pt>
                <c:pt idx="43">
                  <c:v>93.516570154359897</c:v>
                </c:pt>
                <c:pt idx="44">
                  <c:v>94.009792650947446</c:v>
                </c:pt>
                <c:pt idx="45">
                  <c:v>92.520141208771705</c:v>
                </c:pt>
                <c:pt idx="46">
                  <c:v>91.479590025038675</c:v>
                </c:pt>
                <c:pt idx="47">
                  <c:v>91.505180315156693</c:v>
                </c:pt>
                <c:pt idx="48">
                  <c:v>91.174429141990743</c:v>
                </c:pt>
                <c:pt idx="49">
                  <c:v>90.464289548882547</c:v>
                </c:pt>
                <c:pt idx="50">
                  <c:v>89.170626964013366</c:v>
                </c:pt>
                <c:pt idx="51">
                  <c:v>88.537293801883948</c:v>
                </c:pt>
                <c:pt idx="52">
                  <c:v>88.192648097318596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041-8EB3-614E356C83EE}"/>
            </c:ext>
          </c:extLst>
        </c:ser>
        <c:ser>
          <c:idx val="1"/>
          <c:order val="1"/>
          <c:tx>
            <c:v>Francia</c:v>
          </c:tx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7'!$B$36:$BB$36</c:f>
              <c:numCache>
                <c:formatCode>#,##0.0_ ;\-#,##0.0\ </c:formatCode>
                <c:ptCount val="53"/>
                <c:pt idx="0">
                  <c:v>92.253174031090822</c:v>
                </c:pt>
                <c:pt idx="1">
                  <c:v>93.84437381001878</c:v>
                </c:pt>
                <c:pt idx="2">
                  <c:v>93.143937671592369</c:v>
                </c:pt>
                <c:pt idx="3">
                  <c:v>93.488303850897225</c:v>
                </c:pt>
                <c:pt idx="4">
                  <c:v>97.187309838331387</c:v>
                </c:pt>
                <c:pt idx="5">
                  <c:v>96.535471211742191</c:v>
                </c:pt>
                <c:pt idx="6">
                  <c:v>96.173470990488227</c:v>
                </c:pt>
                <c:pt idx="7">
                  <c:v>95.936893175758073</c:v>
                </c:pt>
                <c:pt idx="8">
                  <c:v>95.523260545607044</c:v>
                </c:pt>
                <c:pt idx="9">
                  <c:v>95.359603559542464</c:v>
                </c:pt>
                <c:pt idx="10">
                  <c:v>96.247527289664546</c:v>
                </c:pt>
                <c:pt idx="11">
                  <c:v>95.38790781344278</c:v>
                </c:pt>
                <c:pt idx="12">
                  <c:v>97.768974121078671</c:v>
                </c:pt>
                <c:pt idx="13">
                  <c:v>95.769953384574507</c:v>
                </c:pt>
                <c:pt idx="14">
                  <c:v>92.651872480530599</c:v>
                </c:pt>
                <c:pt idx="15">
                  <c:v>90.735366772897791</c:v>
                </c:pt>
                <c:pt idx="16">
                  <c:v>90.122285029422073</c:v>
                </c:pt>
                <c:pt idx="17">
                  <c:v>89.326428692709342</c:v>
                </c:pt>
                <c:pt idx="18">
                  <c:v>89.379937806795922</c:v>
                </c:pt>
                <c:pt idx="19">
                  <c:v>89.917215795173405</c:v>
                </c:pt>
                <c:pt idx="20">
                  <c:v>90.265704101509073</c:v>
                </c:pt>
                <c:pt idx="21">
                  <c:v>90.384360493254576</c:v>
                </c:pt>
                <c:pt idx="22">
                  <c:v>90.161047280014557</c:v>
                </c:pt>
                <c:pt idx="23">
                  <c:v>88.862865887538391</c:v>
                </c:pt>
                <c:pt idx="24">
                  <c:v>88.513016890406945</c:v>
                </c:pt>
                <c:pt idx="25">
                  <c:v>88.41607139814144</c:v>
                </c:pt>
                <c:pt idx="26">
                  <c:v>87.534811117959094</c:v>
                </c:pt>
                <c:pt idx="27">
                  <c:v>87.06723806578654</c:v>
                </c:pt>
                <c:pt idx="28">
                  <c:v>87.922298871167072</c:v>
                </c:pt>
                <c:pt idx="29">
                  <c:v>88.225510139668373</c:v>
                </c:pt>
                <c:pt idx="30">
                  <c:v>88.311334155845003</c:v>
                </c:pt>
                <c:pt idx="31">
                  <c:v>88.865384154016198</c:v>
                </c:pt>
                <c:pt idx="32">
                  <c:v>88.753125313001533</c:v>
                </c:pt>
                <c:pt idx="33">
                  <c:v>87.758416779950167</c:v>
                </c:pt>
                <c:pt idx="34">
                  <c:v>87.559585610088192</c:v>
                </c:pt>
                <c:pt idx="35">
                  <c:v>86.67876106298155</c:v>
                </c:pt>
                <c:pt idx="36">
                  <c:v>86.511527819198349</c:v>
                </c:pt>
                <c:pt idx="37">
                  <c:v>86.801865954634536</c:v>
                </c:pt>
                <c:pt idx="38">
                  <c:v>87.093913738890123</c:v>
                </c:pt>
                <c:pt idx="39">
                  <c:v>87.908176636730843</c:v>
                </c:pt>
                <c:pt idx="40">
                  <c:v>87.097765654416065</c:v>
                </c:pt>
                <c:pt idx="41">
                  <c:v>87.603361576678054</c:v>
                </c:pt>
                <c:pt idx="42">
                  <c:v>86.695182546365686</c:v>
                </c:pt>
                <c:pt idx="43">
                  <c:v>85.962933280891974</c:v>
                </c:pt>
                <c:pt idx="44">
                  <c:v>85.250805256796227</c:v>
                </c:pt>
                <c:pt idx="45">
                  <c:v>84.566440482285913</c:v>
                </c:pt>
                <c:pt idx="46">
                  <c:v>84.329661561271124</c:v>
                </c:pt>
                <c:pt idx="47">
                  <c:v>84.391175758937806</c:v>
                </c:pt>
                <c:pt idx="48">
                  <c:v>84.10820035538471</c:v>
                </c:pt>
                <c:pt idx="49">
                  <c:v>84.231764858261499</c:v>
                </c:pt>
                <c:pt idx="50">
                  <c:v>81.237342810007434</c:v>
                </c:pt>
                <c:pt idx="51">
                  <c:v>82.2624424896443</c:v>
                </c:pt>
                <c:pt idx="52">
                  <c:v>82.447131022665786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041-8EB3-614E356C83EE}"/>
            </c:ext>
          </c:extLst>
        </c:ser>
        <c:ser>
          <c:idx val="2"/>
          <c:order val="2"/>
          <c:tx>
            <c:v>Germania</c:v>
          </c:tx>
          <c:spPr>
            <a:ln w="952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7'!$B$37:$BB$37</c:f>
              <c:numCache>
                <c:formatCode>#,##0.0_ ;\-#,##0.0\ </c:formatCode>
                <c:ptCount val="53"/>
                <c:pt idx="0">
                  <c:v>98.443744247463556</c:v>
                </c:pt>
                <c:pt idx="1">
                  <c:v>98.195858764308213</c:v>
                </c:pt>
                <c:pt idx="2">
                  <c:v>97.67293038790514</c:v>
                </c:pt>
                <c:pt idx="3">
                  <c:v>97.069939199403649</c:v>
                </c:pt>
                <c:pt idx="4">
                  <c:v>98.220807993203096</c:v>
                </c:pt>
                <c:pt idx="5">
                  <c:v>98.482656594554385</c:v>
                </c:pt>
                <c:pt idx="6">
                  <c:v>99.525328500737317</c:v>
                </c:pt>
                <c:pt idx="7">
                  <c:v>99.812388309170331</c:v>
                </c:pt>
                <c:pt idx="8">
                  <c:v>98.992583427078969</c:v>
                </c:pt>
                <c:pt idx="9">
                  <c:v>99.802644109167431</c:v>
                </c:pt>
                <c:pt idx="10">
                  <c:v>100.82701752122514</c:v>
                </c:pt>
                <c:pt idx="11">
                  <c:v>99.810258413725734</c:v>
                </c:pt>
                <c:pt idx="12">
                  <c:v>100.11355408389839</c:v>
                </c:pt>
                <c:pt idx="13">
                  <c:v>99.189896764352909</c:v>
                </c:pt>
                <c:pt idx="14">
                  <c:v>98.019039277487821</c:v>
                </c:pt>
                <c:pt idx="15">
                  <c:v>97.363671742864881</c:v>
                </c:pt>
                <c:pt idx="16">
                  <c:v>97.125799815942287</c:v>
                </c:pt>
                <c:pt idx="17">
                  <c:v>95.663109316104041</c:v>
                </c:pt>
                <c:pt idx="18">
                  <c:v>94.837119247149701</c:v>
                </c:pt>
                <c:pt idx="19">
                  <c:v>94.882974276627493</c:v>
                </c:pt>
                <c:pt idx="20">
                  <c:v>97.09480564584095</c:v>
                </c:pt>
                <c:pt idx="21">
                  <c:v>100.86173871825676</c:v>
                </c:pt>
                <c:pt idx="22">
                  <c:v>100.77074309351192</c:v>
                </c:pt>
                <c:pt idx="23">
                  <c:v>98.854715468607779</c:v>
                </c:pt>
                <c:pt idx="24">
                  <c:v>98.619606490984097</c:v>
                </c:pt>
                <c:pt idx="25">
                  <c:v>98.129265255238209</c:v>
                </c:pt>
                <c:pt idx="26">
                  <c:v>96.725483351781733</c:v>
                </c:pt>
                <c:pt idx="27">
                  <c:v>95.986612473554587</c:v>
                </c:pt>
                <c:pt idx="28">
                  <c:v>95.882919988525401</c:v>
                </c:pt>
                <c:pt idx="29">
                  <c:v>95.304345521621201</c:v>
                </c:pt>
                <c:pt idx="30">
                  <c:v>95.07769304994838</c:v>
                </c:pt>
                <c:pt idx="31">
                  <c:v>96.016907131162128</c:v>
                </c:pt>
                <c:pt idx="32">
                  <c:v>95.250975540756372</c:v>
                </c:pt>
                <c:pt idx="33">
                  <c:v>93.452673453275423</c:v>
                </c:pt>
                <c:pt idx="34">
                  <c:v>92.524174693108051</c:v>
                </c:pt>
                <c:pt idx="35">
                  <c:v>91.572632704050406</c:v>
                </c:pt>
                <c:pt idx="36">
                  <c:v>93.450585427095419</c:v>
                </c:pt>
                <c:pt idx="37">
                  <c:v>95.065169224794104</c:v>
                </c:pt>
                <c:pt idx="38">
                  <c:v>96.86568224114697</c:v>
                </c:pt>
                <c:pt idx="39">
                  <c:v>95.753437135059357</c:v>
                </c:pt>
                <c:pt idx="40">
                  <c:v>97.665812086043715</c:v>
                </c:pt>
                <c:pt idx="41">
                  <c:v>100.39955430888723</c:v>
                </c:pt>
                <c:pt idx="42">
                  <c:v>99.764131952384105</c:v>
                </c:pt>
                <c:pt idx="43">
                  <c:v>99.025765872919948</c:v>
                </c:pt>
                <c:pt idx="44">
                  <c:v>99.492509919426482</c:v>
                </c:pt>
                <c:pt idx="45">
                  <c:v>98.60840808119076</c:v>
                </c:pt>
                <c:pt idx="46">
                  <c:v>99.006841430578959</c:v>
                </c:pt>
                <c:pt idx="47">
                  <c:v>99.50761398179921</c:v>
                </c:pt>
                <c:pt idx="48">
                  <c:v>98.50451531709335</c:v>
                </c:pt>
                <c:pt idx="49">
                  <c:v>98.120455862863153</c:v>
                </c:pt>
                <c:pt idx="50">
                  <c:v>99.099074085917607</c:v>
                </c:pt>
                <c:pt idx="51">
                  <c:v>96.67490984609627</c:v>
                </c:pt>
                <c:pt idx="52">
                  <c:v>95.850144110857443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041-8EB3-614E356C83EE}"/>
            </c:ext>
          </c:extLst>
        </c:ser>
        <c:ser>
          <c:idx val="3"/>
          <c:order val="3"/>
          <c:tx>
            <c:v>Italia</c:v>
          </c:tx>
          <c:spPr>
            <a:ln w="15875" cap="rnd">
              <a:solidFill>
                <a:srgbClr val="00B0F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7'!$B$38:$BB$38</c:f>
              <c:numCache>
                <c:formatCode>#,##0.0_ ;\-#,##0.0\ </c:formatCode>
                <c:ptCount val="53"/>
                <c:pt idx="0">
                  <c:v>90.654844373569901</c:v>
                </c:pt>
                <c:pt idx="1">
                  <c:v>89.585807055591658</c:v>
                </c:pt>
                <c:pt idx="2">
                  <c:v>88.502297618061519</c:v>
                </c:pt>
                <c:pt idx="3">
                  <c:v>89.592866901991314</c:v>
                </c:pt>
                <c:pt idx="4">
                  <c:v>94.206532545734717</c:v>
                </c:pt>
                <c:pt idx="5">
                  <c:v>92.384232615160897</c:v>
                </c:pt>
                <c:pt idx="6">
                  <c:v>94.387645313612737</c:v>
                </c:pt>
                <c:pt idx="7">
                  <c:v>93.359703456238947</c:v>
                </c:pt>
                <c:pt idx="8">
                  <c:v>92.372909268724669</c:v>
                </c:pt>
                <c:pt idx="9">
                  <c:v>94.499251433455058</c:v>
                </c:pt>
                <c:pt idx="10">
                  <c:v>97.419083603695043</c:v>
                </c:pt>
                <c:pt idx="11">
                  <c:v>96.74995081492105</c:v>
                </c:pt>
                <c:pt idx="12">
                  <c:v>97.670656119300077</c:v>
                </c:pt>
                <c:pt idx="13">
                  <c:v>96.088308569848834</c:v>
                </c:pt>
                <c:pt idx="14">
                  <c:v>94.968197890522077</c:v>
                </c:pt>
                <c:pt idx="15">
                  <c:v>94.522557538331668</c:v>
                </c:pt>
                <c:pt idx="16">
                  <c:v>94.841160351281061</c:v>
                </c:pt>
                <c:pt idx="17">
                  <c:v>95.086353866387782</c:v>
                </c:pt>
                <c:pt idx="18">
                  <c:v>95.145864873322978</c:v>
                </c:pt>
                <c:pt idx="19">
                  <c:v>95.336237261284168</c:v>
                </c:pt>
                <c:pt idx="20">
                  <c:v>95.274180117682576</c:v>
                </c:pt>
                <c:pt idx="21">
                  <c:v>96.24724535635147</c:v>
                </c:pt>
                <c:pt idx="22">
                  <c:v>95.723655576434425</c:v>
                </c:pt>
                <c:pt idx="23">
                  <c:v>94.484410428812197</c:v>
                </c:pt>
                <c:pt idx="24">
                  <c:v>94.252228596484017</c:v>
                </c:pt>
                <c:pt idx="25">
                  <c:v>95.210701475908138</c:v>
                </c:pt>
                <c:pt idx="26">
                  <c:v>94.434442127462901</c:v>
                </c:pt>
                <c:pt idx="27">
                  <c:v>93.74910934133743</c:v>
                </c:pt>
                <c:pt idx="28">
                  <c:v>93.361057076034598</c:v>
                </c:pt>
                <c:pt idx="29">
                  <c:v>92.516616195964005</c:v>
                </c:pt>
                <c:pt idx="30">
                  <c:v>93.078661170192433</c:v>
                </c:pt>
                <c:pt idx="31">
                  <c:v>94.254654108690744</c:v>
                </c:pt>
                <c:pt idx="32">
                  <c:v>93.815347657055469</c:v>
                </c:pt>
                <c:pt idx="33">
                  <c:v>92.288450039128293</c:v>
                </c:pt>
                <c:pt idx="34">
                  <c:v>90.812755248575016</c:v>
                </c:pt>
                <c:pt idx="35">
                  <c:v>89.301526947331411</c:v>
                </c:pt>
                <c:pt idx="36">
                  <c:v>88.81834637967475</c:v>
                </c:pt>
                <c:pt idx="37">
                  <c:v>88.308763005904964</c:v>
                </c:pt>
                <c:pt idx="38">
                  <c:v>87.343549095185253</c:v>
                </c:pt>
                <c:pt idx="39">
                  <c:v>85.917355945057452</c:v>
                </c:pt>
                <c:pt idx="40">
                  <c:v>84.970393361616033</c:v>
                </c:pt>
                <c:pt idx="41">
                  <c:v>84.342268684446609</c:v>
                </c:pt>
                <c:pt idx="42">
                  <c:v>80.902094233635452</c:v>
                </c:pt>
                <c:pt idx="43">
                  <c:v>78.539043229885792</c:v>
                </c:pt>
                <c:pt idx="44">
                  <c:v>77.510777209780642</c:v>
                </c:pt>
                <c:pt idx="45">
                  <c:v>77.061358473672655</c:v>
                </c:pt>
                <c:pt idx="46">
                  <c:v>77.432279033678014</c:v>
                </c:pt>
                <c:pt idx="47">
                  <c:v>77.490363298251026</c:v>
                </c:pt>
                <c:pt idx="48">
                  <c:v>77.058728867555459</c:v>
                </c:pt>
                <c:pt idx="49">
                  <c:v>76.684572309554653</c:v>
                </c:pt>
                <c:pt idx="50">
                  <c:v>73.618801364468197</c:v>
                </c:pt>
                <c:pt idx="51">
                  <c:v>75.287613018000201</c:v>
                </c:pt>
                <c:pt idx="52">
                  <c:v>76.829154847649022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041-8EB3-614E356C83EE}"/>
            </c:ext>
          </c:extLst>
        </c:ser>
        <c:ser>
          <c:idx val="4"/>
          <c:order val="4"/>
          <c:tx>
            <c:v>Giappone</c:v>
          </c:tx>
          <c:spPr>
            <a:ln w="3175">
              <a:solidFill>
                <a:schemeClr val="accent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7'!$B$39:$BB$39</c:f>
              <c:numCache>
                <c:formatCode>#,##0.0_ ;\-#,##0.0\ </c:formatCode>
                <c:ptCount val="53"/>
                <c:pt idx="0">
                  <c:v>77.550522284492388</c:v>
                </c:pt>
                <c:pt idx="1">
                  <c:v>78.394271947016435</c:v>
                </c:pt>
                <c:pt idx="2">
                  <c:v>80.337946527188109</c:v>
                </c:pt>
                <c:pt idx="3">
                  <c:v>80.689825454696759</c:v>
                </c:pt>
                <c:pt idx="4">
                  <c:v>78.869184964846454</c:v>
                </c:pt>
                <c:pt idx="5">
                  <c:v>80.925568424725512</c:v>
                </c:pt>
                <c:pt idx="6">
                  <c:v>79.756392757613597</c:v>
                </c:pt>
                <c:pt idx="7">
                  <c:v>79.85098084974905</c:v>
                </c:pt>
                <c:pt idx="8">
                  <c:v>80.117705545797548</c:v>
                </c:pt>
                <c:pt idx="9">
                  <c:v>81.152769151140518</c:v>
                </c:pt>
                <c:pt idx="10">
                  <c:v>82.680033657169034</c:v>
                </c:pt>
                <c:pt idx="11">
                  <c:v>84.401765632487553</c:v>
                </c:pt>
                <c:pt idx="12">
                  <c:v>87.078442155049316</c:v>
                </c:pt>
                <c:pt idx="13">
                  <c:v>87.190209396076241</c:v>
                </c:pt>
                <c:pt idx="14">
                  <c:v>86.625233959510368</c:v>
                </c:pt>
                <c:pt idx="15">
                  <c:v>87.682876186233955</c:v>
                </c:pt>
                <c:pt idx="16">
                  <c:v>87.910805481216968</c:v>
                </c:pt>
                <c:pt idx="17">
                  <c:v>88.968035106434385</c:v>
                </c:pt>
                <c:pt idx="18">
                  <c:v>90.799999089735834</c:v>
                </c:pt>
                <c:pt idx="19">
                  <c:v>92.058884317329344</c:v>
                </c:pt>
                <c:pt idx="20">
                  <c:v>94.342739772847239</c:v>
                </c:pt>
                <c:pt idx="21">
                  <c:v>96.881780334411388</c:v>
                </c:pt>
                <c:pt idx="22">
                  <c:v>96.093951876805832</c:v>
                </c:pt>
                <c:pt idx="23">
                  <c:v>95.001673141779889</c:v>
                </c:pt>
                <c:pt idx="24">
                  <c:v>93.663439900742901</c:v>
                </c:pt>
                <c:pt idx="25">
                  <c:v>94.141370315214516</c:v>
                </c:pt>
                <c:pt idx="26">
                  <c:v>94.914072117808146</c:v>
                </c:pt>
                <c:pt idx="27">
                  <c:v>93.26656956354573</c:v>
                </c:pt>
                <c:pt idx="28">
                  <c:v>89.854596513918736</c:v>
                </c:pt>
                <c:pt idx="29">
                  <c:v>87.175390880433838</c:v>
                </c:pt>
                <c:pt idx="30">
                  <c:v>86.713310746226924</c:v>
                </c:pt>
                <c:pt idx="31">
                  <c:v>86.313146098120413</c:v>
                </c:pt>
                <c:pt idx="32">
                  <c:v>85.714012796332668</c:v>
                </c:pt>
                <c:pt idx="33">
                  <c:v>85.800601223732372</c:v>
                </c:pt>
                <c:pt idx="34">
                  <c:v>85.632067208228364</c:v>
                </c:pt>
                <c:pt idx="35">
                  <c:v>85.514312817338904</c:v>
                </c:pt>
                <c:pt idx="36">
                  <c:v>84.986490689616815</c:v>
                </c:pt>
                <c:pt idx="37">
                  <c:v>84.917498482945646</c:v>
                </c:pt>
                <c:pt idx="38">
                  <c:v>84.37275469752224</c:v>
                </c:pt>
                <c:pt idx="39">
                  <c:v>83.121442064819419</c:v>
                </c:pt>
                <c:pt idx="40">
                  <c:v>84.499426448659946</c:v>
                </c:pt>
                <c:pt idx="41">
                  <c:v>83.732970740394478</c:v>
                </c:pt>
                <c:pt idx="42">
                  <c:v>84.3374164750294</c:v>
                </c:pt>
                <c:pt idx="43">
                  <c:v>85.398911663523336</c:v>
                </c:pt>
                <c:pt idx="44">
                  <c:v>84.594246076403962</c:v>
                </c:pt>
                <c:pt idx="45">
                  <c:v>84.729832950857599</c:v>
                </c:pt>
                <c:pt idx="46">
                  <c:v>84.641110995196442</c:v>
                </c:pt>
                <c:pt idx="47">
                  <c:v>84.703215175457515</c:v>
                </c:pt>
                <c:pt idx="48">
                  <c:v>83.994921371128058</c:v>
                </c:pt>
                <c:pt idx="49">
                  <c:v>82.82652927793319</c:v>
                </c:pt>
                <c:pt idx="50">
                  <c:v>83.51878278584735</c:v>
                </c:pt>
                <c:pt idx="51">
                  <c:v>81.258645754533504</c:v>
                </c:pt>
                <c:pt idx="52">
                  <c:v>80.901986425841002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041-8EB3-614E356C83EE}"/>
            </c:ext>
          </c:extLst>
        </c:ser>
        <c:ser>
          <c:idx val="5"/>
          <c:order val="5"/>
          <c:tx>
            <c:v>Regno Unito</c:v>
          </c:tx>
          <c:spPr>
            <a:ln w="9525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7'!$B$40:$BB$40</c:f>
              <c:numCache>
                <c:formatCode>#,##0.0_ ;\-#,##0.0\ </c:formatCode>
                <c:ptCount val="53"/>
                <c:pt idx="0">
                  <c:v>88.062396325294884</c:v>
                </c:pt>
                <c:pt idx="1">
                  <c:v>88.408628683191836</c:v>
                </c:pt>
                <c:pt idx="2">
                  <c:v>88.104960009436013</c:v>
                </c:pt>
                <c:pt idx="3">
                  <c:v>89.092886182994164</c:v>
                </c:pt>
                <c:pt idx="4">
                  <c:v>87.13919032361413</c:v>
                </c:pt>
                <c:pt idx="5">
                  <c:v>86.52213177089267</c:v>
                </c:pt>
                <c:pt idx="6">
                  <c:v>85.360089625249458</c:v>
                </c:pt>
                <c:pt idx="7">
                  <c:v>84.743991093183553</c:v>
                </c:pt>
                <c:pt idx="8">
                  <c:v>84.951474703306488</c:v>
                </c:pt>
                <c:pt idx="9">
                  <c:v>85.246551662872193</c:v>
                </c:pt>
                <c:pt idx="10">
                  <c:v>83.278646426250717</c:v>
                </c:pt>
                <c:pt idx="11">
                  <c:v>81.437865051310581</c:v>
                </c:pt>
                <c:pt idx="12">
                  <c:v>83.656050868146764</c:v>
                </c:pt>
                <c:pt idx="13">
                  <c:v>84.777310274327149</c:v>
                </c:pt>
                <c:pt idx="14">
                  <c:v>82.894056141667733</c:v>
                </c:pt>
                <c:pt idx="15">
                  <c:v>83.397891351658586</c:v>
                </c:pt>
                <c:pt idx="16">
                  <c:v>83.727352140745253</c:v>
                </c:pt>
                <c:pt idx="17">
                  <c:v>85.561585678658574</c:v>
                </c:pt>
                <c:pt idx="18">
                  <c:v>86.7499320086159</c:v>
                </c:pt>
                <c:pt idx="19">
                  <c:v>86.063118381660601</c:v>
                </c:pt>
                <c:pt idx="20">
                  <c:v>84.783139482833391</c:v>
                </c:pt>
                <c:pt idx="21">
                  <c:v>83.211451543889268</c:v>
                </c:pt>
                <c:pt idx="22">
                  <c:v>82.225584490941927</c:v>
                </c:pt>
                <c:pt idx="23">
                  <c:v>83.760959830879301</c:v>
                </c:pt>
                <c:pt idx="24">
                  <c:v>84.741583181033945</c:v>
                </c:pt>
                <c:pt idx="25">
                  <c:v>85.069541965959417</c:v>
                </c:pt>
                <c:pt idx="26">
                  <c:v>84.730916026254363</c:v>
                </c:pt>
                <c:pt idx="27">
                  <c:v>86.164735299829815</c:v>
                </c:pt>
                <c:pt idx="28">
                  <c:v>86.728540139195303</c:v>
                </c:pt>
                <c:pt idx="29">
                  <c:v>86.822577797718452</c:v>
                </c:pt>
                <c:pt idx="30">
                  <c:v>87.346366984151842</c:v>
                </c:pt>
                <c:pt idx="31">
                  <c:v>88.346814648015382</c:v>
                </c:pt>
                <c:pt idx="32">
                  <c:v>89.056654285562672</c:v>
                </c:pt>
                <c:pt idx="33">
                  <c:v>90.294912983369642</c:v>
                </c:pt>
                <c:pt idx="34">
                  <c:v>89.856755334640255</c:v>
                </c:pt>
                <c:pt idx="35">
                  <c:v>89.816350426759939</c:v>
                </c:pt>
                <c:pt idx="36">
                  <c:v>89.401673630356456</c:v>
                </c:pt>
                <c:pt idx="37">
                  <c:v>89.654405797967556</c:v>
                </c:pt>
                <c:pt idx="38">
                  <c:v>89.354033919059532</c:v>
                </c:pt>
                <c:pt idx="39">
                  <c:v>88.499648482637539</c:v>
                </c:pt>
                <c:pt idx="40">
                  <c:v>87.827669788863645</c:v>
                </c:pt>
                <c:pt idx="41">
                  <c:v>87.06532058778113</c:v>
                </c:pt>
                <c:pt idx="42">
                  <c:v>86.988730274650294</c:v>
                </c:pt>
                <c:pt idx="43">
                  <c:v>87.223638160167255</c:v>
                </c:pt>
                <c:pt idx="44">
                  <c:v>88.178098993470527</c:v>
                </c:pt>
                <c:pt idx="45">
                  <c:v>88.236285887908068</c:v>
                </c:pt>
                <c:pt idx="46">
                  <c:v>88.522712233804896</c:v>
                </c:pt>
                <c:pt idx="47">
                  <c:v>88.568528992961788</c:v>
                </c:pt>
                <c:pt idx="48">
                  <c:v>88.042201873143753</c:v>
                </c:pt>
                <c:pt idx="49">
                  <c:v>87.89551916023828</c:v>
                </c:pt>
                <c:pt idx="50">
                  <c:v>81.73124219921408</c:v>
                </c:pt>
                <c:pt idx="51">
                  <c:v>83.071461822827573</c:v>
                </c:pt>
                <c:pt idx="52">
                  <c:v>84.520262416719021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041-8EB3-614E356C83EE}"/>
            </c:ext>
          </c:extLst>
        </c:ser>
        <c:ser>
          <c:idx val="6"/>
          <c:order val="6"/>
          <c:tx>
            <c:v>USA</c:v>
          </c:tx>
          <c:spPr>
            <a:ln w="9525" cap="rnd">
              <a:solidFill>
                <a:schemeClr val="accent1">
                  <a:lumMod val="60000"/>
                </a:schemeClr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strRef>
              <c:f>'Dati Figura 7'!$B$34:$BB$34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'Dati Figura 7'!$B$41:$BB$41</c:f>
              <c:numCache>
                <c:formatCode>#,##0.0_ ;\-#,##0.0\ </c:formatCode>
                <c:ptCount val="53"/>
                <c:pt idx="0">
                  <c:v>119.41218960751472</c:v>
                </c:pt>
                <c:pt idx="1">
                  <c:v>118.76603488951368</c:v>
                </c:pt>
                <c:pt idx="2">
                  <c:v>118.50872365859637</c:v>
                </c:pt>
                <c:pt idx="3">
                  <c:v>117.98414549034501</c:v>
                </c:pt>
                <c:pt idx="4">
                  <c:v>116.64622115323039</c:v>
                </c:pt>
                <c:pt idx="5">
                  <c:v>116.15895828994059</c:v>
                </c:pt>
                <c:pt idx="6">
                  <c:v>116.20475730095012</c:v>
                </c:pt>
                <c:pt idx="7">
                  <c:v>116.5733199574866</c:v>
                </c:pt>
                <c:pt idx="8">
                  <c:v>117.08244549794222</c:v>
                </c:pt>
                <c:pt idx="9">
                  <c:v>115.67102945738708</c:v>
                </c:pt>
                <c:pt idx="10">
                  <c:v>113.90605279116149</c:v>
                </c:pt>
                <c:pt idx="11">
                  <c:v>114.03636089220545</c:v>
                </c:pt>
                <c:pt idx="12">
                  <c:v>111.57453364285637</c:v>
                </c:pt>
                <c:pt idx="13">
                  <c:v>112.48864954076392</c:v>
                </c:pt>
                <c:pt idx="14">
                  <c:v>114.51563298394944</c:v>
                </c:pt>
                <c:pt idx="15">
                  <c:v>114.50943200033032</c:v>
                </c:pt>
                <c:pt idx="16">
                  <c:v>114.52954002435001</c:v>
                </c:pt>
                <c:pt idx="17">
                  <c:v>114.11057296335387</c:v>
                </c:pt>
                <c:pt idx="18">
                  <c:v>113.18451139671781</c:v>
                </c:pt>
                <c:pt idx="19">
                  <c:v>112.73809109242723</c:v>
                </c:pt>
                <c:pt idx="20">
                  <c:v>111.39053576409803</c:v>
                </c:pt>
                <c:pt idx="21">
                  <c:v>109.34936315052231</c:v>
                </c:pt>
                <c:pt idx="22">
                  <c:v>110.22162282470933</c:v>
                </c:pt>
                <c:pt idx="23">
                  <c:v>111.36251274029296</c:v>
                </c:pt>
                <c:pt idx="24">
                  <c:v>111.79120947615387</c:v>
                </c:pt>
                <c:pt idx="25">
                  <c:v>111.38286857224833</c:v>
                </c:pt>
                <c:pt idx="26">
                  <c:v>111.92778660051053</c:v>
                </c:pt>
                <c:pt idx="27">
                  <c:v>112.67620179907138</c:v>
                </c:pt>
                <c:pt idx="28">
                  <c:v>113.85329686477024</c:v>
                </c:pt>
                <c:pt idx="29">
                  <c:v>115.03885116116579</c:v>
                </c:pt>
                <c:pt idx="30">
                  <c:v>114.8516503370345</c:v>
                </c:pt>
                <c:pt idx="31">
                  <c:v>114.09938977442475</c:v>
                </c:pt>
                <c:pt idx="32">
                  <c:v>114.32919391709513</c:v>
                </c:pt>
                <c:pt idx="33">
                  <c:v>115.01209774995431</c:v>
                </c:pt>
                <c:pt idx="34">
                  <c:v>115.70009857294841</c:v>
                </c:pt>
                <c:pt idx="35">
                  <c:v>116.38241589338973</c:v>
                </c:pt>
                <c:pt idx="36">
                  <c:v>116.24015312679717</c:v>
                </c:pt>
                <c:pt idx="37">
                  <c:v>115.76313170822074</c:v>
                </c:pt>
                <c:pt idx="38">
                  <c:v>115.55717979307292</c:v>
                </c:pt>
                <c:pt idx="39">
                  <c:v>116.53541569891719</c:v>
                </c:pt>
                <c:pt idx="40">
                  <c:v>115.91421233478796</c:v>
                </c:pt>
                <c:pt idx="41">
                  <c:v>115.50663001792192</c:v>
                </c:pt>
                <c:pt idx="42">
                  <c:v>116.21960996383235</c:v>
                </c:pt>
                <c:pt idx="43">
                  <c:v>116.41421921665007</c:v>
                </c:pt>
                <c:pt idx="44">
                  <c:v>116.62140078046426</c:v>
                </c:pt>
                <c:pt idx="45">
                  <c:v>117.06488427464166</c:v>
                </c:pt>
                <c:pt idx="46">
                  <c:v>116.93234488546094</c:v>
                </c:pt>
                <c:pt idx="47">
                  <c:v>116.65087476711878</c:v>
                </c:pt>
                <c:pt idx="48">
                  <c:v>117.3811221765102</c:v>
                </c:pt>
                <c:pt idx="49">
                  <c:v>118.00562953438278</c:v>
                </c:pt>
                <c:pt idx="50">
                  <c:v>119.97773949823032</c:v>
                </c:pt>
                <c:pt idx="51">
                  <c:v>120.71387137287184</c:v>
                </c:pt>
                <c:pt idx="52">
                  <c:v>120.42534427965647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E3-4041-8EB3-614E356C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197512"/>
        <c:axId val="1"/>
      </c:lineChart>
      <c:catAx>
        <c:axId val="55119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3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51197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6109401709401715E-2"/>
          <c:y val="0.92354187395842291"/>
          <c:w val="0.80451048612083542"/>
          <c:h val="5.326876513317191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5F96F56-53D3-481C-82EF-E4D4041F3CC4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D119B9-A2EB-41B0-96B7-6454D8EFC623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AC1F3E-369C-46F4-A6D4-28F116E8EFF2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BBEF8E-2590-4470-9FFE-35287E9DFB2E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58EC37-4BC5-43F5-B331-73F465787743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A853935-2FFB-42FA-A0BD-95E87B97E291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40F0BA-AE31-4FED-8652-C921CDB68336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9AEBD2-A9FA-4FBD-99DF-B9D7E67761DF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54E876-1ACF-4F64-82A2-26870F84F4A6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6407A0-74E4-4C01-8FB6-3CCF606B58B7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6FA0DE-12DB-406E-9743-9F392BC9EF80}">
  <sheetPr>
    <tabColor theme="9" tint="0.39997558519241921"/>
  </sheetPr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7855B2-22F8-4905-A5B5-56469D37355F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B5D16AE-4F10-4E80-AC21-F65704E3B162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33A0EAD-55FF-48DE-8D81-3FE85E80938A}">
  <sheetPr>
    <tabColor theme="7" tint="-0.249977111117893"/>
  </sheetPr>
  <sheetViews>
    <sheetView zoomScale="12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B3ACD7-699A-4378-B3C6-FE1693768B81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F7CB4AC-5A7F-4861-BB42-F3AB7EF3B428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363EBE-0DC3-4E07-A1D1-5118B3754E60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D78960D-601C-4620-BA10-91A89EA62519}">
  <sheetPr>
    <tabColor theme="7" tint="-0.249977111117893"/>
  </sheetPr>
  <sheetViews>
    <sheetView tabSelected="1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24A29C-B442-45A7-A213-3597101FBE16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A84A81-9396-4BCC-A593-3FCBB3182AD4}">
  <sheetPr>
    <tabColor theme="7" tint="-0.249977111117893"/>
  </sheetPr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E7A786D-6120-CD20-AA20-82E3ED65D5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33EC0DD-AD53-E5AE-4D07-51872C8BC00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FA4E60-47FA-5C91-316A-ED1B4885631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F0A88EE-AE17-96B6-6129-57A50D5E43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7A26E67-21CE-420B-FD17-FEBFB26FFE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905DCF9-B27B-78DB-71DE-639CCF01FE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F79739-BE95-15CE-8B79-056690FF70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CBF69C-0834-2E14-20D6-DDDAE0D827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ED7F469-B0EF-581F-25EF-B5233A3E953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2496233-18D2-08AF-46A1-58C366EA42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451181-CF7B-AB6C-DF5E-7A4A28CDBC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A8D4E41-0E3F-74A2-8A3E-7B1B62E7AAB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BE686C9-FB43-A45F-5AC7-A0138B2A1D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99ECB36-4BD6-72BC-B347-7B7FE1C90C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58028C-0BDE-7D81-9CDC-C6EB3888A2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941FD18-DC3D-4ACA-8F29-C770FD6C33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47625</xdr:colOff>
      <xdr:row>35</xdr:row>
      <xdr:rowOff>57150</xdr:rowOff>
    </xdr:from>
    <xdr:to>
      <xdr:col>51</xdr:col>
      <xdr:colOff>219075</xdr:colOff>
      <xdr:row>45</xdr:row>
      <xdr:rowOff>0</xdr:rowOff>
    </xdr:to>
    <xdr:graphicFrame macro="">
      <xdr:nvGraphicFramePr>
        <xdr:cNvPr id="2178" name="Grafico 1">
          <a:extLst>
            <a:ext uri="{FF2B5EF4-FFF2-40B4-BE49-F238E27FC236}">
              <a16:creationId xmlns:a16="http://schemas.microsoft.com/office/drawing/2014/main" id="{DF4D299F-96BD-01B7-EBEC-878CF66CD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D91A52-5887-4C25-992E-D9C4E0E741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064A66D-3FA1-D4D6-E6D9-4E15529CDE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A87A9C-DC6B-E46E-A63E-EF4C92B8C4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2</xdr:row>
      <xdr:rowOff>47625</xdr:rowOff>
    </xdr:from>
    <xdr:to>
      <xdr:col>36</xdr:col>
      <xdr:colOff>400050</xdr:colOff>
      <xdr:row>18</xdr:row>
      <xdr:rowOff>152400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1865B797-1D24-4632-9E6D-4C9B02CBA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21</xdr:col>
      <xdr:colOff>38100</xdr:colOff>
      <xdr:row>34</xdr:row>
      <xdr:rowOff>95250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69046914-17E8-473D-A7E3-686AB92D6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57747A-C7E5-6D61-BBCE-FF8CCDCA01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i.istat.it/OECDStat_Metadata/ShowMetadata.ashx?Dataset=DCSC_PREZZPIND_1&amp;Coords=%5bMERCATO%5d.%5bT%5d&amp;ShowOnWeb=true&amp;Lang=it" TargetMode="External"/><Relationship Id="rId2" Type="http://schemas.openxmlformats.org/officeDocument/2006/relationships/hyperlink" Target="http://dativ7a.istat.it/" TargetMode="External"/><Relationship Id="rId1" Type="http://schemas.openxmlformats.org/officeDocument/2006/relationships/hyperlink" Target="http://dati.istat.it/OECDStat_Metadata/ShowMetadata.ashx?Dataset=DCSP_FOI1B2015&amp;ShowOnWeb=true&amp;Lang=i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tats.oecd.org/OECDStat_Metadata/ShowMetadata.ashx?Dataset=PDB_LV&amp;ShowOnWeb=true&amp;Lang=en" TargetMode="External"/><Relationship Id="rId2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1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6" Type="http://schemas.openxmlformats.org/officeDocument/2006/relationships/hyperlink" Target="https://stats-2.oecd.org/index.aspx?DatasetCode=PDB_LV" TargetMode="External"/><Relationship Id="rId5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4" Type="http://schemas.openxmlformats.org/officeDocument/2006/relationships/hyperlink" Target="http://stats.oecd.org/OECDStat_Metadata/ShowMetadata.ashx?Dataset=PDB_LV&amp;Coords=%5bSUBJECT%5d.%5bT_GDPPOP%5d&amp;ShowOnWeb=true&amp;Lang=en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dativ7a.istat.it/index.aspx?DatasetCode=DCCV_OCCUPATIT1" TargetMode="External"/><Relationship Id="rId1" Type="http://schemas.openxmlformats.org/officeDocument/2006/relationships/hyperlink" Target="http://dati.istat.it/OECDStat_Metadata/ShowMetadata.ashx?Dataset=DCCV_OCCUPATIT1&amp;ShowOnWeb=true&amp;Lang=it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stats.oecd.org/OECDStat_Metadata/ShowMetadata.ashx?Dataset=PDB_GR&amp;Coords=%5bLOCATION%5d.%5bDEU%5d&amp;ShowOnWeb=true&amp;Lang=en" TargetMode="External"/><Relationship Id="rId3" Type="http://schemas.openxmlformats.org/officeDocument/2006/relationships/hyperlink" Target="http://stats.oecd.org/OECDStat_Metadata/ShowMetadata.ashx?Dataset=PDB_GR&amp;Coords=%5bLOCATION%5d.%5bDEU%5d&amp;ShowOnWeb=true&amp;Lang=en" TargetMode="External"/><Relationship Id="rId7" Type="http://schemas.openxmlformats.org/officeDocument/2006/relationships/hyperlink" Target="http://stats.oecd.org/OECDStat_Metadata/ShowMetadata.ashx?Dataset=PDB_GR&amp;Coords=%5bSUBJECT%5d.%5bT_MFP%5d&amp;ShowOnWeb=true&amp;Lang=en" TargetMode="External"/><Relationship Id="rId2" Type="http://schemas.openxmlformats.org/officeDocument/2006/relationships/hyperlink" Target="http://stats.oecd.org/OECDStat_Metadata/ShowMetadata.ashx?Dataset=PDB_GR&amp;Coords=%5bLOCATION%5d.%5bCAN%5d&amp;ShowOnWeb=true&amp;Lang=en" TargetMode="External"/><Relationship Id="rId1" Type="http://schemas.openxmlformats.org/officeDocument/2006/relationships/hyperlink" Target="http://stats.oecd.org/OECDStat_Metadata/ShowMetadata.ashx?Dataset=PDB_GR&amp;ShowOnWeb=true&amp;Lang=en" TargetMode="External"/><Relationship Id="rId6" Type="http://schemas.openxmlformats.org/officeDocument/2006/relationships/hyperlink" Target="http://stats.oecd.org/OECDStat_Metadata/ShowMetadata.ashx?Dataset=PDB_GR&amp;Coords=%5bMEASURE%5d.%5bGRW%5d&amp;ShowOnWeb=true&amp;Lang=en" TargetMode="External"/><Relationship Id="rId5" Type="http://schemas.openxmlformats.org/officeDocument/2006/relationships/hyperlink" Target="https://stats-1.oecd.org/index.aspx?DatasetCode=PDB_GR" TargetMode="External"/><Relationship Id="rId4" Type="http://schemas.openxmlformats.org/officeDocument/2006/relationships/hyperlink" Target="http://stats.oecd.org/OECDStat_Metadata/ShowMetadata.ashx?Dataset=PDB_GR&amp;Coords=%5bLOCATION%5d.%5bITA%5d&amp;ShowOnWeb=true&amp;Lang=en" TargetMode="External"/><Relationship Id="rId9" Type="http://schemas.openxmlformats.org/officeDocument/2006/relationships/hyperlink" Target="http://stats.oecd.org/OECDStat_Metadata/ShowMetadata.ashx?Dataset=PDB_GR&amp;Coords=%5bLOCATION%5d.%5bITA%5d&amp;ShowOnWeb=true&amp;Lang=en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dati.istat.it/OECDStat_Metadata/ShowMetadata.ashx?Dataset=DCCV_TAXOCCU1&amp;ShowOnWeb=true&amp;Lang=it" TargetMode="External"/><Relationship Id="rId2" Type="http://schemas.openxmlformats.org/officeDocument/2006/relationships/hyperlink" Target="http://dativ7a.istat.it/index.aspx?DatasetCode=DCCV_TAXOCCU1" TargetMode="External"/><Relationship Id="rId1" Type="http://schemas.openxmlformats.org/officeDocument/2006/relationships/hyperlink" Target="http://dati.istat.it/OECDStat_Metadata/ShowMetadata.ashx?Dataset=DCCV_TAXOCCU1&amp;ShowOnWeb=true&amp;Lang=it" TargetMode="External"/><Relationship Id="rId4" Type="http://schemas.openxmlformats.org/officeDocument/2006/relationships/hyperlink" Target="http://dativ7a.istat.it/index.aspx?DatasetCode=DCCV_TAXOCCU1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dati.istat.it/OECDStat_Metadata/ShowMetadata.ashx?Dataset=DCCN_SQCQ&amp;Coords=%5bCORREZ%5d.%5bY%5d&amp;ShowOnWeb=true&amp;Lang=it" TargetMode="External"/><Relationship Id="rId1" Type="http://schemas.openxmlformats.org/officeDocument/2006/relationships/hyperlink" Target="http://dati.istat.it/OECDStat_Metadata/ShowMetadata.ashx?Dataset=DCCN_SQCQ&amp;Coords=%5bVAL%5d.%5bL_2015%5d&amp;ShowOnWeb=true&amp;Lang=it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dati.istat.it/OECDStat_Metadata/ShowMetadata.ashx?Dataset=DCCN_PILQ&amp;ShowOnWeb=true&amp;Lang=i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2" Type="http://schemas.openxmlformats.org/officeDocument/2006/relationships/hyperlink" Target="https://stats-3.oecd.org/" TargetMode="External"/><Relationship Id="rId1" Type="http://schemas.openxmlformats.org/officeDocument/2006/relationships/hyperlink" Target="http://localhost/OECDStat_Metadata/ShowMetadata.ashx?Dataset=AV_AN_WAGE&amp;ShowOnWeb=true&amp;Lang=en" TargetMode="External"/><Relationship Id="rId4" Type="http://schemas.openxmlformats.org/officeDocument/2006/relationships/hyperlink" Target="http://stats.oecd.org/OECDStat_Metadata/ShowMetadata.ashx?Dataset=PDB_LV&amp;Coords=%5bLOCATION%5d.%5bDEU%5d&amp;ShowOnWeb=true&amp;Lang=en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1" Type="http://schemas.openxmlformats.org/officeDocument/2006/relationships/hyperlink" Target="http://stats.oecd.org/OECDStat_Metadata/ShowMetadata.ashx?Dataset=PDB_LV&amp;Coords=%5bLOCATION%5d.%5bDEU%5d&amp;ShowOnWeb=true&amp;Lang=en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://dati.istat.it/OECDStat_Metadata/ShowMetadata.ashx?Dataset=DCCN_SQCQ&amp;ShowOnWeb=true&amp;Lang=i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dati.istat.it/OECDStat_Metadata/ShowMetadata.ashx?Dataset=DCCN_PILQ&amp;ShowOnWeb=true&amp;Lang=it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stats-3.oecd.org/index.aspx?DatasetCode=PDB_LV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://localhost/OECDStat_Metadata/ShowMetadata.ashx?Dataset=PDB_LV&amp;Coords=%5bSUBJECT%5d.%5bT_GDPEMP%5d&amp;ShowOnWeb=true&amp;Lang=en" TargetMode="External"/><Relationship Id="rId1" Type="http://schemas.openxmlformats.org/officeDocument/2006/relationships/hyperlink" Target="http://localhost/OECDStat_Metadata/ShowMetadata.ashx?Dataset=PDB_LV&amp;ShowOnWeb=true&amp;Lang=en" TargetMode="External"/><Relationship Id="rId6" Type="http://schemas.openxmlformats.org/officeDocument/2006/relationships/hyperlink" Target="http://localhost/OECDStat_Metadata/ShowMetadata.ashx?Dataset=PDB_LV&amp;Coords=%5bLOCATION%5d.%5bDEU%5d&amp;ShowOnWeb=true&amp;Lang=en" TargetMode="External"/><Relationship Id="rId5" Type="http://schemas.openxmlformats.org/officeDocument/2006/relationships/hyperlink" Target="http://localhost/OECDStat_Metadata/ShowMetadata.ashx?Dataset=PDB_LV&amp;Coords=%5bLOCATION%5d.%5bDEU%5d&amp;ShowOnWeb=true&amp;Lang=en" TargetMode="External"/><Relationship Id="rId4" Type="http://schemas.openxmlformats.org/officeDocument/2006/relationships/hyperlink" Target="http://localhost/OECDStat_Metadata/ShowMetadata.ashx?Dataset=PDB_LV&amp;Coords=%5bLOCATION%5d.%5bDEU%5d&amp;ShowOnWeb=true&amp;Lang=en" TargetMode="External"/><Relationship Id="rId9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2" Type="http://schemas.openxmlformats.org/officeDocument/2006/relationships/hyperlink" Target="https://stats-1.oecd.org/index.aspx?DatasetCode=PDB_LV" TargetMode="External"/><Relationship Id="rId1" Type="http://schemas.openxmlformats.org/officeDocument/2006/relationships/hyperlink" Target="http://stats.oecd.org/OECDStat_Metadata/ShowMetadata.ashx?Dataset=PDB_LV&amp;ShowOnWeb=true&amp;Lang=en" TargetMode="External"/><Relationship Id="rId5" Type="http://schemas.openxmlformats.org/officeDocument/2006/relationships/hyperlink" Target="http://localhost/OECDStat_Metadata/ShowMetadata.ashx?Dataset=PDB_LV&amp;Coords=%5bLOCATION%5d.%5bDEU%5d&amp;ShowOnWeb=true&amp;Lang=en" TargetMode="External"/><Relationship Id="rId4" Type="http://schemas.openxmlformats.org/officeDocument/2006/relationships/hyperlink" Target="http://localhost/OECDStat_Metadata/ShowMetadata.ashx?Dataset=PDB_LV&amp;Coords=%5bSUBJECT%5d.%5bT_HRSAV%5d&amp;ShowOnWeb=true&amp;Lang=en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hyperlink" Target="http://stats.oecd.org/OECDStat_Metadata/ShowMetadata.ashx?Dataset=PDB_LV&amp;ShowOnWeb=true&amp;Lang=en" TargetMode="External"/><Relationship Id="rId7" Type="http://schemas.openxmlformats.org/officeDocument/2006/relationships/vmlDrawing" Target="../drawings/vmlDrawing3.vml"/><Relationship Id="rId2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1" Type="http://schemas.openxmlformats.org/officeDocument/2006/relationships/hyperlink" Target="http://localhost/OECDStat_Metadata/ShowMetadata.ashx?Dataset=PDB_LV&amp;Coords=%5bLOCATION%5d.%5bDEU%5d&amp;ShowOnWeb=true&amp;Lang=en" TargetMode="External"/><Relationship Id="rId6" Type="http://schemas.openxmlformats.org/officeDocument/2006/relationships/hyperlink" Target="https://stats-2.oecd.org/index.aspx?DatasetCode=PDB_LV" TargetMode="External"/><Relationship Id="rId5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4" Type="http://schemas.openxmlformats.org/officeDocument/2006/relationships/hyperlink" Target="http://stats.oecd.org/OECDStat_Metadata/ShowMetadata.ashx?Dataset=PDB_LV&amp;Coords=%5bSUBJECT%5d.%5bT_GDPHRS%5d&amp;ShowOnWeb=true&amp;Lang=en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13" Type="http://schemas.openxmlformats.org/officeDocument/2006/relationships/comments" Target="../comments4.xml"/><Relationship Id="rId3" Type="http://schemas.openxmlformats.org/officeDocument/2006/relationships/hyperlink" Target="http://localhost/OECDStat_Metadata/ShowMetadata.ashx?Dataset=PDB_LV&amp;Coords=%5bLOCATION%5d.%5bDEU%5d&amp;ShowOnWeb=true&amp;Lang=en" TargetMode="External"/><Relationship Id="rId7" Type="http://schemas.openxmlformats.org/officeDocument/2006/relationships/hyperlink" Target="http://localhost/OECDStat_Metadata/ShowMetadata.ashx?Dataset=PDB_LV&amp;Coords=%5bLOCATION%5d.%5bDEU%5d&amp;ShowOnWeb=true&amp;Lang=en" TargetMode="External"/><Relationship Id="rId12" Type="http://schemas.openxmlformats.org/officeDocument/2006/relationships/vmlDrawing" Target="../drawings/vmlDrawing4.vml"/><Relationship Id="rId2" Type="http://schemas.openxmlformats.org/officeDocument/2006/relationships/hyperlink" Target="http://localhost/OECDStat_Metadata/ShowMetadata.ashx?Dataset=PDB_LV&amp;Coords=%5bSUBJECT%5d.%5bT_GDPHRS%5d&amp;ShowOnWeb=true&amp;Lang=en" TargetMode="External"/><Relationship Id="rId1" Type="http://schemas.openxmlformats.org/officeDocument/2006/relationships/hyperlink" Target="http://localhost/OECDStat_Metadata/ShowMetadata.ashx?Dataset=PDB_LV&amp;ShowOnWeb=true&amp;Lang=en" TargetMode="External"/><Relationship Id="rId6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11" Type="http://schemas.openxmlformats.org/officeDocument/2006/relationships/drawing" Target="../drawings/drawing7.xml"/><Relationship Id="rId5" Type="http://schemas.openxmlformats.org/officeDocument/2006/relationships/hyperlink" Target="http://localhost/OECDStat_Metadata/ShowMetadata.ashx?Dataset=PDB_LV&amp;Coords=%5bLOCATION%5d.%5bDEU%5d&amp;ShowOnWeb=true&amp;Lang=en" TargetMode="External"/><Relationship Id="rId10" Type="http://schemas.openxmlformats.org/officeDocument/2006/relationships/hyperlink" Target="http://stats.oecd.org/OECDStat_Metadata/ShowMetadata.ashx?Dataset=PDB_LV&amp;Coords=%5bLOCATION%5d.%5bDEU%5d&amp;ShowOnWeb=true&amp;Lang=en" TargetMode="External"/><Relationship Id="rId4" Type="http://schemas.openxmlformats.org/officeDocument/2006/relationships/hyperlink" Target="https://stats-3.oecd.org/index.aspx?DatasetCode=PDB_LV" TargetMode="External"/><Relationship Id="rId9" Type="http://schemas.openxmlformats.org/officeDocument/2006/relationships/hyperlink" Target="http://localhost/OECDStat_Metadata/ShowMetadata.ashx?Dataset=PDB_LV&amp;Coords=%5bLOCATION%5d.%5bDEU%5d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CJ10"/>
  <sheetViews>
    <sheetView showGridLines="0" topLeftCell="A2" workbookViewId="0">
      <selection activeCell="G28" sqref="G28"/>
    </sheetView>
  </sheetViews>
  <sheetFormatPr defaultRowHeight="12.75" x14ac:dyDescent="0.2"/>
  <cols>
    <col min="1" max="1" width="26.7109375" customWidth="1"/>
    <col min="2" max="85" width="9.5703125" bestFit="1" customWidth="1"/>
  </cols>
  <sheetData>
    <row r="1" spans="1:88" hidden="1" x14ac:dyDescent="0.2">
      <c r="A1" s="1" t="e">
        <f ca="1">DotStatQuery(#REF!)</f>
        <v>#NAME?</v>
      </c>
    </row>
    <row r="2" spans="1:88" ht="23.25" x14ac:dyDescent="0.2">
      <c r="A2" s="2" t="s">
        <v>118</v>
      </c>
    </row>
    <row r="3" spans="1:88" x14ac:dyDescent="0.2">
      <c r="A3" s="12" t="s">
        <v>119</v>
      </c>
      <c r="B3" s="298" t="s">
        <v>120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299"/>
      <c r="BS3" s="299"/>
      <c r="BT3" s="299"/>
      <c r="BU3" s="299"/>
      <c r="BV3" s="299"/>
      <c r="BW3" s="299"/>
      <c r="BX3" s="299"/>
      <c r="BY3" s="299"/>
      <c r="BZ3" s="299"/>
      <c r="CA3" s="299"/>
      <c r="CB3" s="300"/>
    </row>
    <row r="4" spans="1:88" x14ac:dyDescent="0.2">
      <c r="A4" s="11"/>
      <c r="B4" s="3" t="s">
        <v>121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130</v>
      </c>
      <c r="L4" s="3" t="s">
        <v>131</v>
      </c>
      <c r="M4" s="3" t="s">
        <v>132</v>
      </c>
      <c r="N4" s="3" t="s">
        <v>133</v>
      </c>
      <c r="O4" s="3" t="s">
        <v>134</v>
      </c>
      <c r="P4" s="3" t="s">
        <v>135</v>
      </c>
      <c r="Q4" s="3" t="s">
        <v>136</v>
      </c>
      <c r="R4" s="3" t="s">
        <v>137</v>
      </c>
      <c r="S4" s="3" t="s">
        <v>138</v>
      </c>
      <c r="T4" s="3" t="s">
        <v>139</v>
      </c>
      <c r="U4" s="3" t="s">
        <v>140</v>
      </c>
      <c r="V4" s="3" t="s">
        <v>141</v>
      </c>
      <c r="W4" s="3" t="s">
        <v>142</v>
      </c>
      <c r="X4" s="3" t="s">
        <v>143</v>
      </c>
      <c r="Y4" s="3" t="s">
        <v>144</v>
      </c>
      <c r="Z4" s="3" t="s">
        <v>145</v>
      </c>
      <c r="AA4" s="3" t="s">
        <v>146</v>
      </c>
      <c r="AB4" s="3" t="s">
        <v>147</v>
      </c>
      <c r="AC4" s="3" t="s">
        <v>148</v>
      </c>
      <c r="AD4" s="3" t="s">
        <v>149</v>
      </c>
      <c r="AE4" s="3" t="s">
        <v>150</v>
      </c>
      <c r="AF4" s="3" t="s">
        <v>151</v>
      </c>
      <c r="AG4" s="3" t="s">
        <v>152</v>
      </c>
      <c r="AH4" s="3" t="s">
        <v>153</v>
      </c>
      <c r="AI4" s="3" t="s">
        <v>154</v>
      </c>
      <c r="AJ4" s="3" t="s">
        <v>155</v>
      </c>
      <c r="AK4" s="3" t="s">
        <v>156</v>
      </c>
      <c r="AL4" s="3" t="s">
        <v>157</v>
      </c>
      <c r="AM4" s="3" t="s">
        <v>158</v>
      </c>
      <c r="AN4" s="3" t="s">
        <v>159</v>
      </c>
      <c r="AO4" s="3" t="s">
        <v>160</v>
      </c>
      <c r="AP4" s="3" t="s">
        <v>161</v>
      </c>
      <c r="AQ4" s="3" t="s">
        <v>162</v>
      </c>
      <c r="AR4" s="3" t="s">
        <v>163</v>
      </c>
      <c r="AS4" s="3" t="s">
        <v>164</v>
      </c>
      <c r="AT4" s="3" t="s">
        <v>165</v>
      </c>
      <c r="AU4" s="3" t="s">
        <v>166</v>
      </c>
      <c r="AV4" s="3" t="s">
        <v>167</v>
      </c>
      <c r="AW4" s="3" t="s">
        <v>168</v>
      </c>
      <c r="AX4" s="3" t="s">
        <v>169</v>
      </c>
      <c r="AY4" s="3" t="s">
        <v>170</v>
      </c>
      <c r="AZ4" s="3" t="s">
        <v>171</v>
      </c>
      <c r="BA4" s="3" t="s">
        <v>172</v>
      </c>
      <c r="BB4" s="3" t="s">
        <v>173</v>
      </c>
      <c r="BC4" s="3" t="s">
        <v>174</v>
      </c>
      <c r="BD4" s="3" t="s">
        <v>175</v>
      </c>
      <c r="BE4" s="3" t="s">
        <v>176</v>
      </c>
      <c r="BF4" s="3" t="s">
        <v>177</v>
      </c>
      <c r="BG4" s="3" t="s">
        <v>178</v>
      </c>
      <c r="BH4" s="3" t="s">
        <v>179</v>
      </c>
      <c r="BI4" s="3" t="s">
        <v>180</v>
      </c>
      <c r="BJ4" s="3" t="s">
        <v>181</v>
      </c>
      <c r="BK4" s="3" t="s">
        <v>182</v>
      </c>
      <c r="BL4" s="3" t="s">
        <v>183</v>
      </c>
      <c r="BM4" s="3" t="s">
        <v>184</v>
      </c>
      <c r="BN4" s="3" t="s">
        <v>185</v>
      </c>
      <c r="BO4" s="3" t="s">
        <v>186</v>
      </c>
      <c r="BP4" s="3" t="s">
        <v>187</v>
      </c>
      <c r="BQ4" s="3" t="s">
        <v>188</v>
      </c>
      <c r="BR4" s="3" t="s">
        <v>189</v>
      </c>
      <c r="BS4" s="3" t="s">
        <v>190</v>
      </c>
      <c r="BT4" s="3" t="s">
        <v>191</v>
      </c>
      <c r="BU4" s="3" t="s">
        <v>192</v>
      </c>
      <c r="BV4" s="3" t="s">
        <v>193</v>
      </c>
      <c r="BW4" s="3" t="s">
        <v>194</v>
      </c>
      <c r="BX4" s="3" t="s">
        <v>195</v>
      </c>
      <c r="BY4" s="3" t="s">
        <v>196</v>
      </c>
      <c r="BZ4" s="3" t="s">
        <v>197</v>
      </c>
      <c r="CA4" s="3" t="s">
        <v>198</v>
      </c>
      <c r="CB4" s="3" t="s">
        <v>199</v>
      </c>
      <c r="CC4" s="3" t="s">
        <v>200</v>
      </c>
      <c r="CD4" s="3" t="s">
        <v>201</v>
      </c>
      <c r="CE4" s="3" t="s">
        <v>202</v>
      </c>
      <c r="CF4" s="3" t="s">
        <v>203</v>
      </c>
      <c r="CG4" s="3" t="s">
        <v>204</v>
      </c>
      <c r="CH4" s="205">
        <v>44927</v>
      </c>
      <c r="CI4" s="205">
        <v>44958</v>
      </c>
      <c r="CJ4" s="205">
        <v>44986</v>
      </c>
    </row>
    <row r="5" spans="1:88" x14ac:dyDescent="0.2">
      <c r="A5" s="4" t="s">
        <v>205</v>
      </c>
      <c r="B5" s="25">
        <v>99.7</v>
      </c>
      <c r="C5" s="25">
        <v>99.5</v>
      </c>
      <c r="D5" s="25">
        <v>99.7</v>
      </c>
      <c r="E5" s="25">
        <v>99.6</v>
      </c>
      <c r="F5" s="25">
        <v>99.8</v>
      </c>
      <c r="G5" s="25">
        <v>100</v>
      </c>
      <c r="H5" s="25">
        <v>100.1</v>
      </c>
      <c r="I5" s="25">
        <v>100.3</v>
      </c>
      <c r="J5" s="25">
        <v>100.1</v>
      </c>
      <c r="K5" s="25">
        <v>100.1</v>
      </c>
      <c r="L5" s="25">
        <v>100</v>
      </c>
      <c r="M5" s="25">
        <v>100.4</v>
      </c>
      <c r="N5" s="25">
        <v>100.6</v>
      </c>
      <c r="O5" s="25">
        <v>101</v>
      </c>
      <c r="P5" s="25">
        <v>101</v>
      </c>
      <c r="Q5" s="25">
        <v>101.3</v>
      </c>
      <c r="R5" s="25">
        <v>101.1</v>
      </c>
      <c r="S5" s="25">
        <v>101</v>
      </c>
      <c r="T5" s="25">
        <v>101.1</v>
      </c>
      <c r="U5" s="25">
        <v>101.4</v>
      </c>
      <c r="V5" s="25">
        <v>101.1</v>
      </c>
      <c r="W5" s="25">
        <v>101</v>
      </c>
      <c r="X5" s="25">
        <v>100.9</v>
      </c>
      <c r="Y5" s="25">
        <v>101.2</v>
      </c>
      <c r="Z5" s="25">
        <v>101.5</v>
      </c>
      <c r="AA5" s="25">
        <v>101.5</v>
      </c>
      <c r="AB5" s="25">
        <v>101.8</v>
      </c>
      <c r="AC5" s="25">
        <v>101.8</v>
      </c>
      <c r="AD5" s="25">
        <v>102.1</v>
      </c>
      <c r="AE5" s="25">
        <v>102.3</v>
      </c>
      <c r="AF5" s="25">
        <v>102.6</v>
      </c>
      <c r="AG5" s="25">
        <v>103</v>
      </c>
      <c r="AH5" s="25">
        <v>102.5</v>
      </c>
      <c r="AI5" s="25">
        <v>102.5</v>
      </c>
      <c r="AJ5" s="25">
        <v>102.3</v>
      </c>
      <c r="AK5" s="25">
        <v>102.2</v>
      </c>
      <c r="AL5" s="25">
        <v>102.3</v>
      </c>
      <c r="AM5" s="25">
        <v>102.4</v>
      </c>
      <c r="AN5" s="25">
        <v>102.7</v>
      </c>
      <c r="AO5" s="25">
        <v>102.7</v>
      </c>
      <c r="AP5" s="25">
        <v>102.8</v>
      </c>
      <c r="AQ5" s="25">
        <v>102.9</v>
      </c>
      <c r="AR5" s="25">
        <v>102.9</v>
      </c>
      <c r="AS5" s="25">
        <v>103.3</v>
      </c>
      <c r="AT5" s="25">
        <v>102.7</v>
      </c>
      <c r="AU5" s="25">
        <v>102.6</v>
      </c>
      <c r="AV5" s="25">
        <v>102.5</v>
      </c>
      <c r="AW5" s="25">
        <v>102.6</v>
      </c>
      <c r="AX5" s="25">
        <v>102.8</v>
      </c>
      <c r="AY5" s="25">
        <v>102.7</v>
      </c>
      <c r="AZ5" s="25">
        <v>102.8</v>
      </c>
      <c r="BA5" s="25">
        <v>102.7</v>
      </c>
      <c r="BB5" s="25">
        <v>102.5</v>
      </c>
      <c r="BC5" s="25">
        <v>102.6</v>
      </c>
      <c r="BD5" s="25">
        <v>102.5</v>
      </c>
      <c r="BE5" s="25">
        <v>102.7</v>
      </c>
      <c r="BF5" s="25">
        <v>102.1</v>
      </c>
      <c r="BG5" s="25">
        <v>102.3</v>
      </c>
      <c r="BH5" s="25">
        <v>102.2</v>
      </c>
      <c r="BI5" s="25">
        <v>102.5</v>
      </c>
      <c r="BJ5" s="25">
        <v>103.1</v>
      </c>
      <c r="BK5" s="25">
        <v>103.2</v>
      </c>
      <c r="BL5" s="25">
        <v>103.6</v>
      </c>
      <c r="BM5" s="25">
        <v>103.9</v>
      </c>
      <c r="BN5" s="25">
        <v>103.9</v>
      </c>
      <c r="BO5" s="25">
        <v>104</v>
      </c>
      <c r="BP5" s="25">
        <v>104.4</v>
      </c>
      <c r="BQ5" s="25">
        <v>104.8</v>
      </c>
      <c r="BR5" s="25">
        <v>104.7</v>
      </c>
      <c r="BS5" s="25">
        <v>105.3</v>
      </c>
      <c r="BT5" s="25">
        <v>105.9</v>
      </c>
      <c r="BU5" s="25">
        <v>106.4</v>
      </c>
      <c r="BV5" s="25">
        <v>107.8</v>
      </c>
      <c r="BW5" s="25">
        <v>108.9</v>
      </c>
      <c r="BX5" s="25">
        <v>109.9</v>
      </c>
      <c r="BY5" s="25">
        <v>109.8</v>
      </c>
      <c r="BZ5" s="25">
        <v>110.6</v>
      </c>
      <c r="CA5" s="25">
        <v>111.9</v>
      </c>
      <c r="CB5" s="25">
        <v>112.3</v>
      </c>
      <c r="CC5" s="25">
        <v>113.2</v>
      </c>
      <c r="CD5" s="25">
        <v>113.5</v>
      </c>
      <c r="CE5" s="25">
        <v>117.1</v>
      </c>
      <c r="CF5" s="25">
        <v>117.7</v>
      </c>
      <c r="CG5" s="25">
        <v>118.1</v>
      </c>
      <c r="CH5" s="25">
        <v>118.2</v>
      </c>
      <c r="CI5" s="204">
        <v>118.4</v>
      </c>
      <c r="CJ5" s="25">
        <v>118</v>
      </c>
    </row>
    <row r="6" spans="1:88" x14ac:dyDescent="0.2">
      <c r="A6" s="7" t="s">
        <v>206</v>
      </c>
      <c r="B6" s="5">
        <v>97.6</v>
      </c>
      <c r="C6" s="5">
        <v>97.2</v>
      </c>
      <c r="D6" s="5">
        <v>97.3</v>
      </c>
      <c r="E6" s="5">
        <v>96.7</v>
      </c>
      <c r="F6" s="5">
        <v>97.3</v>
      </c>
      <c r="G6" s="5">
        <v>97.8</v>
      </c>
      <c r="H6" s="5">
        <v>98.9</v>
      </c>
      <c r="I6" s="5">
        <v>98.8</v>
      </c>
      <c r="J6" s="5">
        <v>98.8</v>
      </c>
      <c r="K6" s="5">
        <v>98.7</v>
      </c>
      <c r="L6" s="5">
        <v>98.6</v>
      </c>
      <c r="M6" s="5">
        <v>99.1</v>
      </c>
      <c r="N6" s="5">
        <v>100.1</v>
      </c>
      <c r="O6" s="5">
        <v>100.3</v>
      </c>
      <c r="P6" s="5">
        <v>100.3</v>
      </c>
      <c r="Q6" s="5">
        <v>100.4</v>
      </c>
      <c r="R6" s="5">
        <v>100.1</v>
      </c>
      <c r="S6" s="5">
        <v>99.9</v>
      </c>
      <c r="T6" s="5">
        <v>99.9</v>
      </c>
      <c r="U6" s="5">
        <v>100.2</v>
      </c>
      <c r="V6" s="5">
        <v>100.3</v>
      </c>
      <c r="W6" s="5">
        <v>100.6</v>
      </c>
      <c r="X6" s="5">
        <v>101.1</v>
      </c>
      <c r="Y6" s="5">
        <v>101.1</v>
      </c>
      <c r="Z6" s="5">
        <v>101.7</v>
      </c>
      <c r="AA6" s="5">
        <v>101.9</v>
      </c>
      <c r="AB6" s="5">
        <v>102.1</v>
      </c>
      <c r="AC6" s="5">
        <v>101.8</v>
      </c>
      <c r="AD6" s="5">
        <v>102.5</v>
      </c>
      <c r="AE6" s="5">
        <v>102.8</v>
      </c>
      <c r="AF6" s="5">
        <v>104.2</v>
      </c>
      <c r="AG6" s="5">
        <v>104.6</v>
      </c>
      <c r="AH6" s="5">
        <v>105</v>
      </c>
      <c r="AI6" s="5">
        <v>106.4</v>
      </c>
      <c r="AJ6" s="5">
        <v>105.7</v>
      </c>
      <c r="AK6" s="5">
        <v>105.2</v>
      </c>
      <c r="AL6" s="5">
        <v>105.2</v>
      </c>
      <c r="AM6" s="5">
        <v>105.1</v>
      </c>
      <c r="AN6" s="5">
        <v>105.1</v>
      </c>
      <c r="AO6" s="5">
        <v>103.9</v>
      </c>
      <c r="AP6" s="5">
        <v>104</v>
      </c>
      <c r="AQ6" s="5">
        <v>103.7</v>
      </c>
      <c r="AR6" s="5">
        <v>103.5</v>
      </c>
      <c r="AS6" s="5">
        <v>103.1</v>
      </c>
      <c r="AT6" s="5">
        <v>103.3</v>
      </c>
      <c r="AU6" s="5">
        <v>103.3</v>
      </c>
      <c r="AV6" s="5">
        <v>103</v>
      </c>
      <c r="AW6" s="5">
        <v>103</v>
      </c>
      <c r="AX6" s="5">
        <v>102.8</v>
      </c>
      <c r="AY6" s="5">
        <v>102.3</v>
      </c>
      <c r="AZ6" s="5">
        <v>101.2</v>
      </c>
      <c r="BA6" s="5">
        <v>98.6</v>
      </c>
      <c r="BB6" s="5">
        <v>98.5</v>
      </c>
      <c r="BC6" s="5">
        <v>99</v>
      </c>
      <c r="BD6" s="5">
        <v>99.9</v>
      </c>
      <c r="BE6" s="5">
        <v>100</v>
      </c>
      <c r="BF6" s="5">
        <v>100.1</v>
      </c>
      <c r="BG6" s="5">
        <v>100.8</v>
      </c>
      <c r="BH6" s="5">
        <v>100.6</v>
      </c>
      <c r="BI6" s="5">
        <v>101.1</v>
      </c>
      <c r="BJ6" s="5">
        <v>102.5</v>
      </c>
      <c r="BK6" s="5">
        <v>103</v>
      </c>
      <c r="BL6" s="5">
        <v>103.9</v>
      </c>
      <c r="BM6" s="5">
        <v>105.3</v>
      </c>
      <c r="BN6" s="5">
        <v>106.5</v>
      </c>
      <c r="BO6" s="5">
        <v>108</v>
      </c>
      <c r="BP6" s="5">
        <v>111.1</v>
      </c>
      <c r="BQ6" s="5">
        <v>111.6</v>
      </c>
      <c r="BR6" s="5">
        <v>113.4</v>
      </c>
      <c r="BS6" s="5">
        <v>121.4</v>
      </c>
      <c r="BT6" s="5">
        <v>122.9</v>
      </c>
      <c r="BU6" s="5">
        <v>124.2</v>
      </c>
      <c r="BV6" s="5">
        <v>136.19999999999999</v>
      </c>
      <c r="BW6" s="5">
        <v>136.69999999999999</v>
      </c>
      <c r="BX6" s="5">
        <v>142.19999999999999</v>
      </c>
      <c r="BY6" s="5">
        <v>142.5</v>
      </c>
      <c r="BZ6" s="5">
        <v>143.30000000000001</v>
      </c>
      <c r="CA6" s="5">
        <v>144.80000000000001</v>
      </c>
      <c r="CB6" s="5">
        <v>152.1</v>
      </c>
      <c r="CC6" s="5">
        <v>156.4</v>
      </c>
      <c r="CD6" s="5">
        <v>160.69999999999999</v>
      </c>
      <c r="CE6" s="5">
        <v>155</v>
      </c>
      <c r="CF6" s="5">
        <v>159</v>
      </c>
      <c r="CG6" s="5">
        <v>163.6</v>
      </c>
      <c r="CH6" s="5">
        <v>151.30000000000001</v>
      </c>
      <c r="CI6" s="6">
        <v>149.80000000000001</v>
      </c>
      <c r="CJ6" s="5">
        <v>147.6</v>
      </c>
    </row>
    <row r="7" spans="1:88" x14ac:dyDescent="0.2">
      <c r="A7" s="8" t="s">
        <v>207</v>
      </c>
    </row>
    <row r="10" spans="1:88" x14ac:dyDescent="0.2">
      <c r="A10" s="291" t="s">
        <v>579</v>
      </c>
    </row>
  </sheetData>
  <mergeCells count="1">
    <mergeCell ref="B3:CB3"/>
  </mergeCells>
  <hyperlinks>
    <hyperlink ref="A2" r:id="rId1" tooltip="Click once to display linked information. Click and hold to select this cell." display="http://dati.istat.it/OECDStat_Metadata/ShowMetadata.ashx?Dataset=DCSP_FOI1B2015&amp;ShowOnWeb=true&amp;Lang=it" xr:uid="{00000000-0004-0000-0000-000000000000}"/>
    <hyperlink ref="A7" r:id="rId2" tooltip="Click once to display linked information. Click and hold to select this cell." display="http://dativ7a.istat.it/" xr:uid="{00000000-0004-0000-0000-000001000000}"/>
    <hyperlink ref="A6" r:id="rId3" tooltip="Click once to display linked information. Click and hold to select this cell." display="http://dati.istat.it/OECDStat_Metadata/ShowMetadata.ashx?Dataset=DCSC_PREZZPIND_1&amp;Coords=%5bMERCATO%5d.%5bT%5d&amp;ShowOnWeb=true&amp;Lang=it" xr:uid="{00000000-0004-0000-0000-000002000000}"/>
  </hyperlinks>
  <pageMargins left="0.75" right="0.75" top="1" bottom="1" header="0.5" footer="0.5"/>
  <pageSetup orientation="portrait"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5CED-91AE-4B6D-B5EE-C1911FECB1A6}">
  <dimension ref="G4:G5"/>
  <sheetViews>
    <sheetView topLeftCell="B1" workbookViewId="0">
      <selection activeCell="G5" sqref="G5"/>
    </sheetView>
  </sheetViews>
  <sheetFormatPr defaultRowHeight="12.75" x14ac:dyDescent="0.2"/>
  <sheetData>
    <row r="4" spans="7:7" x14ac:dyDescent="0.2">
      <c r="G4" s="291" t="s">
        <v>591</v>
      </c>
    </row>
    <row r="5" spans="7:7" x14ac:dyDescent="0.2">
      <c r="G5" s="29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BB44"/>
  <sheetViews>
    <sheetView showGridLines="0" topLeftCell="A33" workbookViewId="0">
      <selection activeCell="BB34" sqref="BB34"/>
    </sheetView>
  </sheetViews>
  <sheetFormatPr defaultRowHeight="12.75" x14ac:dyDescent="0.2"/>
  <cols>
    <col min="1" max="1" width="27.42578125" customWidth="1"/>
    <col min="2" max="53" width="3.7109375" customWidth="1"/>
    <col min="54" max="54" width="5.42578125" customWidth="1"/>
  </cols>
  <sheetData>
    <row r="1" spans="1:54" hidden="1" x14ac:dyDescent="0.2">
      <c r="A1" s="1" t="e">
        <f ca="1">DotStatQuery(#REF!)</f>
        <v>#NAME?</v>
      </c>
    </row>
    <row r="2" spans="1:54" ht="23.25" hidden="1" x14ac:dyDescent="0.2">
      <c r="A2" s="2" t="s">
        <v>0</v>
      </c>
    </row>
    <row r="3" spans="1:54" ht="12.75" hidden="1" customHeight="1" x14ac:dyDescent="0.2">
      <c r="A3" s="209" t="s">
        <v>1</v>
      </c>
      <c r="B3" s="310" t="s">
        <v>313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2"/>
    </row>
    <row r="4" spans="1:54" ht="12.75" hidden="1" customHeight="1" x14ac:dyDescent="0.2">
      <c r="A4" s="209" t="s">
        <v>2</v>
      </c>
      <c r="B4" s="298" t="s">
        <v>3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300"/>
    </row>
    <row r="5" spans="1:54" hidden="1" x14ac:dyDescent="0.2">
      <c r="A5" s="209" t="s">
        <v>4</v>
      </c>
      <c r="B5" s="298" t="s">
        <v>70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300"/>
    </row>
    <row r="6" spans="1:54" ht="21" hidden="1" x14ac:dyDescent="0.2">
      <c r="A6" s="208" t="s">
        <v>314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3" t="s">
        <v>42</v>
      </c>
      <c r="AN6" s="3" t="s">
        <v>43</v>
      </c>
      <c r="AO6" s="3" t="s">
        <v>44</v>
      </c>
      <c r="AP6" s="3" t="s">
        <v>45</v>
      </c>
      <c r="AQ6" s="3" t="s">
        <v>46</v>
      </c>
      <c r="AR6" s="3" t="s">
        <v>47</v>
      </c>
      <c r="AS6" s="3" t="s">
        <v>48</v>
      </c>
      <c r="AT6" s="3" t="s">
        <v>49</v>
      </c>
      <c r="AU6" s="3" t="s">
        <v>50</v>
      </c>
      <c r="AV6" s="3" t="s">
        <v>51</v>
      </c>
      <c r="AW6" s="3" t="s">
        <v>52</v>
      </c>
      <c r="AX6" s="3" t="s">
        <v>53</v>
      </c>
      <c r="AY6" s="3" t="s">
        <v>54</v>
      </c>
      <c r="AZ6" s="3" t="s">
        <v>55</v>
      </c>
      <c r="BA6" s="3" t="s">
        <v>56</v>
      </c>
      <c r="BB6" s="3" t="s">
        <v>565</v>
      </c>
    </row>
    <row r="7" spans="1:54" hidden="1" x14ac:dyDescent="0.2">
      <c r="A7" s="4" t="s">
        <v>57</v>
      </c>
      <c r="B7" s="5">
        <v>21597.784014000001</v>
      </c>
      <c r="C7" s="5">
        <v>22177.422153</v>
      </c>
      <c r="D7" s="5">
        <v>23131.445636</v>
      </c>
      <c r="E7" s="5">
        <v>24387.880202</v>
      </c>
      <c r="F7" s="5">
        <v>24857.323289</v>
      </c>
      <c r="G7" s="5">
        <v>24875.753324000001</v>
      </c>
      <c r="H7" s="5">
        <v>25996.429821999998</v>
      </c>
      <c r="I7" s="5">
        <v>26602.182016999999</v>
      </c>
      <c r="J7" s="5">
        <v>27322.66876</v>
      </c>
      <c r="K7" s="5">
        <v>28061.387033999999</v>
      </c>
      <c r="L7" s="5">
        <v>28304.939816999999</v>
      </c>
      <c r="M7" s="5">
        <v>28919.651135</v>
      </c>
      <c r="N7" s="5">
        <v>27666.809439000001</v>
      </c>
      <c r="O7" s="5">
        <v>28107.302161</v>
      </c>
      <c r="P7" s="5">
        <v>29488.311989999998</v>
      </c>
      <c r="Q7" s="5">
        <v>30604.354921999999</v>
      </c>
      <c r="R7" s="5">
        <v>30951.604155000001</v>
      </c>
      <c r="S7" s="5">
        <v>31790.425128999999</v>
      </c>
      <c r="T7" s="5">
        <v>32764.815187</v>
      </c>
      <c r="U7" s="5">
        <v>32927.848048</v>
      </c>
      <c r="V7" s="5">
        <v>32488.543194000002</v>
      </c>
      <c r="W7" s="5">
        <v>31417.918446</v>
      </c>
      <c r="X7" s="5">
        <v>31327.739117000001</v>
      </c>
      <c r="Y7" s="5">
        <v>31809.829496999999</v>
      </c>
      <c r="Z7" s="5">
        <v>32877.439526000002</v>
      </c>
      <c r="AA7" s="5">
        <v>33415.580532</v>
      </c>
      <c r="AB7" s="5">
        <v>33603.532436000001</v>
      </c>
      <c r="AC7" s="5">
        <v>34695.260555000001</v>
      </c>
      <c r="AD7" s="5">
        <v>35749.120789000001</v>
      </c>
      <c r="AE7" s="5">
        <v>37290.468930000003</v>
      </c>
      <c r="AF7" s="5">
        <v>38857.668956000001</v>
      </c>
      <c r="AG7" s="5">
        <v>39125.849532</v>
      </c>
      <c r="AH7" s="5">
        <v>39870.747805999999</v>
      </c>
      <c r="AI7" s="5">
        <v>40224.812056000002</v>
      </c>
      <c r="AJ7" s="5">
        <v>41081.452086999998</v>
      </c>
      <c r="AK7" s="5">
        <v>41999.236162000001</v>
      </c>
      <c r="AL7" s="5">
        <v>42672.305303000001</v>
      </c>
      <c r="AM7" s="5">
        <v>43135.456585</v>
      </c>
      <c r="AN7" s="5">
        <v>43099.398601000001</v>
      </c>
      <c r="AO7" s="5">
        <v>41363.353509</v>
      </c>
      <c r="AP7" s="5">
        <v>42169.958884</v>
      </c>
      <c r="AQ7" s="5">
        <v>43073.043624999998</v>
      </c>
      <c r="AR7" s="5">
        <v>43358.187460000001</v>
      </c>
      <c r="AS7" s="5">
        <v>43901.731678999997</v>
      </c>
      <c r="AT7" s="5">
        <v>44709.974015</v>
      </c>
      <c r="AU7" s="5">
        <v>44670.054383000002</v>
      </c>
      <c r="AV7" s="5">
        <v>44609.373403999998</v>
      </c>
      <c r="AW7" s="5">
        <v>45417.373581</v>
      </c>
      <c r="AX7" s="5">
        <v>46023.951786999998</v>
      </c>
      <c r="AY7" s="5">
        <v>46224.352208999997</v>
      </c>
      <c r="AZ7" s="5">
        <v>43410.115635000002</v>
      </c>
      <c r="BA7" s="5">
        <v>45324.187085999998</v>
      </c>
      <c r="BB7" s="5">
        <v>46016.736312000001</v>
      </c>
    </row>
    <row r="8" spans="1:54" hidden="1" x14ac:dyDescent="0.2">
      <c r="A8" s="4" t="s">
        <v>58</v>
      </c>
      <c r="B8" s="6">
        <v>19538.564299999998</v>
      </c>
      <c r="C8" s="6">
        <v>20383.133317</v>
      </c>
      <c r="D8" s="6">
        <v>21114.255259000001</v>
      </c>
      <c r="E8" s="6">
        <v>22274.514841</v>
      </c>
      <c r="F8" s="6">
        <v>23081.48329</v>
      </c>
      <c r="G8" s="6">
        <v>22753.961229</v>
      </c>
      <c r="H8" s="6">
        <v>23650.138118999999</v>
      </c>
      <c r="I8" s="6">
        <v>24358.790201</v>
      </c>
      <c r="J8" s="6">
        <v>25217.116704</v>
      </c>
      <c r="K8" s="6">
        <v>25998.589088000001</v>
      </c>
      <c r="L8" s="6">
        <v>26273.062059</v>
      </c>
      <c r="M8" s="6">
        <v>26404.090734000001</v>
      </c>
      <c r="N8" s="6">
        <v>26903.141760999999</v>
      </c>
      <c r="O8" s="6">
        <v>27090.368420999999</v>
      </c>
      <c r="P8" s="6">
        <v>27366.794718000001</v>
      </c>
      <c r="Q8" s="6">
        <v>27672.488890000001</v>
      </c>
      <c r="R8" s="6">
        <v>28175.072024000001</v>
      </c>
      <c r="S8" s="6">
        <v>28740.452578</v>
      </c>
      <c r="T8" s="6">
        <v>29930.643608999999</v>
      </c>
      <c r="U8" s="6">
        <v>31045.360075000001</v>
      </c>
      <c r="V8" s="6">
        <v>31778.684958999998</v>
      </c>
      <c r="W8" s="6">
        <v>31951.628407</v>
      </c>
      <c r="X8" s="6">
        <v>32302.093968000001</v>
      </c>
      <c r="Y8" s="6">
        <v>31959.968356000001</v>
      </c>
      <c r="Z8" s="6">
        <v>32592.358306999999</v>
      </c>
      <c r="AA8" s="6">
        <v>33158.788796000001</v>
      </c>
      <c r="AB8" s="6">
        <v>33507.990744000002</v>
      </c>
      <c r="AC8" s="6">
        <v>34169.012909999998</v>
      </c>
      <c r="AD8" s="6">
        <v>35265.231320999999</v>
      </c>
      <c r="AE8" s="6">
        <v>36284.263361999998</v>
      </c>
      <c r="AF8" s="6">
        <v>37450.372477999997</v>
      </c>
      <c r="AG8" s="6">
        <v>37916.240903999998</v>
      </c>
      <c r="AH8" s="6">
        <v>38068.790552999999</v>
      </c>
      <c r="AI8" s="6">
        <v>38111.413674000003</v>
      </c>
      <c r="AJ8" s="6">
        <v>38902.332179999998</v>
      </c>
      <c r="AK8" s="6">
        <v>39253.219162000001</v>
      </c>
      <c r="AL8" s="6">
        <v>39935.850053000002</v>
      </c>
      <c r="AM8" s="6">
        <v>40652.384466000003</v>
      </c>
      <c r="AN8" s="6">
        <v>40529.325787000002</v>
      </c>
      <c r="AO8" s="6">
        <v>39163.379042</v>
      </c>
      <c r="AP8" s="6">
        <v>39730.929181</v>
      </c>
      <c r="AQ8" s="6">
        <v>40403.853389999997</v>
      </c>
      <c r="AR8" s="6">
        <v>40332.198991999998</v>
      </c>
      <c r="AS8" s="6">
        <v>40355.646331000004</v>
      </c>
      <c r="AT8" s="6">
        <v>40544.300549</v>
      </c>
      <c r="AU8" s="6">
        <v>40829.893318000002</v>
      </c>
      <c r="AV8" s="6">
        <v>41122.761487999996</v>
      </c>
      <c r="AW8" s="6">
        <v>41886.432475000001</v>
      </c>
      <c r="AX8" s="6">
        <v>42456.989250999999</v>
      </c>
      <c r="AY8" s="6">
        <v>43039.731870000003</v>
      </c>
      <c r="AZ8" s="6">
        <v>39548.027925000002</v>
      </c>
      <c r="BA8" s="6">
        <v>42111.952753999998</v>
      </c>
      <c r="BB8" s="6">
        <v>43018.868009999998</v>
      </c>
    </row>
    <row r="9" spans="1:54" hidden="1" x14ac:dyDescent="0.2">
      <c r="A9" s="7" t="s">
        <v>59</v>
      </c>
      <c r="B9" s="5">
        <v>20849.682919999999</v>
      </c>
      <c r="C9" s="5">
        <v>21328.282124000001</v>
      </c>
      <c r="D9" s="5">
        <v>22140.906168000001</v>
      </c>
      <c r="E9" s="5">
        <v>23127.874956</v>
      </c>
      <c r="F9" s="5">
        <v>23326.933754999998</v>
      </c>
      <c r="G9" s="5">
        <v>23212.923931000001</v>
      </c>
      <c r="H9" s="5">
        <v>24474.397577</v>
      </c>
      <c r="I9" s="5">
        <v>25342.795099999999</v>
      </c>
      <c r="J9" s="5">
        <v>26132.980750999999</v>
      </c>
      <c r="K9" s="5">
        <v>27209.927865000001</v>
      </c>
      <c r="L9" s="5">
        <v>27523.143327999998</v>
      </c>
      <c r="M9" s="5">
        <v>27628.230661000001</v>
      </c>
      <c r="N9" s="5">
        <v>27548.301103999998</v>
      </c>
      <c r="O9" s="5">
        <v>28057.765008999999</v>
      </c>
      <c r="P9" s="5">
        <v>28952.107005999998</v>
      </c>
      <c r="Q9" s="5">
        <v>29693.990561999999</v>
      </c>
      <c r="R9" s="5">
        <v>30364.591891</v>
      </c>
      <c r="S9" s="5">
        <v>30779.256453000002</v>
      </c>
      <c r="T9" s="5">
        <v>31758.088971000001</v>
      </c>
      <c r="U9" s="5">
        <v>32759.867789</v>
      </c>
      <c r="V9" s="5">
        <v>34182.918867</v>
      </c>
      <c r="W9" s="5">
        <v>35655.469358000002</v>
      </c>
      <c r="X9" s="5">
        <v>36103.240932000001</v>
      </c>
      <c r="Y9" s="5">
        <v>35553.586379</v>
      </c>
      <c r="Z9" s="5">
        <v>36313.817603000003</v>
      </c>
      <c r="AA9" s="5">
        <v>36801.539922000004</v>
      </c>
      <c r="AB9" s="5">
        <v>37026.144907000002</v>
      </c>
      <c r="AC9" s="5">
        <v>37669.367647999999</v>
      </c>
      <c r="AD9" s="5">
        <v>38458.199984999999</v>
      </c>
      <c r="AE9" s="5">
        <v>39195.556557000004</v>
      </c>
      <c r="AF9" s="5">
        <v>40319.796469000001</v>
      </c>
      <c r="AG9" s="5">
        <v>40967.585031000002</v>
      </c>
      <c r="AH9" s="5">
        <v>40855.907046</v>
      </c>
      <c r="AI9" s="5">
        <v>40584.295246000001</v>
      </c>
      <c r="AJ9" s="5">
        <v>41108.0769</v>
      </c>
      <c r="AK9" s="5">
        <v>41469.450839999998</v>
      </c>
      <c r="AL9" s="5">
        <v>43139.089796</v>
      </c>
      <c r="AM9" s="5">
        <v>44522.381703999999</v>
      </c>
      <c r="AN9" s="5">
        <v>45076.637672999997</v>
      </c>
      <c r="AO9" s="5">
        <v>42658.468149</v>
      </c>
      <c r="AP9" s="5">
        <v>44551.699280000001</v>
      </c>
      <c r="AQ9" s="5">
        <v>46305.630282999999</v>
      </c>
      <c r="AR9" s="5">
        <v>46412.115460000001</v>
      </c>
      <c r="AS9" s="5">
        <v>46488.045867000001</v>
      </c>
      <c r="AT9" s="5">
        <v>47317.491164999999</v>
      </c>
      <c r="AU9" s="5">
        <v>47609.557162999998</v>
      </c>
      <c r="AV9" s="5">
        <v>48279.984176999998</v>
      </c>
      <c r="AW9" s="5">
        <v>49389.274604999999</v>
      </c>
      <c r="AX9" s="5">
        <v>49724.106928000001</v>
      </c>
      <c r="AY9" s="5">
        <v>50136.407784000003</v>
      </c>
      <c r="AZ9" s="5">
        <v>48243.490169999997</v>
      </c>
      <c r="BA9" s="5">
        <v>49490.011635000003</v>
      </c>
      <c r="BB9" s="5">
        <v>50012.227801000001</v>
      </c>
    </row>
    <row r="10" spans="1:54" hidden="1" x14ac:dyDescent="0.2">
      <c r="A10" s="4" t="s">
        <v>60</v>
      </c>
      <c r="B10" s="6">
        <v>19200.049478000001</v>
      </c>
      <c r="C10" s="6">
        <v>19458.166476999999</v>
      </c>
      <c r="D10" s="6">
        <v>20062.068983000001</v>
      </c>
      <c r="E10" s="6">
        <v>21346.388384999998</v>
      </c>
      <c r="F10" s="6">
        <v>22373.564104000001</v>
      </c>
      <c r="G10" s="6">
        <v>21775.490612000001</v>
      </c>
      <c r="H10" s="6">
        <v>23210.983500999999</v>
      </c>
      <c r="I10" s="6">
        <v>23704.430636000001</v>
      </c>
      <c r="J10" s="6">
        <v>24385.457740999998</v>
      </c>
      <c r="K10" s="6">
        <v>25764.024968999998</v>
      </c>
      <c r="L10" s="6">
        <v>26592.866344999999</v>
      </c>
      <c r="M10" s="6">
        <v>26781.114486999999</v>
      </c>
      <c r="N10" s="6">
        <v>26876.087543000001</v>
      </c>
      <c r="O10" s="6">
        <v>27180.421291999999</v>
      </c>
      <c r="P10" s="6">
        <v>28050.973032999998</v>
      </c>
      <c r="Q10" s="6">
        <v>28827.507028</v>
      </c>
      <c r="R10" s="6">
        <v>29650.341454000001</v>
      </c>
      <c r="S10" s="6">
        <v>30593.687491000001</v>
      </c>
      <c r="T10" s="6">
        <v>31861.478563000001</v>
      </c>
      <c r="U10" s="6">
        <v>32916.364099999999</v>
      </c>
      <c r="V10" s="6">
        <v>33541.954663999997</v>
      </c>
      <c r="W10" s="6">
        <v>34024.207307999997</v>
      </c>
      <c r="X10" s="6">
        <v>34295.015538</v>
      </c>
      <c r="Y10" s="6">
        <v>33981.784598999999</v>
      </c>
      <c r="Z10" s="6">
        <v>34705.657015999997</v>
      </c>
      <c r="AA10" s="6">
        <v>35706.987331999997</v>
      </c>
      <c r="AB10" s="6">
        <v>36149.143092999999</v>
      </c>
      <c r="AC10" s="6">
        <v>36791.273027000003</v>
      </c>
      <c r="AD10" s="6">
        <v>37446.692323000003</v>
      </c>
      <c r="AE10" s="6">
        <v>38049.054770000002</v>
      </c>
      <c r="AF10" s="6">
        <v>39472.062832000003</v>
      </c>
      <c r="AG10" s="6">
        <v>40215.683593000002</v>
      </c>
      <c r="AH10" s="6">
        <v>40240.124593</v>
      </c>
      <c r="AI10" s="6">
        <v>40078.700434999999</v>
      </c>
      <c r="AJ10" s="6">
        <v>40347.700897000002</v>
      </c>
      <c r="AK10" s="6">
        <v>40440.961151000003</v>
      </c>
      <c r="AL10" s="6">
        <v>41000.734264999999</v>
      </c>
      <c r="AM10" s="6">
        <v>41358.117661999997</v>
      </c>
      <c r="AN10" s="6">
        <v>40645.494096000002</v>
      </c>
      <c r="AO10" s="6">
        <v>38276.461939000001</v>
      </c>
      <c r="AP10" s="6">
        <v>38760.496962999998</v>
      </c>
      <c r="AQ10" s="6">
        <v>38899.793309000001</v>
      </c>
      <c r="AR10" s="6">
        <v>37637.147389999998</v>
      </c>
      <c r="AS10" s="6">
        <v>36870.471152999999</v>
      </c>
      <c r="AT10" s="6">
        <v>36863.232406000003</v>
      </c>
      <c r="AU10" s="6">
        <v>37206.331819999999</v>
      </c>
      <c r="AV10" s="6">
        <v>37759.301807000003</v>
      </c>
      <c r="AW10" s="6">
        <v>38461.306417</v>
      </c>
      <c r="AX10" s="6">
        <v>38898.485633999997</v>
      </c>
      <c r="AY10" s="6">
        <v>39183.358396000003</v>
      </c>
      <c r="AZ10" s="6">
        <v>35839.163510999999</v>
      </c>
      <c r="BA10" s="6">
        <v>38541.384213999998</v>
      </c>
      <c r="BB10" s="6">
        <v>40087.547385999998</v>
      </c>
    </row>
    <row r="11" spans="1:54" hidden="1" x14ac:dyDescent="0.2">
      <c r="A11" s="4" t="s">
        <v>61</v>
      </c>
      <c r="B11" s="5">
        <v>16424.647520999999</v>
      </c>
      <c r="C11" s="5">
        <v>17027.348913000002</v>
      </c>
      <c r="D11" s="5">
        <v>18211.339915</v>
      </c>
      <c r="E11" s="5">
        <v>19225.150533</v>
      </c>
      <c r="F11" s="5">
        <v>18731.023400999999</v>
      </c>
      <c r="G11" s="5">
        <v>19074.618098999999</v>
      </c>
      <c r="H11" s="5">
        <v>19612.993949</v>
      </c>
      <c r="I11" s="5">
        <v>20274.507808999999</v>
      </c>
      <c r="J11" s="5">
        <v>21150.215343</v>
      </c>
      <c r="K11" s="5">
        <v>22125.275481000001</v>
      </c>
      <c r="L11" s="5">
        <v>22569.490526000001</v>
      </c>
      <c r="M11" s="5">
        <v>23363.043901000001</v>
      </c>
      <c r="N11" s="5">
        <v>23961.422267999998</v>
      </c>
      <c r="O11" s="5">
        <v>24663.423253000001</v>
      </c>
      <c r="P11" s="5">
        <v>25586.692763999999</v>
      </c>
      <c r="Q11" s="5">
        <v>26741.539747999999</v>
      </c>
      <c r="R11" s="5">
        <v>27483.693686999999</v>
      </c>
      <c r="S11" s="5">
        <v>28625.140748999998</v>
      </c>
      <c r="T11" s="5">
        <v>30406.179273999998</v>
      </c>
      <c r="U11" s="5">
        <v>31784.805462</v>
      </c>
      <c r="V11" s="5">
        <v>33214.034446999998</v>
      </c>
      <c r="W11" s="5">
        <v>34248.520736999999</v>
      </c>
      <c r="X11" s="5">
        <v>34427.681986000003</v>
      </c>
      <c r="Y11" s="5">
        <v>34167.820686999999</v>
      </c>
      <c r="Z11" s="5">
        <v>34488.852609000001</v>
      </c>
      <c r="AA11" s="5">
        <v>35305.954742000002</v>
      </c>
      <c r="AB11" s="5">
        <v>36332.743618</v>
      </c>
      <c r="AC11" s="5">
        <v>36601.903199</v>
      </c>
      <c r="AD11" s="5">
        <v>36040.267054000004</v>
      </c>
      <c r="AE11" s="5">
        <v>35852.383696999997</v>
      </c>
      <c r="AF11" s="5">
        <v>36772.695342999999</v>
      </c>
      <c r="AG11" s="5">
        <v>36827.276129999998</v>
      </c>
      <c r="AH11" s="5">
        <v>36765.227016999997</v>
      </c>
      <c r="AI11" s="5">
        <v>37261.180484999997</v>
      </c>
      <c r="AJ11" s="5">
        <v>38045.944377</v>
      </c>
      <c r="AK11" s="5">
        <v>38725.888803000002</v>
      </c>
      <c r="AL11" s="5">
        <v>39231.855387000003</v>
      </c>
      <c r="AM11" s="5">
        <v>39769.868519000003</v>
      </c>
      <c r="AN11" s="5">
        <v>39263.029021000002</v>
      </c>
      <c r="AO11" s="5">
        <v>37030.873198000001</v>
      </c>
      <c r="AP11" s="5">
        <v>38545.658466000001</v>
      </c>
      <c r="AQ11" s="5">
        <v>38618.776869000001</v>
      </c>
      <c r="AR11" s="5">
        <v>39235.322699999997</v>
      </c>
      <c r="AS11" s="5">
        <v>40090.864104</v>
      </c>
      <c r="AT11" s="5">
        <v>40232.048568999999</v>
      </c>
      <c r="AU11" s="5">
        <v>40908.781551</v>
      </c>
      <c r="AV11" s="5">
        <v>41274.637596</v>
      </c>
      <c r="AW11" s="5">
        <v>42041.309070000003</v>
      </c>
      <c r="AX11" s="5">
        <v>42399.807137999996</v>
      </c>
      <c r="AY11" s="5">
        <v>42321.701531999999</v>
      </c>
      <c r="AZ11" s="5">
        <v>40658.680351000003</v>
      </c>
      <c r="BA11" s="5">
        <v>41598.087138000003</v>
      </c>
      <c r="BB11" s="5">
        <v>42212.649883999999</v>
      </c>
    </row>
    <row r="12" spans="1:54" hidden="1" x14ac:dyDescent="0.2">
      <c r="A12" s="4" t="s">
        <v>62</v>
      </c>
      <c r="B12" s="6">
        <v>15284.319807</v>
      </c>
      <c r="C12" s="6">
        <v>15848.062954000001</v>
      </c>
      <c r="D12" s="6">
        <v>16986.616169000001</v>
      </c>
      <c r="E12" s="6">
        <v>18145.504893000001</v>
      </c>
      <c r="F12" s="6">
        <v>18981.301552000001</v>
      </c>
      <c r="G12" s="6">
        <v>18886.471578000001</v>
      </c>
      <c r="H12" s="6">
        <v>19281.334569999999</v>
      </c>
      <c r="I12" s="6">
        <v>19594.197479999999</v>
      </c>
      <c r="J12" s="6">
        <v>19658.689449000001</v>
      </c>
      <c r="K12" s="6">
        <v>19491.960353999999</v>
      </c>
      <c r="L12" s="6">
        <v>19708.972676000001</v>
      </c>
      <c r="M12" s="6">
        <v>19562.392266999999</v>
      </c>
      <c r="N12" s="6">
        <v>19700.266877999999</v>
      </c>
      <c r="O12" s="6">
        <v>19954.847835</v>
      </c>
      <c r="P12" s="6">
        <v>20228.205332000001</v>
      </c>
      <c r="Q12" s="6">
        <v>20621.830027</v>
      </c>
      <c r="R12" s="6">
        <v>21228.078847000001</v>
      </c>
      <c r="S12" s="6">
        <v>22350.528720999999</v>
      </c>
      <c r="T12" s="6">
        <v>23437.568639000001</v>
      </c>
      <c r="U12" s="6">
        <v>24521.405944999999</v>
      </c>
      <c r="V12" s="6">
        <v>25410.009886</v>
      </c>
      <c r="W12" s="6">
        <v>26010.820196000001</v>
      </c>
      <c r="X12" s="6">
        <v>26191.278001999999</v>
      </c>
      <c r="Y12" s="6">
        <v>25864.562489</v>
      </c>
      <c r="Z12" s="6">
        <v>26433.569778000001</v>
      </c>
      <c r="AA12" s="6">
        <v>27123.208362000001</v>
      </c>
      <c r="AB12" s="6">
        <v>27729.398978000001</v>
      </c>
      <c r="AC12" s="6">
        <v>28637.085682000001</v>
      </c>
      <c r="AD12" s="6">
        <v>29773.155665999999</v>
      </c>
      <c r="AE12" s="6">
        <v>30990.224096000002</v>
      </c>
      <c r="AF12" s="6">
        <v>32467.392392999998</v>
      </c>
      <c r="AG12" s="6">
        <v>33569.130538999998</v>
      </c>
      <c r="AH12" s="6">
        <v>33938.529584000004</v>
      </c>
      <c r="AI12" s="6">
        <v>34310.529085000002</v>
      </c>
      <c r="AJ12" s="6">
        <v>34834.670445000003</v>
      </c>
      <c r="AK12" s="6">
        <v>35442.456043999999</v>
      </c>
      <c r="AL12" s="6">
        <v>36316.068605</v>
      </c>
      <c r="AM12" s="6">
        <v>36896.981752</v>
      </c>
      <c r="AN12" s="6">
        <v>36619.439509000003</v>
      </c>
      <c r="AO12" s="6">
        <v>34949.263289000002</v>
      </c>
      <c r="AP12" s="6">
        <v>34859.649623999998</v>
      </c>
      <c r="AQ12" s="6">
        <v>34447.198926999998</v>
      </c>
      <c r="AR12" s="6">
        <v>33406.385220999997</v>
      </c>
      <c r="AS12" s="6">
        <v>33059.994223000002</v>
      </c>
      <c r="AT12" s="6">
        <v>33621.098107999998</v>
      </c>
      <c r="AU12" s="6">
        <v>34945.481623</v>
      </c>
      <c r="AV12" s="6">
        <v>35976.252357999998</v>
      </c>
      <c r="AW12" s="6">
        <v>36980.743654999998</v>
      </c>
      <c r="AX12" s="6">
        <v>37666.945901999999</v>
      </c>
      <c r="AY12" s="6">
        <v>38107.175153999997</v>
      </c>
      <c r="AZ12" s="6">
        <v>33612.745883000003</v>
      </c>
      <c r="BA12" s="6">
        <v>35486.122711999997</v>
      </c>
      <c r="BB12" s="6">
        <v>37197.939248000002</v>
      </c>
    </row>
    <row r="13" spans="1:54" hidden="1" x14ac:dyDescent="0.2">
      <c r="A13" s="4" t="s">
        <v>63</v>
      </c>
      <c r="B13" s="5">
        <v>18650.987471</v>
      </c>
      <c r="C13" s="5">
        <v>19202.481637000001</v>
      </c>
      <c r="D13" s="5">
        <v>19971.998841000001</v>
      </c>
      <c r="E13" s="5">
        <v>21227.263024</v>
      </c>
      <c r="F13" s="5">
        <v>20695.106888999999</v>
      </c>
      <c r="G13" s="5">
        <v>20393.760004</v>
      </c>
      <c r="H13" s="5">
        <v>20991.00603</v>
      </c>
      <c r="I13" s="5">
        <v>21516.864174999999</v>
      </c>
      <c r="J13" s="5">
        <v>22426.278579000002</v>
      </c>
      <c r="K13" s="5">
        <v>23241.393474</v>
      </c>
      <c r="L13" s="5">
        <v>22732.896183000001</v>
      </c>
      <c r="M13" s="5">
        <v>22542.613915000002</v>
      </c>
      <c r="N13" s="5">
        <v>23019.680996999999</v>
      </c>
      <c r="O13" s="5">
        <v>23980.888450999999</v>
      </c>
      <c r="P13" s="5">
        <v>24484.606269</v>
      </c>
      <c r="Q13" s="5">
        <v>25434.704282999999</v>
      </c>
      <c r="R13" s="5">
        <v>26175.814074999998</v>
      </c>
      <c r="S13" s="5">
        <v>27529.128072</v>
      </c>
      <c r="T13" s="5">
        <v>29049.934043000001</v>
      </c>
      <c r="U13" s="5">
        <v>29714.671163999999</v>
      </c>
      <c r="V13" s="5">
        <v>29848.508979999999</v>
      </c>
      <c r="W13" s="5">
        <v>29415.945019999999</v>
      </c>
      <c r="X13" s="5">
        <v>29459.047304</v>
      </c>
      <c r="Y13" s="5">
        <v>30125.042658999999</v>
      </c>
      <c r="Z13" s="5">
        <v>31203.636929</v>
      </c>
      <c r="AA13" s="5">
        <v>31903.735717</v>
      </c>
      <c r="AB13" s="5">
        <v>32434.670431999999</v>
      </c>
      <c r="AC13" s="5">
        <v>33814.831138000001</v>
      </c>
      <c r="AD13" s="5">
        <v>34786.420162000002</v>
      </c>
      <c r="AE13" s="5">
        <v>35707.283229000001</v>
      </c>
      <c r="AF13" s="5">
        <v>37041.156827999999</v>
      </c>
      <c r="AG13" s="5">
        <v>37694.982576000002</v>
      </c>
      <c r="AH13" s="5">
        <v>38198.982936</v>
      </c>
      <c r="AI13" s="5">
        <v>39212.954239999999</v>
      </c>
      <c r="AJ13" s="5">
        <v>39922.954411999999</v>
      </c>
      <c r="AK13" s="5">
        <v>40674.103371999998</v>
      </c>
      <c r="AL13" s="5">
        <v>41270.012477999997</v>
      </c>
      <c r="AM13" s="5">
        <v>41988.329784000001</v>
      </c>
      <c r="AN13" s="5">
        <v>41581.077203000001</v>
      </c>
      <c r="AO13" s="5">
        <v>39426.881675999997</v>
      </c>
      <c r="AP13" s="5">
        <v>40063.885707000001</v>
      </c>
      <c r="AQ13" s="5">
        <v>40155.70162</v>
      </c>
      <c r="AR13" s="5">
        <v>40468.762813000001</v>
      </c>
      <c r="AS13" s="5">
        <v>40947.489329999997</v>
      </c>
      <c r="AT13" s="5">
        <v>41936.487716000003</v>
      </c>
      <c r="AU13" s="5">
        <v>42601.747443</v>
      </c>
      <c r="AV13" s="5">
        <v>43167.472915999999</v>
      </c>
      <c r="AW13" s="5">
        <v>43959.805935999997</v>
      </c>
      <c r="AX13" s="5">
        <v>44442.834382000001</v>
      </c>
      <c r="AY13" s="5">
        <v>44911.792880000001</v>
      </c>
      <c r="AZ13" s="5">
        <v>39788.468418999997</v>
      </c>
      <c r="BA13" s="5">
        <v>42526.107536000003</v>
      </c>
      <c r="BB13" s="5">
        <v>44100.576550999998</v>
      </c>
    </row>
    <row r="14" spans="1:54" hidden="1" x14ac:dyDescent="0.2">
      <c r="A14" s="4" t="s">
        <v>64</v>
      </c>
      <c r="B14" s="6">
        <v>25290.650097999998</v>
      </c>
      <c r="C14" s="6">
        <v>25796.154041000002</v>
      </c>
      <c r="D14" s="6">
        <v>26864.050460999999</v>
      </c>
      <c r="E14" s="6">
        <v>28110.89186</v>
      </c>
      <c r="F14" s="6">
        <v>27702.874057000001</v>
      </c>
      <c r="G14" s="6">
        <v>27379.329071</v>
      </c>
      <c r="H14" s="6">
        <v>28576.056702000002</v>
      </c>
      <c r="I14" s="6">
        <v>29598.467804</v>
      </c>
      <c r="J14" s="6">
        <v>30908.510401</v>
      </c>
      <c r="K14" s="6">
        <v>31536.242308000001</v>
      </c>
      <c r="L14" s="6">
        <v>31093.378481</v>
      </c>
      <c r="M14" s="6">
        <v>31566.122887000001</v>
      </c>
      <c r="N14" s="6">
        <v>30702.025079999999</v>
      </c>
      <c r="O14" s="6">
        <v>31819.572335000001</v>
      </c>
      <c r="P14" s="6">
        <v>33824.743482999998</v>
      </c>
      <c r="Q14" s="6">
        <v>34923.107687000003</v>
      </c>
      <c r="R14" s="6">
        <v>35805.550625000003</v>
      </c>
      <c r="S14" s="6">
        <v>36714.660586999998</v>
      </c>
      <c r="T14" s="6">
        <v>37902.076862000002</v>
      </c>
      <c r="U14" s="6">
        <v>38924.633076999999</v>
      </c>
      <c r="V14" s="6">
        <v>39215.832621000001</v>
      </c>
      <c r="W14" s="6">
        <v>38655.915678999998</v>
      </c>
      <c r="X14" s="6">
        <v>39489.217629999999</v>
      </c>
      <c r="Y14" s="6">
        <v>40052.077407999997</v>
      </c>
      <c r="Z14" s="6">
        <v>41163.879424999999</v>
      </c>
      <c r="AA14" s="6">
        <v>41772.055194</v>
      </c>
      <c r="AB14" s="6">
        <v>42845.528419000002</v>
      </c>
      <c r="AC14" s="6">
        <v>44219.096406999997</v>
      </c>
      <c r="AD14" s="6">
        <v>45666.035831000001</v>
      </c>
      <c r="AE14" s="6">
        <v>47311.712517</v>
      </c>
      <c r="AF14" s="6">
        <v>48705.379959999998</v>
      </c>
      <c r="AG14" s="6">
        <v>48682.847555</v>
      </c>
      <c r="AH14" s="6">
        <v>49039.108447999999</v>
      </c>
      <c r="AI14" s="6">
        <v>49947.045488000003</v>
      </c>
      <c r="AJ14" s="6">
        <v>51405.036200000002</v>
      </c>
      <c r="AK14" s="6">
        <v>52704.773599</v>
      </c>
      <c r="AL14" s="6">
        <v>53659.315035</v>
      </c>
      <c r="AM14" s="6">
        <v>54215.969730999997</v>
      </c>
      <c r="AN14" s="6">
        <v>53774.763192999999</v>
      </c>
      <c r="AO14" s="6">
        <v>51916.907293999997</v>
      </c>
      <c r="AP14" s="6">
        <v>52875.975941999997</v>
      </c>
      <c r="AQ14" s="6">
        <v>53273.217612</v>
      </c>
      <c r="AR14" s="6">
        <v>54067.507537999998</v>
      </c>
      <c r="AS14" s="6">
        <v>54651.125541000001</v>
      </c>
      <c r="AT14" s="6">
        <v>55463.794264999997</v>
      </c>
      <c r="AU14" s="6">
        <v>56520.609227000001</v>
      </c>
      <c r="AV14" s="6">
        <v>57021.228829</v>
      </c>
      <c r="AW14" s="6">
        <v>57898.103031999999</v>
      </c>
      <c r="AX14" s="6">
        <v>59252.831726999997</v>
      </c>
      <c r="AY14" s="6">
        <v>60297.094128999997</v>
      </c>
      <c r="AZ14" s="6">
        <v>58407.658693999998</v>
      </c>
      <c r="BA14" s="6">
        <v>61796.084509</v>
      </c>
      <c r="BB14" s="6">
        <v>62834.957704</v>
      </c>
    </row>
    <row r="15" spans="1:54" ht="21" hidden="1" x14ac:dyDescent="0.2">
      <c r="A15" s="4" t="s">
        <v>67</v>
      </c>
      <c r="B15" s="5" t="s">
        <v>66</v>
      </c>
      <c r="C15" s="5" t="s">
        <v>66</v>
      </c>
      <c r="D15" s="5" t="s">
        <v>66</v>
      </c>
      <c r="E15" s="5" t="s">
        <v>66</v>
      </c>
      <c r="F15" s="5" t="s">
        <v>66</v>
      </c>
      <c r="G15" s="5" t="s">
        <v>66</v>
      </c>
      <c r="H15" s="5" t="s">
        <v>66</v>
      </c>
      <c r="I15" s="5" t="s">
        <v>66</v>
      </c>
      <c r="J15" s="5" t="s">
        <v>66</v>
      </c>
      <c r="K15" s="5" t="s">
        <v>66</v>
      </c>
      <c r="L15" s="5" t="s">
        <v>66</v>
      </c>
      <c r="M15" s="5" t="s">
        <v>66</v>
      </c>
      <c r="N15" s="5" t="s">
        <v>66</v>
      </c>
      <c r="O15" s="5" t="s">
        <v>66</v>
      </c>
      <c r="P15" s="5" t="s">
        <v>66</v>
      </c>
      <c r="Q15" s="5" t="s">
        <v>66</v>
      </c>
      <c r="R15" s="5" t="s">
        <v>66</v>
      </c>
      <c r="S15" s="5" t="s">
        <v>66</v>
      </c>
      <c r="T15" s="5" t="s">
        <v>66</v>
      </c>
      <c r="U15" s="5" t="s">
        <v>66</v>
      </c>
      <c r="V15" s="5" t="s">
        <v>66</v>
      </c>
      <c r="W15" s="5" t="s">
        <v>66</v>
      </c>
      <c r="X15" s="5" t="s">
        <v>66</v>
      </c>
      <c r="Y15" s="5" t="s">
        <v>66</v>
      </c>
      <c r="Z15" s="5" t="s">
        <v>66</v>
      </c>
      <c r="AA15" s="5">
        <v>28970.185901000001</v>
      </c>
      <c r="AB15" s="5">
        <v>29440.675618000001</v>
      </c>
      <c r="AC15" s="5">
        <v>30185.506591000001</v>
      </c>
      <c r="AD15" s="5">
        <v>31057.491346999999</v>
      </c>
      <c r="AE15" s="5">
        <v>31931.043494000001</v>
      </c>
      <c r="AF15" s="5">
        <v>33097.641838000003</v>
      </c>
      <c r="AG15" s="5">
        <v>33757.571768000002</v>
      </c>
      <c r="AH15" s="5">
        <v>34049.762225999999</v>
      </c>
      <c r="AI15" s="5">
        <v>34216.522242999999</v>
      </c>
      <c r="AJ15" s="5">
        <v>34955.379402999999</v>
      </c>
      <c r="AK15" s="5">
        <v>35478.647188000003</v>
      </c>
      <c r="AL15" s="5">
        <v>36591.180582000001</v>
      </c>
      <c r="AM15" s="5">
        <v>37605.245687000002</v>
      </c>
      <c r="AN15" s="5">
        <v>37719.455091000003</v>
      </c>
      <c r="AO15" s="5">
        <v>35984.137379</v>
      </c>
      <c r="AP15" s="5">
        <v>36704.930499000002</v>
      </c>
      <c r="AQ15" s="5">
        <v>37339.605011</v>
      </c>
      <c r="AR15" s="5">
        <v>37012.553713000001</v>
      </c>
      <c r="AS15" s="5">
        <v>36940.451437000003</v>
      </c>
      <c r="AT15" s="5">
        <v>37479.209212000002</v>
      </c>
      <c r="AU15" s="5">
        <v>38255.272899000003</v>
      </c>
      <c r="AV15" s="5">
        <v>38923.435093</v>
      </c>
      <c r="AW15" s="5">
        <v>39961.965558999997</v>
      </c>
      <c r="AX15" s="5">
        <v>40709.294514000001</v>
      </c>
      <c r="AY15" s="5">
        <v>41349.611700000001</v>
      </c>
      <c r="AZ15" s="5">
        <v>38975.742177</v>
      </c>
      <c r="BA15" s="5">
        <v>41125.908733999997</v>
      </c>
      <c r="BB15" s="5">
        <v>42475.590317000002</v>
      </c>
    </row>
    <row r="16" spans="1:54" hidden="1" x14ac:dyDescent="0.2">
      <c r="A16" s="4" t="s">
        <v>65</v>
      </c>
      <c r="B16" s="6" t="s">
        <v>66</v>
      </c>
      <c r="C16" s="6" t="s">
        <v>66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6" t="s">
        <v>66</v>
      </c>
      <c r="J16" s="6" t="s">
        <v>66</v>
      </c>
      <c r="K16" s="6" t="s">
        <v>66</v>
      </c>
      <c r="L16" s="6" t="s">
        <v>66</v>
      </c>
      <c r="M16" s="6" t="s">
        <v>66</v>
      </c>
      <c r="N16" s="6" t="s">
        <v>66</v>
      </c>
      <c r="O16" s="6" t="s">
        <v>66</v>
      </c>
      <c r="P16" s="6" t="s">
        <v>66</v>
      </c>
      <c r="Q16" s="6" t="s">
        <v>66</v>
      </c>
      <c r="R16" s="6" t="s">
        <v>66</v>
      </c>
      <c r="S16" s="6" t="s">
        <v>66</v>
      </c>
      <c r="T16" s="6" t="s">
        <v>66</v>
      </c>
      <c r="U16" s="6" t="s">
        <v>66</v>
      </c>
      <c r="V16" s="6" t="s">
        <v>66</v>
      </c>
      <c r="W16" s="6" t="s">
        <v>66</v>
      </c>
      <c r="X16" s="6" t="s">
        <v>66</v>
      </c>
      <c r="Y16" s="6" t="s">
        <v>66</v>
      </c>
      <c r="Z16" s="6" t="s">
        <v>66</v>
      </c>
      <c r="AA16" s="6">
        <v>32816.226620000001</v>
      </c>
      <c r="AB16" s="6">
        <v>33269.768584999998</v>
      </c>
      <c r="AC16" s="6">
        <v>34071.386143000003</v>
      </c>
      <c r="AD16" s="6">
        <v>35023.309893999998</v>
      </c>
      <c r="AE16" s="6">
        <v>35969.319894</v>
      </c>
      <c r="AF16" s="6">
        <v>37226.810627999999</v>
      </c>
      <c r="AG16" s="6">
        <v>37907.926126999999</v>
      </c>
      <c r="AH16" s="6">
        <v>38062.654426000001</v>
      </c>
      <c r="AI16" s="6">
        <v>38102.069003999997</v>
      </c>
      <c r="AJ16" s="6">
        <v>38766.828357999999</v>
      </c>
      <c r="AK16" s="6">
        <v>39200.884074000001</v>
      </c>
      <c r="AL16" s="6">
        <v>40281.513086999999</v>
      </c>
      <c r="AM16" s="6">
        <v>41263.721534999997</v>
      </c>
      <c r="AN16" s="6">
        <v>41228.506234</v>
      </c>
      <c r="AO16" s="6">
        <v>39249.519289000003</v>
      </c>
      <c r="AP16" s="6">
        <v>39994.443897999998</v>
      </c>
      <c r="AQ16" s="6">
        <v>40565.618147000001</v>
      </c>
      <c r="AR16" s="6">
        <v>40121.725904999999</v>
      </c>
      <c r="AS16" s="6">
        <v>39964.218986</v>
      </c>
      <c r="AT16" s="6">
        <v>40447.003671999999</v>
      </c>
      <c r="AU16" s="6">
        <v>41144.425146000001</v>
      </c>
      <c r="AV16" s="6">
        <v>41779.141034</v>
      </c>
      <c r="AW16" s="6">
        <v>42776.016598000002</v>
      </c>
      <c r="AX16" s="6">
        <v>43424.572266000003</v>
      </c>
      <c r="AY16" s="6">
        <v>43975.505349999999</v>
      </c>
      <c r="AZ16" s="6">
        <v>41229.672572000003</v>
      </c>
      <c r="BA16" s="6">
        <v>43422.422552999997</v>
      </c>
      <c r="BB16" s="6">
        <v>44726.551592000003</v>
      </c>
    </row>
    <row r="17" spans="1:54" hidden="1" x14ac:dyDescent="0.2">
      <c r="A17" s="4" t="s">
        <v>68</v>
      </c>
      <c r="B17" s="5">
        <v>21179.286789000002</v>
      </c>
      <c r="C17" s="5">
        <v>21720.144201999999</v>
      </c>
      <c r="D17" s="5">
        <v>22668.415988000001</v>
      </c>
      <c r="E17" s="5">
        <v>23825.990978000002</v>
      </c>
      <c r="F17" s="5">
        <v>23749.482651999999</v>
      </c>
      <c r="G17" s="5">
        <v>23570.570426999999</v>
      </c>
      <c r="H17" s="5">
        <v>24591.124637000001</v>
      </c>
      <c r="I17" s="5">
        <v>25390.430516</v>
      </c>
      <c r="J17" s="5">
        <v>26398.927926</v>
      </c>
      <c r="K17" s="5">
        <v>27263.734451</v>
      </c>
      <c r="L17" s="5">
        <v>27297.389136999998</v>
      </c>
      <c r="M17" s="5">
        <v>27680.752560000001</v>
      </c>
      <c r="N17" s="5">
        <v>27517.054365</v>
      </c>
      <c r="O17" s="5">
        <v>28286.918248999998</v>
      </c>
      <c r="P17" s="5">
        <v>29537.227889000002</v>
      </c>
      <c r="Q17" s="5">
        <v>30498.01844</v>
      </c>
      <c r="R17" s="5">
        <v>31263.157625</v>
      </c>
      <c r="S17" s="5">
        <v>32174.63521</v>
      </c>
      <c r="T17" s="5">
        <v>33486.981914999997</v>
      </c>
      <c r="U17" s="5">
        <v>34526.602942999998</v>
      </c>
      <c r="V17" s="5">
        <v>35205.713260999997</v>
      </c>
      <c r="W17" s="5">
        <v>35350.837504000003</v>
      </c>
      <c r="X17" s="5">
        <v>35827.105987000003</v>
      </c>
      <c r="Y17" s="5">
        <v>35965.493613999999</v>
      </c>
      <c r="Z17" s="5">
        <v>36822.107585999998</v>
      </c>
      <c r="AA17" s="5">
        <v>37503.123891000003</v>
      </c>
      <c r="AB17" s="5">
        <v>38279.61735</v>
      </c>
      <c r="AC17" s="5">
        <v>39244.397398000001</v>
      </c>
      <c r="AD17" s="5">
        <v>40109.541918000003</v>
      </c>
      <c r="AE17" s="5">
        <v>41126.725484000002</v>
      </c>
      <c r="AF17" s="5">
        <v>42407.209489000001</v>
      </c>
      <c r="AG17" s="5">
        <v>42667.053392000002</v>
      </c>
      <c r="AH17" s="5">
        <v>42892.901425999997</v>
      </c>
      <c r="AI17" s="5">
        <v>43427.644974000003</v>
      </c>
      <c r="AJ17" s="5">
        <v>44429.552640000002</v>
      </c>
      <c r="AK17" s="5">
        <v>45285.856282000001</v>
      </c>
      <c r="AL17" s="5">
        <v>46162.460725999998</v>
      </c>
      <c r="AM17" s="5">
        <v>46833.537527</v>
      </c>
      <c r="AN17" s="5">
        <v>46535.198668999998</v>
      </c>
      <c r="AO17" s="5">
        <v>44550.325738</v>
      </c>
      <c r="AP17" s="5">
        <v>45616.473490999997</v>
      </c>
      <c r="AQ17" s="5">
        <v>46121.350440000002</v>
      </c>
      <c r="AR17" s="5">
        <v>46521.845629000003</v>
      </c>
      <c r="AS17" s="5">
        <v>46945.404014</v>
      </c>
      <c r="AT17" s="5">
        <v>47558.847599000001</v>
      </c>
      <c r="AU17" s="5">
        <v>48281.437748999997</v>
      </c>
      <c r="AV17" s="5">
        <v>48764.290910999996</v>
      </c>
      <c r="AW17" s="5">
        <v>49633.663826000004</v>
      </c>
      <c r="AX17" s="5">
        <v>50479.012833000001</v>
      </c>
      <c r="AY17" s="5">
        <v>51096.794590999998</v>
      </c>
      <c r="AZ17" s="5">
        <v>48682.079640999997</v>
      </c>
      <c r="BA17" s="5">
        <v>51192.198383000003</v>
      </c>
      <c r="BB17" s="5">
        <v>52177.519674000003</v>
      </c>
    </row>
    <row r="18" spans="1:54" hidden="1" x14ac:dyDescent="0.2">
      <c r="A18" s="4" t="s">
        <v>69</v>
      </c>
      <c r="B18" s="6" t="s">
        <v>66</v>
      </c>
      <c r="C18" s="6" t="s">
        <v>66</v>
      </c>
      <c r="D18" s="6" t="s">
        <v>66</v>
      </c>
      <c r="E18" s="6" t="s">
        <v>66</v>
      </c>
      <c r="F18" s="6" t="s">
        <v>66</v>
      </c>
      <c r="G18" s="6" t="s">
        <v>66</v>
      </c>
      <c r="H18" s="6" t="s">
        <v>66</v>
      </c>
      <c r="I18" s="6" t="s">
        <v>66</v>
      </c>
      <c r="J18" s="6" t="s">
        <v>66</v>
      </c>
      <c r="K18" s="6" t="s">
        <v>66</v>
      </c>
      <c r="L18" s="6" t="s">
        <v>66</v>
      </c>
      <c r="M18" s="6" t="s">
        <v>66</v>
      </c>
      <c r="N18" s="6" t="s">
        <v>66</v>
      </c>
      <c r="O18" s="6" t="s">
        <v>66</v>
      </c>
      <c r="P18" s="6" t="s">
        <v>66</v>
      </c>
      <c r="Q18" s="6" t="s">
        <v>66</v>
      </c>
      <c r="R18" s="6" t="s">
        <v>66</v>
      </c>
      <c r="S18" s="6" t="s">
        <v>66</v>
      </c>
      <c r="T18" s="6" t="s">
        <v>66</v>
      </c>
      <c r="U18" s="6" t="s">
        <v>66</v>
      </c>
      <c r="V18" s="6" t="s">
        <v>66</v>
      </c>
      <c r="W18" s="6" t="s">
        <v>66</v>
      </c>
      <c r="X18" s="6" t="s">
        <v>66</v>
      </c>
      <c r="Y18" s="6" t="s">
        <v>66</v>
      </c>
      <c r="Z18" s="6" t="s">
        <v>66</v>
      </c>
      <c r="AA18" s="6">
        <v>30077.427901999999</v>
      </c>
      <c r="AB18" s="6">
        <v>30803.557121999998</v>
      </c>
      <c r="AC18" s="6">
        <v>31701.946773</v>
      </c>
      <c r="AD18" s="6">
        <v>32401.793860999998</v>
      </c>
      <c r="AE18" s="6">
        <v>33209.574438000003</v>
      </c>
      <c r="AF18" s="6">
        <v>34323.745954999999</v>
      </c>
      <c r="AG18" s="6">
        <v>34549.110565000003</v>
      </c>
      <c r="AH18" s="6">
        <v>34842.938022000002</v>
      </c>
      <c r="AI18" s="6">
        <v>35319.975876999997</v>
      </c>
      <c r="AJ18" s="6">
        <v>36252.731931000002</v>
      </c>
      <c r="AK18" s="6">
        <v>37039.046009999998</v>
      </c>
      <c r="AL18" s="6">
        <v>37952.034093000002</v>
      </c>
      <c r="AM18" s="6">
        <v>38693.447769999999</v>
      </c>
      <c r="AN18" s="6">
        <v>38561.806571000001</v>
      </c>
      <c r="AO18" s="6">
        <v>36965.854658999997</v>
      </c>
      <c r="AP18" s="6">
        <v>37866.406787</v>
      </c>
      <c r="AQ18" s="6">
        <v>38422.662895000001</v>
      </c>
      <c r="AR18" s="6">
        <v>38715.244918999997</v>
      </c>
      <c r="AS18" s="6">
        <v>39108.998745999997</v>
      </c>
      <c r="AT18" s="6">
        <v>39693.348054000002</v>
      </c>
      <c r="AU18" s="6">
        <v>40455.335318999998</v>
      </c>
      <c r="AV18" s="6">
        <v>41009.105105000002</v>
      </c>
      <c r="AW18" s="6">
        <v>41844.023043000001</v>
      </c>
      <c r="AX18" s="6">
        <v>42571.442118999999</v>
      </c>
      <c r="AY18" s="6">
        <v>42995.828781999997</v>
      </c>
      <c r="AZ18" s="6">
        <v>41000.840029999999</v>
      </c>
      <c r="BA18" s="6">
        <v>43194.675103000001</v>
      </c>
      <c r="BB18" s="6">
        <v>44250.343326000002</v>
      </c>
    </row>
    <row r="19" spans="1:54" hidden="1" x14ac:dyDescent="0.2">
      <c r="A19" s="8" t="s">
        <v>567</v>
      </c>
    </row>
    <row r="20" spans="1:54" hidden="1" x14ac:dyDescent="0.2"/>
    <row r="21" spans="1:54" ht="21" hidden="1" x14ac:dyDescent="0.2">
      <c r="A21" s="11"/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  <c r="Q21" s="3" t="s">
        <v>20</v>
      </c>
      <c r="R21" s="3" t="s">
        <v>21</v>
      </c>
      <c r="S21" s="3" t="s">
        <v>22</v>
      </c>
      <c r="T21" s="3" t="s">
        <v>23</v>
      </c>
      <c r="U21" s="3" t="s">
        <v>24</v>
      </c>
      <c r="V21" s="3" t="s">
        <v>25</v>
      </c>
      <c r="W21" s="3" t="s">
        <v>26</v>
      </c>
      <c r="X21" s="3" t="s">
        <v>27</v>
      </c>
      <c r="Y21" s="3" t="s">
        <v>28</v>
      </c>
      <c r="Z21" s="3" t="s">
        <v>29</v>
      </c>
      <c r="AA21" s="3" t="s">
        <v>30</v>
      </c>
      <c r="AB21" s="3" t="s">
        <v>31</v>
      </c>
      <c r="AC21" s="3" t="s">
        <v>32</v>
      </c>
      <c r="AD21" s="3" t="s">
        <v>33</v>
      </c>
      <c r="AE21" s="3" t="s">
        <v>34</v>
      </c>
      <c r="AF21" s="3" t="s">
        <v>35</v>
      </c>
      <c r="AG21" s="3" t="s">
        <v>36</v>
      </c>
      <c r="AH21" s="3" t="s">
        <v>37</v>
      </c>
      <c r="AI21" s="3" t="s">
        <v>38</v>
      </c>
      <c r="AJ21" s="3" t="s">
        <v>39</v>
      </c>
      <c r="AK21" s="3" t="s">
        <v>40</v>
      </c>
      <c r="AL21" s="3" t="s">
        <v>41</v>
      </c>
      <c r="AM21" s="3" t="s">
        <v>42</v>
      </c>
      <c r="AN21" s="3" t="s">
        <v>43</v>
      </c>
      <c r="AO21" s="3" t="s">
        <v>44</v>
      </c>
      <c r="AP21" s="3" t="s">
        <v>45</v>
      </c>
      <c r="AQ21" s="3" t="s">
        <v>46</v>
      </c>
      <c r="AR21" s="3" t="s">
        <v>47</v>
      </c>
      <c r="AS21" s="3" t="s">
        <v>48</v>
      </c>
      <c r="AT21" s="3" t="s">
        <v>49</v>
      </c>
      <c r="AU21" s="3" t="s">
        <v>50</v>
      </c>
      <c r="AV21" s="3" t="s">
        <v>51</v>
      </c>
      <c r="AW21" s="3" t="s">
        <v>52</v>
      </c>
      <c r="AX21" s="3" t="s">
        <v>53</v>
      </c>
      <c r="AY21" s="3" t="s">
        <v>54</v>
      </c>
      <c r="AZ21" s="3" t="s">
        <v>55</v>
      </c>
      <c r="BA21" s="3" t="s">
        <v>56</v>
      </c>
      <c r="BB21">
        <v>2022</v>
      </c>
    </row>
    <row r="22" spans="1:54" hidden="1" x14ac:dyDescent="0.2">
      <c r="A22" s="4" t="s">
        <v>57</v>
      </c>
      <c r="B22" s="5">
        <f>B7</f>
        <v>21597.784014000001</v>
      </c>
      <c r="C22" s="5">
        <f t="shared" ref="C22:BB22" si="0">C7</f>
        <v>22177.422153</v>
      </c>
      <c r="D22" s="5">
        <f t="shared" si="0"/>
        <v>23131.445636</v>
      </c>
      <c r="E22" s="5">
        <f t="shared" si="0"/>
        <v>24387.880202</v>
      </c>
      <c r="F22" s="5">
        <f t="shared" si="0"/>
        <v>24857.323289</v>
      </c>
      <c r="G22" s="5">
        <f t="shared" si="0"/>
        <v>24875.753324000001</v>
      </c>
      <c r="H22" s="5">
        <f t="shared" si="0"/>
        <v>25996.429821999998</v>
      </c>
      <c r="I22" s="5">
        <f t="shared" si="0"/>
        <v>26602.182016999999</v>
      </c>
      <c r="J22" s="5">
        <f t="shared" si="0"/>
        <v>27322.66876</v>
      </c>
      <c r="K22" s="5">
        <f t="shared" si="0"/>
        <v>28061.387033999999</v>
      </c>
      <c r="L22" s="5">
        <f t="shared" si="0"/>
        <v>28304.939816999999</v>
      </c>
      <c r="M22" s="5">
        <f t="shared" si="0"/>
        <v>28919.651135</v>
      </c>
      <c r="N22" s="5">
        <f t="shared" si="0"/>
        <v>27666.809439000001</v>
      </c>
      <c r="O22" s="5">
        <f t="shared" si="0"/>
        <v>28107.302161</v>
      </c>
      <c r="P22" s="5">
        <f t="shared" si="0"/>
        <v>29488.311989999998</v>
      </c>
      <c r="Q22" s="5">
        <f t="shared" si="0"/>
        <v>30604.354921999999</v>
      </c>
      <c r="R22" s="5">
        <f t="shared" si="0"/>
        <v>30951.604155000001</v>
      </c>
      <c r="S22" s="5">
        <f t="shared" si="0"/>
        <v>31790.425128999999</v>
      </c>
      <c r="T22" s="5">
        <f t="shared" si="0"/>
        <v>32764.815187</v>
      </c>
      <c r="U22" s="5">
        <f t="shared" si="0"/>
        <v>32927.848048</v>
      </c>
      <c r="V22" s="5">
        <f t="shared" si="0"/>
        <v>32488.543194000002</v>
      </c>
      <c r="W22" s="5">
        <f t="shared" si="0"/>
        <v>31417.918446</v>
      </c>
      <c r="X22" s="5">
        <f t="shared" si="0"/>
        <v>31327.739117000001</v>
      </c>
      <c r="Y22" s="5">
        <f t="shared" si="0"/>
        <v>31809.829496999999</v>
      </c>
      <c r="Z22" s="5">
        <f t="shared" si="0"/>
        <v>32877.439526000002</v>
      </c>
      <c r="AA22" s="5">
        <f t="shared" si="0"/>
        <v>33415.580532</v>
      </c>
      <c r="AB22" s="5">
        <f t="shared" si="0"/>
        <v>33603.532436000001</v>
      </c>
      <c r="AC22" s="5">
        <f t="shared" si="0"/>
        <v>34695.260555000001</v>
      </c>
      <c r="AD22" s="5">
        <f t="shared" si="0"/>
        <v>35749.120789000001</v>
      </c>
      <c r="AE22" s="5">
        <f t="shared" si="0"/>
        <v>37290.468930000003</v>
      </c>
      <c r="AF22" s="5">
        <f t="shared" si="0"/>
        <v>38857.668956000001</v>
      </c>
      <c r="AG22" s="5">
        <f t="shared" si="0"/>
        <v>39125.849532</v>
      </c>
      <c r="AH22" s="5">
        <f t="shared" si="0"/>
        <v>39870.747805999999</v>
      </c>
      <c r="AI22" s="5">
        <f t="shared" si="0"/>
        <v>40224.812056000002</v>
      </c>
      <c r="AJ22" s="5">
        <f t="shared" si="0"/>
        <v>41081.452086999998</v>
      </c>
      <c r="AK22" s="5">
        <f t="shared" si="0"/>
        <v>41999.236162000001</v>
      </c>
      <c r="AL22" s="5">
        <f t="shared" si="0"/>
        <v>42672.305303000001</v>
      </c>
      <c r="AM22" s="5">
        <f t="shared" si="0"/>
        <v>43135.456585</v>
      </c>
      <c r="AN22" s="5">
        <f t="shared" si="0"/>
        <v>43099.398601000001</v>
      </c>
      <c r="AO22" s="5">
        <f t="shared" si="0"/>
        <v>41363.353509</v>
      </c>
      <c r="AP22" s="5">
        <f t="shared" si="0"/>
        <v>42169.958884</v>
      </c>
      <c r="AQ22" s="5">
        <f t="shared" si="0"/>
        <v>43073.043624999998</v>
      </c>
      <c r="AR22" s="5">
        <f t="shared" si="0"/>
        <v>43358.187460000001</v>
      </c>
      <c r="AS22" s="5">
        <f t="shared" si="0"/>
        <v>43901.731678999997</v>
      </c>
      <c r="AT22" s="5">
        <f t="shared" si="0"/>
        <v>44709.974015</v>
      </c>
      <c r="AU22" s="5">
        <f t="shared" si="0"/>
        <v>44670.054383000002</v>
      </c>
      <c r="AV22" s="5">
        <f t="shared" si="0"/>
        <v>44609.373403999998</v>
      </c>
      <c r="AW22" s="5">
        <f t="shared" si="0"/>
        <v>45417.373581</v>
      </c>
      <c r="AX22" s="5">
        <f t="shared" si="0"/>
        <v>46023.951786999998</v>
      </c>
      <c r="AY22" s="5">
        <f t="shared" si="0"/>
        <v>46224.352208999997</v>
      </c>
      <c r="AZ22" s="5">
        <f t="shared" si="0"/>
        <v>43410.115635000002</v>
      </c>
      <c r="BA22" s="5">
        <f t="shared" si="0"/>
        <v>45324.187085999998</v>
      </c>
      <c r="BB22">
        <f t="shared" si="0"/>
        <v>46016.736312000001</v>
      </c>
    </row>
    <row r="23" spans="1:54" hidden="1" x14ac:dyDescent="0.2">
      <c r="A23" s="4" t="s">
        <v>78</v>
      </c>
      <c r="B23" s="6">
        <f>B8</f>
        <v>19538.564299999998</v>
      </c>
      <c r="C23" s="6">
        <f t="shared" ref="C23:BB23" si="1">C8</f>
        <v>20383.133317</v>
      </c>
      <c r="D23" s="6">
        <f t="shared" si="1"/>
        <v>21114.255259000001</v>
      </c>
      <c r="E23" s="6">
        <f t="shared" si="1"/>
        <v>22274.514841</v>
      </c>
      <c r="F23" s="6">
        <f t="shared" si="1"/>
        <v>23081.48329</v>
      </c>
      <c r="G23" s="6">
        <f t="shared" si="1"/>
        <v>22753.961229</v>
      </c>
      <c r="H23" s="6">
        <f t="shared" si="1"/>
        <v>23650.138118999999</v>
      </c>
      <c r="I23" s="6">
        <f t="shared" si="1"/>
        <v>24358.790201</v>
      </c>
      <c r="J23" s="6">
        <f t="shared" si="1"/>
        <v>25217.116704</v>
      </c>
      <c r="K23" s="6">
        <f t="shared" si="1"/>
        <v>25998.589088000001</v>
      </c>
      <c r="L23" s="6">
        <f t="shared" si="1"/>
        <v>26273.062059</v>
      </c>
      <c r="M23" s="6">
        <f t="shared" si="1"/>
        <v>26404.090734000001</v>
      </c>
      <c r="N23" s="6">
        <f t="shared" si="1"/>
        <v>26903.141760999999</v>
      </c>
      <c r="O23" s="6">
        <f t="shared" si="1"/>
        <v>27090.368420999999</v>
      </c>
      <c r="P23" s="6">
        <f t="shared" si="1"/>
        <v>27366.794718000001</v>
      </c>
      <c r="Q23" s="6">
        <f t="shared" si="1"/>
        <v>27672.488890000001</v>
      </c>
      <c r="R23" s="6">
        <f t="shared" si="1"/>
        <v>28175.072024000001</v>
      </c>
      <c r="S23" s="6">
        <f t="shared" si="1"/>
        <v>28740.452578</v>
      </c>
      <c r="T23" s="6">
        <f t="shared" si="1"/>
        <v>29930.643608999999</v>
      </c>
      <c r="U23" s="6">
        <f t="shared" si="1"/>
        <v>31045.360075000001</v>
      </c>
      <c r="V23" s="6">
        <f t="shared" si="1"/>
        <v>31778.684958999998</v>
      </c>
      <c r="W23" s="6">
        <f t="shared" si="1"/>
        <v>31951.628407</v>
      </c>
      <c r="X23" s="6">
        <f t="shared" si="1"/>
        <v>32302.093968000001</v>
      </c>
      <c r="Y23" s="6">
        <f t="shared" si="1"/>
        <v>31959.968356000001</v>
      </c>
      <c r="Z23" s="6">
        <f t="shared" si="1"/>
        <v>32592.358306999999</v>
      </c>
      <c r="AA23" s="6">
        <f t="shared" si="1"/>
        <v>33158.788796000001</v>
      </c>
      <c r="AB23" s="6">
        <f t="shared" si="1"/>
        <v>33507.990744000002</v>
      </c>
      <c r="AC23" s="6">
        <f t="shared" si="1"/>
        <v>34169.012909999998</v>
      </c>
      <c r="AD23" s="6">
        <f t="shared" si="1"/>
        <v>35265.231320999999</v>
      </c>
      <c r="AE23" s="6">
        <f t="shared" si="1"/>
        <v>36284.263361999998</v>
      </c>
      <c r="AF23" s="6">
        <f t="shared" si="1"/>
        <v>37450.372477999997</v>
      </c>
      <c r="AG23" s="6">
        <f t="shared" si="1"/>
        <v>37916.240903999998</v>
      </c>
      <c r="AH23" s="6">
        <f t="shared" si="1"/>
        <v>38068.790552999999</v>
      </c>
      <c r="AI23" s="6">
        <f t="shared" si="1"/>
        <v>38111.413674000003</v>
      </c>
      <c r="AJ23" s="6">
        <f t="shared" si="1"/>
        <v>38902.332179999998</v>
      </c>
      <c r="AK23" s="6">
        <f t="shared" si="1"/>
        <v>39253.219162000001</v>
      </c>
      <c r="AL23" s="6">
        <f t="shared" si="1"/>
        <v>39935.850053000002</v>
      </c>
      <c r="AM23" s="6">
        <f t="shared" si="1"/>
        <v>40652.384466000003</v>
      </c>
      <c r="AN23" s="6">
        <f t="shared" si="1"/>
        <v>40529.325787000002</v>
      </c>
      <c r="AO23" s="6">
        <f t="shared" si="1"/>
        <v>39163.379042</v>
      </c>
      <c r="AP23" s="6">
        <f t="shared" si="1"/>
        <v>39730.929181</v>
      </c>
      <c r="AQ23" s="6">
        <f t="shared" si="1"/>
        <v>40403.853389999997</v>
      </c>
      <c r="AR23" s="6">
        <f t="shared" si="1"/>
        <v>40332.198991999998</v>
      </c>
      <c r="AS23" s="6">
        <f t="shared" si="1"/>
        <v>40355.646331000004</v>
      </c>
      <c r="AT23" s="6">
        <f t="shared" si="1"/>
        <v>40544.300549</v>
      </c>
      <c r="AU23" s="6">
        <f t="shared" si="1"/>
        <v>40829.893318000002</v>
      </c>
      <c r="AV23" s="6">
        <f t="shared" si="1"/>
        <v>41122.761487999996</v>
      </c>
      <c r="AW23" s="6">
        <f t="shared" si="1"/>
        <v>41886.432475000001</v>
      </c>
      <c r="AX23" s="6">
        <f t="shared" si="1"/>
        <v>42456.989250999999</v>
      </c>
      <c r="AY23" s="6">
        <f t="shared" si="1"/>
        <v>43039.731870000003</v>
      </c>
      <c r="AZ23" s="6">
        <f t="shared" si="1"/>
        <v>39548.027925000002</v>
      </c>
      <c r="BA23" s="6">
        <f t="shared" si="1"/>
        <v>42111.952753999998</v>
      </c>
      <c r="BB23">
        <f t="shared" si="1"/>
        <v>43018.868009999998</v>
      </c>
    </row>
    <row r="24" spans="1:54" hidden="1" x14ac:dyDescent="0.2">
      <c r="A24" s="4" t="s">
        <v>79</v>
      </c>
      <c r="B24" s="5">
        <f>B9</f>
        <v>20849.682919999999</v>
      </c>
      <c r="C24" s="5">
        <f t="shared" ref="C24:BB24" si="2">C9</f>
        <v>21328.282124000001</v>
      </c>
      <c r="D24" s="5">
        <f t="shared" si="2"/>
        <v>22140.906168000001</v>
      </c>
      <c r="E24" s="5">
        <f t="shared" si="2"/>
        <v>23127.874956</v>
      </c>
      <c r="F24" s="5">
        <f t="shared" si="2"/>
        <v>23326.933754999998</v>
      </c>
      <c r="G24" s="5">
        <f t="shared" si="2"/>
        <v>23212.923931000001</v>
      </c>
      <c r="H24" s="5">
        <f t="shared" si="2"/>
        <v>24474.397577</v>
      </c>
      <c r="I24" s="5">
        <f t="shared" si="2"/>
        <v>25342.795099999999</v>
      </c>
      <c r="J24" s="5">
        <f t="shared" si="2"/>
        <v>26132.980750999999</v>
      </c>
      <c r="K24" s="5">
        <f t="shared" si="2"/>
        <v>27209.927865000001</v>
      </c>
      <c r="L24" s="5">
        <f t="shared" si="2"/>
        <v>27523.143327999998</v>
      </c>
      <c r="M24" s="5">
        <f t="shared" si="2"/>
        <v>27628.230661000001</v>
      </c>
      <c r="N24" s="5">
        <f t="shared" si="2"/>
        <v>27548.301103999998</v>
      </c>
      <c r="O24" s="5">
        <f t="shared" si="2"/>
        <v>28057.765008999999</v>
      </c>
      <c r="P24" s="5">
        <f t="shared" si="2"/>
        <v>28952.107005999998</v>
      </c>
      <c r="Q24" s="5">
        <f t="shared" si="2"/>
        <v>29693.990561999999</v>
      </c>
      <c r="R24" s="5">
        <f t="shared" si="2"/>
        <v>30364.591891</v>
      </c>
      <c r="S24" s="5">
        <f t="shared" si="2"/>
        <v>30779.256453000002</v>
      </c>
      <c r="T24" s="5">
        <f t="shared" si="2"/>
        <v>31758.088971000001</v>
      </c>
      <c r="U24" s="5">
        <f t="shared" si="2"/>
        <v>32759.867789</v>
      </c>
      <c r="V24" s="5">
        <f t="shared" si="2"/>
        <v>34182.918867</v>
      </c>
      <c r="W24" s="5">
        <f t="shared" si="2"/>
        <v>35655.469358000002</v>
      </c>
      <c r="X24" s="5">
        <f t="shared" si="2"/>
        <v>36103.240932000001</v>
      </c>
      <c r="Y24" s="5">
        <f t="shared" si="2"/>
        <v>35553.586379</v>
      </c>
      <c r="Z24" s="5">
        <f t="shared" si="2"/>
        <v>36313.817603000003</v>
      </c>
      <c r="AA24" s="5">
        <f t="shared" si="2"/>
        <v>36801.539922000004</v>
      </c>
      <c r="AB24" s="5">
        <f t="shared" si="2"/>
        <v>37026.144907000002</v>
      </c>
      <c r="AC24" s="5">
        <f t="shared" si="2"/>
        <v>37669.367647999999</v>
      </c>
      <c r="AD24" s="5">
        <f t="shared" si="2"/>
        <v>38458.199984999999</v>
      </c>
      <c r="AE24" s="5">
        <f t="shared" si="2"/>
        <v>39195.556557000004</v>
      </c>
      <c r="AF24" s="5">
        <f t="shared" si="2"/>
        <v>40319.796469000001</v>
      </c>
      <c r="AG24" s="5">
        <f t="shared" si="2"/>
        <v>40967.585031000002</v>
      </c>
      <c r="AH24" s="5">
        <f t="shared" si="2"/>
        <v>40855.907046</v>
      </c>
      <c r="AI24" s="5">
        <f t="shared" si="2"/>
        <v>40584.295246000001</v>
      </c>
      <c r="AJ24" s="5">
        <f t="shared" si="2"/>
        <v>41108.0769</v>
      </c>
      <c r="AK24" s="5">
        <f t="shared" si="2"/>
        <v>41469.450839999998</v>
      </c>
      <c r="AL24" s="5">
        <f t="shared" si="2"/>
        <v>43139.089796</v>
      </c>
      <c r="AM24" s="5">
        <f t="shared" si="2"/>
        <v>44522.381703999999</v>
      </c>
      <c r="AN24" s="5">
        <f t="shared" si="2"/>
        <v>45076.637672999997</v>
      </c>
      <c r="AO24" s="5">
        <f t="shared" si="2"/>
        <v>42658.468149</v>
      </c>
      <c r="AP24" s="5">
        <f t="shared" si="2"/>
        <v>44551.699280000001</v>
      </c>
      <c r="AQ24" s="5">
        <f t="shared" si="2"/>
        <v>46305.630282999999</v>
      </c>
      <c r="AR24" s="5">
        <f t="shared" si="2"/>
        <v>46412.115460000001</v>
      </c>
      <c r="AS24" s="5">
        <f t="shared" si="2"/>
        <v>46488.045867000001</v>
      </c>
      <c r="AT24" s="5">
        <f t="shared" si="2"/>
        <v>47317.491164999999</v>
      </c>
      <c r="AU24" s="5">
        <f t="shared" si="2"/>
        <v>47609.557162999998</v>
      </c>
      <c r="AV24" s="5">
        <f t="shared" si="2"/>
        <v>48279.984176999998</v>
      </c>
      <c r="AW24" s="5">
        <f t="shared" si="2"/>
        <v>49389.274604999999</v>
      </c>
      <c r="AX24" s="5">
        <f t="shared" si="2"/>
        <v>49724.106928000001</v>
      </c>
      <c r="AY24" s="5">
        <f t="shared" si="2"/>
        <v>50136.407784000003</v>
      </c>
      <c r="AZ24" s="5">
        <f t="shared" si="2"/>
        <v>48243.490169999997</v>
      </c>
      <c r="BA24" s="5">
        <f t="shared" si="2"/>
        <v>49490.011635000003</v>
      </c>
      <c r="BB24">
        <f t="shared" si="2"/>
        <v>50012.227801000001</v>
      </c>
    </row>
    <row r="25" spans="1:54" hidden="1" x14ac:dyDescent="0.2">
      <c r="A25" s="4" t="s">
        <v>80</v>
      </c>
      <c r="B25" s="6">
        <f>B10</f>
        <v>19200.049478000001</v>
      </c>
      <c r="C25" s="6">
        <f t="shared" ref="C25:BB25" si="3">C10</f>
        <v>19458.166476999999</v>
      </c>
      <c r="D25" s="6">
        <f t="shared" si="3"/>
        <v>20062.068983000001</v>
      </c>
      <c r="E25" s="6">
        <f t="shared" si="3"/>
        <v>21346.388384999998</v>
      </c>
      <c r="F25" s="6">
        <f t="shared" si="3"/>
        <v>22373.564104000001</v>
      </c>
      <c r="G25" s="6">
        <f t="shared" si="3"/>
        <v>21775.490612000001</v>
      </c>
      <c r="H25" s="6">
        <f t="shared" si="3"/>
        <v>23210.983500999999</v>
      </c>
      <c r="I25" s="6">
        <f t="shared" si="3"/>
        <v>23704.430636000001</v>
      </c>
      <c r="J25" s="6">
        <f t="shared" si="3"/>
        <v>24385.457740999998</v>
      </c>
      <c r="K25" s="6">
        <f t="shared" si="3"/>
        <v>25764.024968999998</v>
      </c>
      <c r="L25" s="6">
        <f t="shared" si="3"/>
        <v>26592.866344999999</v>
      </c>
      <c r="M25" s="6">
        <f t="shared" si="3"/>
        <v>26781.114486999999</v>
      </c>
      <c r="N25" s="6">
        <f t="shared" si="3"/>
        <v>26876.087543000001</v>
      </c>
      <c r="O25" s="6">
        <f t="shared" si="3"/>
        <v>27180.421291999999</v>
      </c>
      <c r="P25" s="6">
        <f t="shared" si="3"/>
        <v>28050.973032999998</v>
      </c>
      <c r="Q25" s="6">
        <f t="shared" si="3"/>
        <v>28827.507028</v>
      </c>
      <c r="R25" s="6">
        <f t="shared" si="3"/>
        <v>29650.341454000001</v>
      </c>
      <c r="S25" s="6">
        <f t="shared" si="3"/>
        <v>30593.687491000001</v>
      </c>
      <c r="T25" s="6">
        <f t="shared" si="3"/>
        <v>31861.478563000001</v>
      </c>
      <c r="U25" s="6">
        <f t="shared" si="3"/>
        <v>32916.364099999999</v>
      </c>
      <c r="V25" s="6">
        <f t="shared" si="3"/>
        <v>33541.954663999997</v>
      </c>
      <c r="W25" s="6">
        <f t="shared" si="3"/>
        <v>34024.207307999997</v>
      </c>
      <c r="X25" s="6">
        <f t="shared" si="3"/>
        <v>34295.015538</v>
      </c>
      <c r="Y25" s="6">
        <f t="shared" si="3"/>
        <v>33981.784598999999</v>
      </c>
      <c r="Z25" s="6">
        <f t="shared" si="3"/>
        <v>34705.657015999997</v>
      </c>
      <c r="AA25" s="6">
        <f t="shared" si="3"/>
        <v>35706.987331999997</v>
      </c>
      <c r="AB25" s="6">
        <f t="shared" si="3"/>
        <v>36149.143092999999</v>
      </c>
      <c r="AC25" s="6">
        <f t="shared" si="3"/>
        <v>36791.273027000003</v>
      </c>
      <c r="AD25" s="6">
        <f t="shared" si="3"/>
        <v>37446.692323000003</v>
      </c>
      <c r="AE25" s="6">
        <f t="shared" si="3"/>
        <v>38049.054770000002</v>
      </c>
      <c r="AF25" s="6">
        <f t="shared" si="3"/>
        <v>39472.062832000003</v>
      </c>
      <c r="AG25" s="6">
        <f t="shared" si="3"/>
        <v>40215.683593000002</v>
      </c>
      <c r="AH25" s="6">
        <f t="shared" si="3"/>
        <v>40240.124593</v>
      </c>
      <c r="AI25" s="6">
        <f t="shared" si="3"/>
        <v>40078.700434999999</v>
      </c>
      <c r="AJ25" s="6">
        <f t="shared" si="3"/>
        <v>40347.700897000002</v>
      </c>
      <c r="AK25" s="6">
        <f t="shared" si="3"/>
        <v>40440.961151000003</v>
      </c>
      <c r="AL25" s="6">
        <f t="shared" si="3"/>
        <v>41000.734264999999</v>
      </c>
      <c r="AM25" s="6">
        <f t="shared" si="3"/>
        <v>41358.117661999997</v>
      </c>
      <c r="AN25" s="6">
        <f t="shared" si="3"/>
        <v>40645.494096000002</v>
      </c>
      <c r="AO25" s="6">
        <f t="shared" si="3"/>
        <v>38276.461939000001</v>
      </c>
      <c r="AP25" s="6">
        <f t="shared" si="3"/>
        <v>38760.496962999998</v>
      </c>
      <c r="AQ25" s="6">
        <f t="shared" si="3"/>
        <v>38899.793309000001</v>
      </c>
      <c r="AR25" s="6">
        <f t="shared" si="3"/>
        <v>37637.147389999998</v>
      </c>
      <c r="AS25" s="6">
        <f t="shared" si="3"/>
        <v>36870.471152999999</v>
      </c>
      <c r="AT25" s="6">
        <f t="shared" si="3"/>
        <v>36863.232406000003</v>
      </c>
      <c r="AU25" s="6">
        <f t="shared" si="3"/>
        <v>37206.331819999999</v>
      </c>
      <c r="AV25" s="6">
        <f t="shared" si="3"/>
        <v>37759.301807000003</v>
      </c>
      <c r="AW25" s="6">
        <f t="shared" si="3"/>
        <v>38461.306417</v>
      </c>
      <c r="AX25" s="6">
        <f t="shared" si="3"/>
        <v>38898.485633999997</v>
      </c>
      <c r="AY25" s="6">
        <f t="shared" si="3"/>
        <v>39183.358396000003</v>
      </c>
      <c r="AZ25" s="6">
        <f t="shared" si="3"/>
        <v>35839.163510999999</v>
      </c>
      <c r="BA25" s="6">
        <f t="shared" si="3"/>
        <v>38541.384213999998</v>
      </c>
      <c r="BB25">
        <f t="shared" si="3"/>
        <v>40087.547385999998</v>
      </c>
    </row>
    <row r="26" spans="1:54" hidden="1" x14ac:dyDescent="0.2">
      <c r="A26" s="4" t="s">
        <v>89</v>
      </c>
      <c r="B26" s="5">
        <f>B11</f>
        <v>16424.647520999999</v>
      </c>
      <c r="C26" s="5">
        <f t="shared" ref="C26:BB26" si="4">C11</f>
        <v>17027.348913000002</v>
      </c>
      <c r="D26" s="5">
        <f t="shared" si="4"/>
        <v>18211.339915</v>
      </c>
      <c r="E26" s="5">
        <f t="shared" si="4"/>
        <v>19225.150533</v>
      </c>
      <c r="F26" s="5">
        <f t="shared" si="4"/>
        <v>18731.023400999999</v>
      </c>
      <c r="G26" s="5">
        <f t="shared" si="4"/>
        <v>19074.618098999999</v>
      </c>
      <c r="H26" s="5">
        <f t="shared" si="4"/>
        <v>19612.993949</v>
      </c>
      <c r="I26" s="5">
        <f t="shared" si="4"/>
        <v>20274.507808999999</v>
      </c>
      <c r="J26" s="5">
        <f t="shared" si="4"/>
        <v>21150.215343</v>
      </c>
      <c r="K26" s="5">
        <f t="shared" si="4"/>
        <v>22125.275481000001</v>
      </c>
      <c r="L26" s="5">
        <f t="shared" si="4"/>
        <v>22569.490526000001</v>
      </c>
      <c r="M26" s="5">
        <f t="shared" si="4"/>
        <v>23363.043901000001</v>
      </c>
      <c r="N26" s="5">
        <f t="shared" si="4"/>
        <v>23961.422267999998</v>
      </c>
      <c r="O26" s="5">
        <f t="shared" si="4"/>
        <v>24663.423253000001</v>
      </c>
      <c r="P26" s="5">
        <f t="shared" si="4"/>
        <v>25586.692763999999</v>
      </c>
      <c r="Q26" s="5">
        <f t="shared" si="4"/>
        <v>26741.539747999999</v>
      </c>
      <c r="R26" s="5">
        <f t="shared" si="4"/>
        <v>27483.693686999999</v>
      </c>
      <c r="S26" s="5">
        <f t="shared" si="4"/>
        <v>28625.140748999998</v>
      </c>
      <c r="T26" s="5">
        <f t="shared" si="4"/>
        <v>30406.179273999998</v>
      </c>
      <c r="U26" s="5">
        <f t="shared" si="4"/>
        <v>31784.805462</v>
      </c>
      <c r="V26" s="5">
        <f t="shared" si="4"/>
        <v>33214.034446999998</v>
      </c>
      <c r="W26" s="5">
        <f t="shared" si="4"/>
        <v>34248.520736999999</v>
      </c>
      <c r="X26" s="5">
        <f t="shared" si="4"/>
        <v>34427.681986000003</v>
      </c>
      <c r="Y26" s="5">
        <f t="shared" si="4"/>
        <v>34167.820686999999</v>
      </c>
      <c r="Z26" s="5">
        <f t="shared" si="4"/>
        <v>34488.852609000001</v>
      </c>
      <c r="AA26" s="5">
        <f t="shared" si="4"/>
        <v>35305.954742000002</v>
      </c>
      <c r="AB26" s="5">
        <f t="shared" si="4"/>
        <v>36332.743618</v>
      </c>
      <c r="AC26" s="5">
        <f t="shared" si="4"/>
        <v>36601.903199</v>
      </c>
      <c r="AD26" s="5">
        <f t="shared" si="4"/>
        <v>36040.267054000004</v>
      </c>
      <c r="AE26" s="5">
        <f t="shared" si="4"/>
        <v>35852.383696999997</v>
      </c>
      <c r="AF26" s="5">
        <f t="shared" si="4"/>
        <v>36772.695342999999</v>
      </c>
      <c r="AG26" s="5">
        <f t="shared" si="4"/>
        <v>36827.276129999998</v>
      </c>
      <c r="AH26" s="5">
        <f t="shared" si="4"/>
        <v>36765.227016999997</v>
      </c>
      <c r="AI26" s="5">
        <f t="shared" si="4"/>
        <v>37261.180484999997</v>
      </c>
      <c r="AJ26" s="5">
        <f t="shared" si="4"/>
        <v>38045.944377</v>
      </c>
      <c r="AK26" s="5">
        <f t="shared" si="4"/>
        <v>38725.888803000002</v>
      </c>
      <c r="AL26" s="5">
        <f t="shared" si="4"/>
        <v>39231.855387000003</v>
      </c>
      <c r="AM26" s="5">
        <f t="shared" si="4"/>
        <v>39769.868519000003</v>
      </c>
      <c r="AN26" s="5">
        <f t="shared" si="4"/>
        <v>39263.029021000002</v>
      </c>
      <c r="AO26" s="5">
        <f t="shared" si="4"/>
        <v>37030.873198000001</v>
      </c>
      <c r="AP26" s="5">
        <f t="shared" si="4"/>
        <v>38545.658466000001</v>
      </c>
      <c r="AQ26" s="5">
        <f t="shared" si="4"/>
        <v>38618.776869000001</v>
      </c>
      <c r="AR26" s="5">
        <f t="shared" si="4"/>
        <v>39235.322699999997</v>
      </c>
      <c r="AS26" s="5">
        <f t="shared" si="4"/>
        <v>40090.864104</v>
      </c>
      <c r="AT26" s="5">
        <f t="shared" si="4"/>
        <v>40232.048568999999</v>
      </c>
      <c r="AU26" s="5">
        <f t="shared" si="4"/>
        <v>40908.781551</v>
      </c>
      <c r="AV26" s="5">
        <f t="shared" si="4"/>
        <v>41274.637596</v>
      </c>
      <c r="AW26" s="5">
        <f t="shared" si="4"/>
        <v>42041.309070000003</v>
      </c>
      <c r="AX26" s="5">
        <f t="shared" si="4"/>
        <v>42399.807137999996</v>
      </c>
      <c r="AY26" s="5">
        <f t="shared" si="4"/>
        <v>42321.701531999999</v>
      </c>
      <c r="AZ26" s="5">
        <f t="shared" si="4"/>
        <v>40658.680351000003</v>
      </c>
      <c r="BA26" s="5">
        <f t="shared" si="4"/>
        <v>41598.087138000003</v>
      </c>
      <c r="BB26">
        <f t="shared" si="4"/>
        <v>42212.649883999999</v>
      </c>
    </row>
    <row r="27" spans="1:54" hidden="1" x14ac:dyDescent="0.2">
      <c r="A27" s="4" t="s">
        <v>81</v>
      </c>
      <c r="B27" s="5">
        <f>B13</f>
        <v>18650.987471</v>
      </c>
      <c r="C27" s="5">
        <f t="shared" ref="C27:BB27" si="5">C13</f>
        <v>19202.481637000001</v>
      </c>
      <c r="D27" s="5">
        <f t="shared" si="5"/>
        <v>19971.998841000001</v>
      </c>
      <c r="E27" s="5">
        <f t="shared" si="5"/>
        <v>21227.263024</v>
      </c>
      <c r="F27" s="5">
        <f t="shared" si="5"/>
        <v>20695.106888999999</v>
      </c>
      <c r="G27" s="5">
        <f t="shared" si="5"/>
        <v>20393.760004</v>
      </c>
      <c r="H27" s="5">
        <f t="shared" si="5"/>
        <v>20991.00603</v>
      </c>
      <c r="I27" s="5">
        <f t="shared" si="5"/>
        <v>21516.864174999999</v>
      </c>
      <c r="J27" s="5">
        <f t="shared" si="5"/>
        <v>22426.278579000002</v>
      </c>
      <c r="K27" s="5">
        <f t="shared" si="5"/>
        <v>23241.393474</v>
      </c>
      <c r="L27" s="5">
        <f t="shared" si="5"/>
        <v>22732.896183000001</v>
      </c>
      <c r="M27" s="5">
        <f t="shared" si="5"/>
        <v>22542.613915000002</v>
      </c>
      <c r="N27" s="5">
        <f t="shared" si="5"/>
        <v>23019.680996999999</v>
      </c>
      <c r="O27" s="5">
        <f t="shared" si="5"/>
        <v>23980.888450999999</v>
      </c>
      <c r="P27" s="5">
        <f t="shared" si="5"/>
        <v>24484.606269</v>
      </c>
      <c r="Q27" s="5">
        <f t="shared" si="5"/>
        <v>25434.704282999999</v>
      </c>
      <c r="R27" s="5">
        <f t="shared" si="5"/>
        <v>26175.814074999998</v>
      </c>
      <c r="S27" s="5">
        <f t="shared" si="5"/>
        <v>27529.128072</v>
      </c>
      <c r="T27" s="5">
        <f t="shared" si="5"/>
        <v>29049.934043000001</v>
      </c>
      <c r="U27" s="5">
        <f t="shared" si="5"/>
        <v>29714.671163999999</v>
      </c>
      <c r="V27" s="5">
        <f t="shared" si="5"/>
        <v>29848.508979999999</v>
      </c>
      <c r="W27" s="5">
        <f t="shared" si="5"/>
        <v>29415.945019999999</v>
      </c>
      <c r="X27" s="5">
        <f t="shared" si="5"/>
        <v>29459.047304</v>
      </c>
      <c r="Y27" s="5">
        <f t="shared" si="5"/>
        <v>30125.042658999999</v>
      </c>
      <c r="Z27" s="5">
        <f t="shared" si="5"/>
        <v>31203.636929</v>
      </c>
      <c r="AA27" s="5">
        <f t="shared" si="5"/>
        <v>31903.735717</v>
      </c>
      <c r="AB27" s="5">
        <f t="shared" si="5"/>
        <v>32434.670431999999</v>
      </c>
      <c r="AC27" s="5">
        <f t="shared" si="5"/>
        <v>33814.831138000001</v>
      </c>
      <c r="AD27" s="5">
        <f t="shared" si="5"/>
        <v>34786.420162000002</v>
      </c>
      <c r="AE27" s="5">
        <f t="shared" si="5"/>
        <v>35707.283229000001</v>
      </c>
      <c r="AF27" s="5">
        <f t="shared" si="5"/>
        <v>37041.156827999999</v>
      </c>
      <c r="AG27" s="5">
        <f t="shared" si="5"/>
        <v>37694.982576000002</v>
      </c>
      <c r="AH27" s="5">
        <f t="shared" si="5"/>
        <v>38198.982936</v>
      </c>
      <c r="AI27" s="5">
        <f t="shared" si="5"/>
        <v>39212.954239999999</v>
      </c>
      <c r="AJ27" s="5">
        <f t="shared" si="5"/>
        <v>39922.954411999999</v>
      </c>
      <c r="AK27" s="5">
        <f t="shared" si="5"/>
        <v>40674.103371999998</v>
      </c>
      <c r="AL27" s="5">
        <f t="shared" si="5"/>
        <v>41270.012477999997</v>
      </c>
      <c r="AM27" s="5">
        <f t="shared" si="5"/>
        <v>41988.329784000001</v>
      </c>
      <c r="AN27" s="5">
        <f t="shared" si="5"/>
        <v>41581.077203000001</v>
      </c>
      <c r="AO27" s="5">
        <f t="shared" si="5"/>
        <v>39426.881675999997</v>
      </c>
      <c r="AP27" s="5">
        <f t="shared" si="5"/>
        <v>40063.885707000001</v>
      </c>
      <c r="AQ27" s="5">
        <f t="shared" si="5"/>
        <v>40155.70162</v>
      </c>
      <c r="AR27" s="5">
        <f t="shared" si="5"/>
        <v>40468.762813000001</v>
      </c>
      <c r="AS27" s="5">
        <f t="shared" si="5"/>
        <v>40947.489329999997</v>
      </c>
      <c r="AT27" s="5">
        <f t="shared" si="5"/>
        <v>41936.487716000003</v>
      </c>
      <c r="AU27" s="5">
        <f t="shared" si="5"/>
        <v>42601.747443</v>
      </c>
      <c r="AV27" s="5">
        <f t="shared" si="5"/>
        <v>43167.472915999999</v>
      </c>
      <c r="AW27" s="5">
        <f t="shared" si="5"/>
        <v>43959.805935999997</v>
      </c>
      <c r="AX27" s="5">
        <f t="shared" si="5"/>
        <v>44442.834382000001</v>
      </c>
      <c r="AY27" s="5">
        <f t="shared" si="5"/>
        <v>44911.792880000001</v>
      </c>
      <c r="AZ27" s="5">
        <f t="shared" si="5"/>
        <v>39788.468418999997</v>
      </c>
      <c r="BA27" s="5">
        <f t="shared" si="5"/>
        <v>42526.107536000003</v>
      </c>
      <c r="BB27">
        <f t="shared" si="5"/>
        <v>44100.576550999998</v>
      </c>
    </row>
    <row r="28" spans="1:54" hidden="1" x14ac:dyDescent="0.2">
      <c r="A28" s="4" t="s">
        <v>90</v>
      </c>
      <c r="B28" s="6">
        <f>B14</f>
        <v>25290.650097999998</v>
      </c>
      <c r="C28" s="6">
        <f t="shared" ref="C28:BB28" si="6">C14</f>
        <v>25796.154041000002</v>
      </c>
      <c r="D28" s="6">
        <f t="shared" si="6"/>
        <v>26864.050460999999</v>
      </c>
      <c r="E28" s="6">
        <f t="shared" si="6"/>
        <v>28110.89186</v>
      </c>
      <c r="F28" s="6">
        <f t="shared" si="6"/>
        <v>27702.874057000001</v>
      </c>
      <c r="G28" s="6">
        <f t="shared" si="6"/>
        <v>27379.329071</v>
      </c>
      <c r="H28" s="6">
        <f t="shared" si="6"/>
        <v>28576.056702000002</v>
      </c>
      <c r="I28" s="6">
        <f t="shared" si="6"/>
        <v>29598.467804</v>
      </c>
      <c r="J28" s="6">
        <f t="shared" si="6"/>
        <v>30908.510401</v>
      </c>
      <c r="K28" s="6">
        <f t="shared" si="6"/>
        <v>31536.242308000001</v>
      </c>
      <c r="L28" s="6">
        <f t="shared" si="6"/>
        <v>31093.378481</v>
      </c>
      <c r="M28" s="6">
        <f t="shared" si="6"/>
        <v>31566.122887000001</v>
      </c>
      <c r="N28" s="6">
        <f t="shared" si="6"/>
        <v>30702.025079999999</v>
      </c>
      <c r="O28" s="6">
        <f t="shared" si="6"/>
        <v>31819.572335000001</v>
      </c>
      <c r="P28" s="6">
        <f t="shared" si="6"/>
        <v>33824.743482999998</v>
      </c>
      <c r="Q28" s="6">
        <f t="shared" si="6"/>
        <v>34923.107687000003</v>
      </c>
      <c r="R28" s="6">
        <f t="shared" si="6"/>
        <v>35805.550625000003</v>
      </c>
      <c r="S28" s="6">
        <f t="shared" si="6"/>
        <v>36714.660586999998</v>
      </c>
      <c r="T28" s="6">
        <f t="shared" si="6"/>
        <v>37902.076862000002</v>
      </c>
      <c r="U28" s="6">
        <f t="shared" si="6"/>
        <v>38924.633076999999</v>
      </c>
      <c r="V28" s="6">
        <f t="shared" si="6"/>
        <v>39215.832621000001</v>
      </c>
      <c r="W28" s="6">
        <f t="shared" si="6"/>
        <v>38655.915678999998</v>
      </c>
      <c r="X28" s="6">
        <f t="shared" si="6"/>
        <v>39489.217629999999</v>
      </c>
      <c r="Y28" s="6">
        <f t="shared" si="6"/>
        <v>40052.077407999997</v>
      </c>
      <c r="Z28" s="6">
        <f t="shared" si="6"/>
        <v>41163.879424999999</v>
      </c>
      <c r="AA28" s="6">
        <f t="shared" si="6"/>
        <v>41772.055194</v>
      </c>
      <c r="AB28" s="6">
        <f t="shared" si="6"/>
        <v>42845.528419000002</v>
      </c>
      <c r="AC28" s="6">
        <f t="shared" si="6"/>
        <v>44219.096406999997</v>
      </c>
      <c r="AD28" s="6">
        <f t="shared" si="6"/>
        <v>45666.035831000001</v>
      </c>
      <c r="AE28" s="6">
        <f t="shared" si="6"/>
        <v>47311.712517</v>
      </c>
      <c r="AF28" s="6">
        <f t="shared" si="6"/>
        <v>48705.379959999998</v>
      </c>
      <c r="AG28" s="6">
        <f t="shared" si="6"/>
        <v>48682.847555</v>
      </c>
      <c r="AH28" s="6">
        <f t="shared" si="6"/>
        <v>49039.108447999999</v>
      </c>
      <c r="AI28" s="6">
        <f t="shared" si="6"/>
        <v>49947.045488000003</v>
      </c>
      <c r="AJ28" s="6">
        <f t="shared" si="6"/>
        <v>51405.036200000002</v>
      </c>
      <c r="AK28" s="6">
        <f t="shared" si="6"/>
        <v>52704.773599</v>
      </c>
      <c r="AL28" s="6">
        <f t="shared" si="6"/>
        <v>53659.315035</v>
      </c>
      <c r="AM28" s="6">
        <f t="shared" si="6"/>
        <v>54215.969730999997</v>
      </c>
      <c r="AN28" s="6">
        <f t="shared" si="6"/>
        <v>53774.763192999999</v>
      </c>
      <c r="AO28" s="6">
        <f t="shared" si="6"/>
        <v>51916.907293999997</v>
      </c>
      <c r="AP28" s="6">
        <f t="shared" si="6"/>
        <v>52875.975941999997</v>
      </c>
      <c r="AQ28" s="6">
        <f t="shared" si="6"/>
        <v>53273.217612</v>
      </c>
      <c r="AR28" s="6">
        <f t="shared" si="6"/>
        <v>54067.507537999998</v>
      </c>
      <c r="AS28" s="6">
        <f t="shared" si="6"/>
        <v>54651.125541000001</v>
      </c>
      <c r="AT28" s="6">
        <f t="shared" si="6"/>
        <v>55463.794264999997</v>
      </c>
      <c r="AU28" s="6">
        <f t="shared" si="6"/>
        <v>56520.609227000001</v>
      </c>
      <c r="AV28" s="6">
        <f t="shared" si="6"/>
        <v>57021.228829</v>
      </c>
      <c r="AW28" s="6">
        <f t="shared" si="6"/>
        <v>57898.103031999999</v>
      </c>
      <c r="AX28" s="6">
        <f t="shared" si="6"/>
        <v>59252.831726999997</v>
      </c>
      <c r="AY28" s="6">
        <f t="shared" si="6"/>
        <v>60297.094128999997</v>
      </c>
      <c r="AZ28" s="6">
        <f t="shared" si="6"/>
        <v>58407.658693999998</v>
      </c>
      <c r="BA28" s="6">
        <f t="shared" si="6"/>
        <v>61796.084509</v>
      </c>
      <c r="BB28">
        <f t="shared" si="6"/>
        <v>62834.957704</v>
      </c>
    </row>
    <row r="29" spans="1:54" hidden="1" x14ac:dyDescent="0.2">
      <c r="A29" s="4" t="s">
        <v>68</v>
      </c>
      <c r="B29" s="5">
        <f>B17</f>
        <v>21179.286789000002</v>
      </c>
      <c r="C29" s="5">
        <f t="shared" ref="C29:BB29" si="7">C17</f>
        <v>21720.144201999999</v>
      </c>
      <c r="D29" s="5">
        <f t="shared" si="7"/>
        <v>22668.415988000001</v>
      </c>
      <c r="E29" s="5">
        <f t="shared" si="7"/>
        <v>23825.990978000002</v>
      </c>
      <c r="F29" s="5">
        <f t="shared" si="7"/>
        <v>23749.482651999999</v>
      </c>
      <c r="G29" s="5">
        <f t="shared" si="7"/>
        <v>23570.570426999999</v>
      </c>
      <c r="H29" s="5">
        <f t="shared" si="7"/>
        <v>24591.124637000001</v>
      </c>
      <c r="I29" s="5">
        <f t="shared" si="7"/>
        <v>25390.430516</v>
      </c>
      <c r="J29" s="5">
        <f t="shared" si="7"/>
        <v>26398.927926</v>
      </c>
      <c r="K29" s="5">
        <f t="shared" si="7"/>
        <v>27263.734451</v>
      </c>
      <c r="L29" s="5">
        <f t="shared" si="7"/>
        <v>27297.389136999998</v>
      </c>
      <c r="M29" s="5">
        <f t="shared" si="7"/>
        <v>27680.752560000001</v>
      </c>
      <c r="N29" s="5">
        <f t="shared" si="7"/>
        <v>27517.054365</v>
      </c>
      <c r="O29" s="5">
        <f t="shared" si="7"/>
        <v>28286.918248999998</v>
      </c>
      <c r="P29" s="5">
        <f t="shared" si="7"/>
        <v>29537.227889000002</v>
      </c>
      <c r="Q29" s="5">
        <f t="shared" si="7"/>
        <v>30498.01844</v>
      </c>
      <c r="R29" s="5">
        <f t="shared" si="7"/>
        <v>31263.157625</v>
      </c>
      <c r="S29" s="5">
        <f t="shared" si="7"/>
        <v>32174.63521</v>
      </c>
      <c r="T29" s="5">
        <f t="shared" si="7"/>
        <v>33486.981914999997</v>
      </c>
      <c r="U29" s="5">
        <f t="shared" si="7"/>
        <v>34526.602942999998</v>
      </c>
      <c r="V29" s="5">
        <f t="shared" si="7"/>
        <v>35205.713260999997</v>
      </c>
      <c r="W29" s="5">
        <f t="shared" si="7"/>
        <v>35350.837504000003</v>
      </c>
      <c r="X29" s="5">
        <f t="shared" si="7"/>
        <v>35827.105987000003</v>
      </c>
      <c r="Y29" s="5">
        <f t="shared" si="7"/>
        <v>35965.493613999999</v>
      </c>
      <c r="Z29" s="5">
        <f t="shared" si="7"/>
        <v>36822.107585999998</v>
      </c>
      <c r="AA29" s="5">
        <f t="shared" si="7"/>
        <v>37503.123891000003</v>
      </c>
      <c r="AB29" s="5">
        <f t="shared" si="7"/>
        <v>38279.61735</v>
      </c>
      <c r="AC29" s="5">
        <f t="shared" si="7"/>
        <v>39244.397398000001</v>
      </c>
      <c r="AD29" s="5">
        <f t="shared" si="7"/>
        <v>40109.541918000003</v>
      </c>
      <c r="AE29" s="5">
        <f t="shared" si="7"/>
        <v>41126.725484000002</v>
      </c>
      <c r="AF29" s="5">
        <f t="shared" si="7"/>
        <v>42407.209489000001</v>
      </c>
      <c r="AG29" s="5">
        <f t="shared" si="7"/>
        <v>42667.053392000002</v>
      </c>
      <c r="AH29" s="5">
        <f t="shared" si="7"/>
        <v>42892.901425999997</v>
      </c>
      <c r="AI29" s="5">
        <f t="shared" si="7"/>
        <v>43427.644974000003</v>
      </c>
      <c r="AJ29" s="5">
        <f t="shared" si="7"/>
        <v>44429.552640000002</v>
      </c>
      <c r="AK29" s="5">
        <f t="shared" si="7"/>
        <v>45285.856282000001</v>
      </c>
      <c r="AL29" s="5">
        <f t="shared" si="7"/>
        <v>46162.460725999998</v>
      </c>
      <c r="AM29" s="5">
        <f t="shared" si="7"/>
        <v>46833.537527</v>
      </c>
      <c r="AN29" s="5">
        <f t="shared" si="7"/>
        <v>46535.198668999998</v>
      </c>
      <c r="AO29" s="5">
        <f t="shared" si="7"/>
        <v>44550.325738</v>
      </c>
      <c r="AP29" s="5">
        <f t="shared" si="7"/>
        <v>45616.473490999997</v>
      </c>
      <c r="AQ29" s="5">
        <f t="shared" si="7"/>
        <v>46121.350440000002</v>
      </c>
      <c r="AR29" s="5">
        <f t="shared" si="7"/>
        <v>46521.845629000003</v>
      </c>
      <c r="AS29" s="5">
        <f t="shared" si="7"/>
        <v>46945.404014</v>
      </c>
      <c r="AT29" s="5">
        <f t="shared" si="7"/>
        <v>47558.847599000001</v>
      </c>
      <c r="AU29" s="5">
        <f t="shared" si="7"/>
        <v>48281.437748999997</v>
      </c>
      <c r="AV29" s="5">
        <f t="shared" si="7"/>
        <v>48764.290910999996</v>
      </c>
      <c r="AW29" s="5">
        <f t="shared" si="7"/>
        <v>49633.663826000004</v>
      </c>
      <c r="AX29" s="5">
        <f t="shared" si="7"/>
        <v>50479.012833000001</v>
      </c>
      <c r="AY29" s="5">
        <f t="shared" si="7"/>
        <v>51096.794590999998</v>
      </c>
      <c r="AZ29" s="5">
        <f t="shared" si="7"/>
        <v>48682.079640999997</v>
      </c>
      <c r="BA29" s="5">
        <f t="shared" si="7"/>
        <v>51192.198383000003</v>
      </c>
      <c r="BB29">
        <f t="shared" si="7"/>
        <v>52177.519674000003</v>
      </c>
    </row>
    <row r="30" spans="1:54" hidden="1" x14ac:dyDescent="0.2"/>
    <row r="31" spans="1:54" hidden="1" x14ac:dyDescent="0.2"/>
    <row r="32" spans="1:54" hidden="1" x14ac:dyDescent="0.2"/>
    <row r="34" spans="1:54" ht="21" x14ac:dyDescent="0.2">
      <c r="A34" s="11"/>
      <c r="B34" s="3" t="s">
        <v>5</v>
      </c>
      <c r="C34" s="3" t="s">
        <v>6</v>
      </c>
      <c r="D34" s="3" t="s">
        <v>7</v>
      </c>
      <c r="E34" s="3" t="s">
        <v>8</v>
      </c>
      <c r="F34" s="3" t="s">
        <v>9</v>
      </c>
      <c r="G34" s="3" t="s">
        <v>10</v>
      </c>
      <c r="H34" s="3" t="s">
        <v>11</v>
      </c>
      <c r="I34" s="3" t="s">
        <v>12</v>
      </c>
      <c r="J34" s="3" t="s">
        <v>13</v>
      </c>
      <c r="K34" s="3" t="s">
        <v>14</v>
      </c>
      <c r="L34" s="3" t="s">
        <v>15</v>
      </c>
      <c r="M34" s="3" t="s">
        <v>16</v>
      </c>
      <c r="N34" s="3" t="s">
        <v>17</v>
      </c>
      <c r="O34" s="3" t="s">
        <v>18</v>
      </c>
      <c r="P34" s="3" t="s">
        <v>19</v>
      </c>
      <c r="Q34" s="3" t="s">
        <v>20</v>
      </c>
      <c r="R34" s="3" t="s">
        <v>21</v>
      </c>
      <c r="S34" s="3" t="s">
        <v>22</v>
      </c>
      <c r="T34" s="3" t="s">
        <v>23</v>
      </c>
      <c r="U34" s="3" t="s">
        <v>24</v>
      </c>
      <c r="V34" s="3" t="s">
        <v>25</v>
      </c>
      <c r="W34" s="3" t="s">
        <v>26</v>
      </c>
      <c r="X34" s="3" t="s">
        <v>27</v>
      </c>
      <c r="Y34" s="3" t="s">
        <v>28</v>
      </c>
      <c r="Z34" s="3" t="s">
        <v>29</v>
      </c>
      <c r="AA34" s="3" t="s">
        <v>30</v>
      </c>
      <c r="AB34" s="3" t="s">
        <v>31</v>
      </c>
      <c r="AC34" s="3" t="s">
        <v>32</v>
      </c>
      <c r="AD34" s="3" t="s">
        <v>33</v>
      </c>
      <c r="AE34" s="3" t="s">
        <v>34</v>
      </c>
      <c r="AF34" s="3" t="s">
        <v>35</v>
      </c>
      <c r="AG34" s="3" t="s">
        <v>36</v>
      </c>
      <c r="AH34" s="3" t="s">
        <v>37</v>
      </c>
      <c r="AI34" s="3" t="s">
        <v>38</v>
      </c>
      <c r="AJ34" s="3" t="s">
        <v>39</v>
      </c>
      <c r="AK34" s="3" t="s">
        <v>40</v>
      </c>
      <c r="AL34" s="3" t="s">
        <v>41</v>
      </c>
      <c r="AM34" s="3" t="s">
        <v>42</v>
      </c>
      <c r="AN34" s="3" t="s">
        <v>43</v>
      </c>
      <c r="AO34" s="3" t="s">
        <v>44</v>
      </c>
      <c r="AP34" s="3" t="s">
        <v>45</v>
      </c>
      <c r="AQ34" s="3" t="s">
        <v>46</v>
      </c>
      <c r="AR34" s="3" t="s">
        <v>47</v>
      </c>
      <c r="AS34" s="3" t="s">
        <v>48</v>
      </c>
      <c r="AT34" s="3" t="s">
        <v>49</v>
      </c>
      <c r="AU34" s="3" t="s">
        <v>50</v>
      </c>
      <c r="AV34" s="3" t="s">
        <v>51</v>
      </c>
      <c r="AW34" s="3" t="s">
        <v>52</v>
      </c>
      <c r="AX34" s="3" t="s">
        <v>53</v>
      </c>
      <c r="AY34" s="3" t="s">
        <v>54</v>
      </c>
      <c r="AZ34" s="3" t="s">
        <v>55</v>
      </c>
      <c r="BA34" s="3" t="s">
        <v>56</v>
      </c>
      <c r="BB34" s="3">
        <v>2022</v>
      </c>
    </row>
    <row r="35" spans="1:54" x14ac:dyDescent="0.2">
      <c r="A35" s="4" t="s">
        <v>57</v>
      </c>
      <c r="B35" s="5">
        <f t="shared" ref="B35:BA39" si="8">B22/B$29*100</f>
        <v>101.97597411645305</v>
      </c>
      <c r="C35" s="5">
        <f t="shared" si="8"/>
        <v>102.10531728862966</v>
      </c>
      <c r="D35" s="5">
        <f t="shared" si="8"/>
        <v>102.04262021768575</v>
      </c>
      <c r="E35" s="5">
        <f t="shared" si="8"/>
        <v>102.35830368826558</v>
      </c>
      <c r="F35" s="5">
        <f t="shared" si="8"/>
        <v>104.66469376715753</v>
      </c>
      <c r="G35" s="5">
        <f t="shared" si="8"/>
        <v>105.53734115617719</v>
      </c>
      <c r="H35" s="5">
        <f t="shared" si="8"/>
        <v>105.71468448777478</v>
      </c>
      <c r="I35" s="5">
        <f t="shared" si="8"/>
        <v>104.77247323646759</v>
      </c>
      <c r="J35" s="5">
        <f t="shared" si="8"/>
        <v>103.49916040753388</v>
      </c>
      <c r="K35" s="5">
        <f t="shared" si="8"/>
        <v>102.92569084559413</v>
      </c>
      <c r="L35" s="5">
        <f t="shared" si="8"/>
        <v>103.69101482542271</v>
      </c>
      <c r="M35" s="5">
        <f t="shared" si="8"/>
        <v>104.47566796572671</v>
      </c>
      <c r="N35" s="5">
        <f t="shared" si="8"/>
        <v>100.54422639870377</v>
      </c>
      <c r="O35" s="5">
        <f t="shared" si="8"/>
        <v>99.365020655771332</v>
      </c>
      <c r="P35" s="5">
        <f t="shared" si="8"/>
        <v>99.83439238379502</v>
      </c>
      <c r="Q35" s="5">
        <f t="shared" si="8"/>
        <v>100.34866685587851</v>
      </c>
      <c r="R35" s="5">
        <f t="shared" si="8"/>
        <v>99.003448488034806</v>
      </c>
      <c r="S35" s="5">
        <f t="shared" si="8"/>
        <v>98.805860335347063</v>
      </c>
      <c r="T35" s="5">
        <f t="shared" si="8"/>
        <v>97.843440385780141</v>
      </c>
      <c r="U35" s="5">
        <f t="shared" si="8"/>
        <v>95.369498419408984</v>
      </c>
      <c r="V35" s="5">
        <f t="shared" si="8"/>
        <v>92.282019549338287</v>
      </c>
      <c r="W35" s="5">
        <f t="shared" si="8"/>
        <v>88.874608536346585</v>
      </c>
      <c r="X35" s="5">
        <f t="shared" si="8"/>
        <v>87.441444833326443</v>
      </c>
      <c r="Y35" s="5">
        <f t="shared" si="8"/>
        <v>88.445413368711954</v>
      </c>
      <c r="Z35" s="5">
        <f t="shared" si="8"/>
        <v>89.287229008315151</v>
      </c>
      <c r="AA35" s="5">
        <f t="shared" si="8"/>
        <v>89.100792320980673</v>
      </c>
      <c r="AB35" s="5">
        <f t="shared" si="8"/>
        <v>87.784400060101447</v>
      </c>
      <c r="AC35" s="5">
        <f t="shared" si="8"/>
        <v>88.408187806110035</v>
      </c>
      <c r="AD35" s="5">
        <f t="shared" si="8"/>
        <v>89.128718702610826</v>
      </c>
      <c r="AE35" s="5">
        <f t="shared" si="8"/>
        <v>90.672107956923384</v>
      </c>
      <c r="AF35" s="5">
        <f t="shared" si="8"/>
        <v>91.62986535598219</v>
      </c>
      <c r="AG35" s="5">
        <f t="shared" si="8"/>
        <v>91.700378679855191</v>
      </c>
      <c r="AH35" s="5">
        <f t="shared" si="8"/>
        <v>92.954187011074779</v>
      </c>
      <c r="AI35" s="5">
        <f t="shared" si="8"/>
        <v>92.624898449092669</v>
      </c>
      <c r="AJ35" s="5">
        <f t="shared" si="8"/>
        <v>92.46424878474761</v>
      </c>
      <c r="AK35" s="5">
        <f t="shared" si="8"/>
        <v>92.742501986638274</v>
      </c>
      <c r="AL35" s="5">
        <f t="shared" si="8"/>
        <v>92.439407760959668</v>
      </c>
      <c r="AM35" s="5">
        <f t="shared" si="8"/>
        <v>92.103776188446105</v>
      </c>
      <c r="AN35" s="5">
        <f t="shared" si="8"/>
        <v>92.61677146274053</v>
      </c>
      <c r="AO35" s="5">
        <f t="shared" si="8"/>
        <v>92.846354821864722</v>
      </c>
      <c r="AP35" s="5">
        <f t="shared" si="8"/>
        <v>92.444583407614829</v>
      </c>
      <c r="AQ35" s="5">
        <f t="shared" si="8"/>
        <v>93.390681786376589</v>
      </c>
      <c r="AR35" s="5">
        <f t="shared" si="8"/>
        <v>93.199628849144602</v>
      </c>
      <c r="AS35" s="5">
        <f t="shared" si="8"/>
        <v>93.516570154359897</v>
      </c>
      <c r="AT35" s="5">
        <f t="shared" si="8"/>
        <v>94.009792650947446</v>
      </c>
      <c r="AU35" s="5">
        <f t="shared" si="8"/>
        <v>92.520141208771705</v>
      </c>
      <c r="AV35" s="5">
        <f t="shared" si="8"/>
        <v>91.479590025038675</v>
      </c>
      <c r="AW35" s="5">
        <f t="shared" si="8"/>
        <v>91.505180315156693</v>
      </c>
      <c r="AX35" s="5">
        <f t="shared" si="8"/>
        <v>91.174429141990743</v>
      </c>
      <c r="AY35" s="5">
        <f t="shared" si="8"/>
        <v>90.464289548882547</v>
      </c>
      <c r="AZ35" s="5">
        <f t="shared" si="8"/>
        <v>89.170626964013366</v>
      </c>
      <c r="BA35" s="5">
        <f t="shared" si="8"/>
        <v>88.537293801883948</v>
      </c>
      <c r="BB35" s="5">
        <f t="shared" ref="BB35:BB38" si="9">BB22/BB$29*100</f>
        <v>88.192648097318596</v>
      </c>
    </row>
    <row r="36" spans="1:54" x14ac:dyDescent="0.2">
      <c r="A36" s="4" t="s">
        <v>78</v>
      </c>
      <c r="B36" s="5">
        <f t="shared" si="8"/>
        <v>92.253174031090822</v>
      </c>
      <c r="C36" s="5">
        <f t="shared" si="8"/>
        <v>93.84437381001878</v>
      </c>
      <c r="D36" s="5">
        <f t="shared" si="8"/>
        <v>93.143937671592369</v>
      </c>
      <c r="E36" s="5">
        <f t="shared" si="8"/>
        <v>93.488303850897225</v>
      </c>
      <c r="F36" s="5">
        <f t="shared" si="8"/>
        <v>97.187309838331387</v>
      </c>
      <c r="G36" s="5">
        <f t="shared" si="8"/>
        <v>96.535471211742191</v>
      </c>
      <c r="H36" s="5">
        <f t="shared" si="8"/>
        <v>96.173470990488227</v>
      </c>
      <c r="I36" s="5">
        <f t="shared" si="8"/>
        <v>95.936893175758073</v>
      </c>
      <c r="J36" s="5">
        <f t="shared" si="8"/>
        <v>95.523260545607044</v>
      </c>
      <c r="K36" s="5">
        <f t="shared" si="8"/>
        <v>95.359603559542464</v>
      </c>
      <c r="L36" s="5">
        <f t="shared" si="8"/>
        <v>96.247527289664546</v>
      </c>
      <c r="M36" s="5">
        <f t="shared" si="8"/>
        <v>95.38790781344278</v>
      </c>
      <c r="N36" s="5">
        <f t="shared" si="8"/>
        <v>97.768974121078671</v>
      </c>
      <c r="O36" s="5">
        <f t="shared" si="8"/>
        <v>95.769953384574507</v>
      </c>
      <c r="P36" s="5">
        <f t="shared" si="8"/>
        <v>92.651872480530599</v>
      </c>
      <c r="Q36" s="5">
        <f t="shared" si="8"/>
        <v>90.735366772897791</v>
      </c>
      <c r="R36" s="5">
        <f t="shared" si="8"/>
        <v>90.122285029422073</v>
      </c>
      <c r="S36" s="5">
        <f t="shared" si="8"/>
        <v>89.326428692709342</v>
      </c>
      <c r="T36" s="5">
        <f t="shared" si="8"/>
        <v>89.379937806795922</v>
      </c>
      <c r="U36" s="5">
        <f t="shared" si="8"/>
        <v>89.917215795173405</v>
      </c>
      <c r="V36" s="5">
        <f t="shared" si="8"/>
        <v>90.265704101509073</v>
      </c>
      <c r="W36" s="5">
        <f t="shared" si="8"/>
        <v>90.384360493254576</v>
      </c>
      <c r="X36" s="5">
        <f t="shared" si="8"/>
        <v>90.161047280014557</v>
      </c>
      <c r="Y36" s="5">
        <f t="shared" si="8"/>
        <v>88.862865887538391</v>
      </c>
      <c r="Z36" s="5">
        <f t="shared" si="8"/>
        <v>88.513016890406945</v>
      </c>
      <c r="AA36" s="5">
        <f t="shared" si="8"/>
        <v>88.41607139814144</v>
      </c>
      <c r="AB36" s="5">
        <f t="shared" si="8"/>
        <v>87.534811117959094</v>
      </c>
      <c r="AC36" s="5">
        <f t="shared" si="8"/>
        <v>87.06723806578654</v>
      </c>
      <c r="AD36" s="5">
        <f t="shared" si="8"/>
        <v>87.922298871167072</v>
      </c>
      <c r="AE36" s="5">
        <f t="shared" si="8"/>
        <v>88.225510139668373</v>
      </c>
      <c r="AF36" s="5">
        <f t="shared" si="8"/>
        <v>88.311334155845003</v>
      </c>
      <c r="AG36" s="5">
        <f t="shared" si="8"/>
        <v>88.865384154016198</v>
      </c>
      <c r="AH36" s="5">
        <f t="shared" si="8"/>
        <v>88.753125313001533</v>
      </c>
      <c r="AI36" s="5">
        <f t="shared" si="8"/>
        <v>87.758416779950167</v>
      </c>
      <c r="AJ36" s="5">
        <f t="shared" si="8"/>
        <v>87.559585610088192</v>
      </c>
      <c r="AK36" s="5">
        <f t="shared" si="8"/>
        <v>86.67876106298155</v>
      </c>
      <c r="AL36" s="5">
        <f t="shared" si="8"/>
        <v>86.511527819198349</v>
      </c>
      <c r="AM36" s="5">
        <f t="shared" si="8"/>
        <v>86.801865954634536</v>
      </c>
      <c r="AN36" s="5">
        <f t="shared" si="8"/>
        <v>87.093913738890123</v>
      </c>
      <c r="AO36" s="5">
        <f t="shared" si="8"/>
        <v>87.908176636730843</v>
      </c>
      <c r="AP36" s="5">
        <f t="shared" si="8"/>
        <v>87.097765654416065</v>
      </c>
      <c r="AQ36" s="5">
        <f t="shared" si="8"/>
        <v>87.603361576678054</v>
      </c>
      <c r="AR36" s="5">
        <f t="shared" si="8"/>
        <v>86.695182546365686</v>
      </c>
      <c r="AS36" s="5">
        <f t="shared" si="8"/>
        <v>85.962933280891974</v>
      </c>
      <c r="AT36" s="5">
        <f t="shared" si="8"/>
        <v>85.250805256796227</v>
      </c>
      <c r="AU36" s="5">
        <f t="shared" si="8"/>
        <v>84.566440482285913</v>
      </c>
      <c r="AV36" s="5">
        <f t="shared" si="8"/>
        <v>84.329661561271124</v>
      </c>
      <c r="AW36" s="5">
        <f t="shared" si="8"/>
        <v>84.391175758937806</v>
      </c>
      <c r="AX36" s="5">
        <f t="shared" si="8"/>
        <v>84.10820035538471</v>
      </c>
      <c r="AY36" s="5">
        <f t="shared" si="8"/>
        <v>84.231764858261499</v>
      </c>
      <c r="AZ36" s="5">
        <f t="shared" si="8"/>
        <v>81.237342810007434</v>
      </c>
      <c r="BA36" s="5">
        <f t="shared" si="8"/>
        <v>82.2624424896443</v>
      </c>
      <c r="BB36" s="5">
        <f t="shared" si="9"/>
        <v>82.447131022665786</v>
      </c>
    </row>
    <row r="37" spans="1:54" x14ac:dyDescent="0.2">
      <c r="A37" s="4" t="s">
        <v>79</v>
      </c>
      <c r="B37" s="5">
        <f t="shared" si="8"/>
        <v>98.443744247463556</v>
      </c>
      <c r="C37" s="5">
        <f t="shared" si="8"/>
        <v>98.195858764308213</v>
      </c>
      <c r="D37" s="5">
        <f t="shared" si="8"/>
        <v>97.67293038790514</v>
      </c>
      <c r="E37" s="5">
        <f t="shared" si="8"/>
        <v>97.069939199403649</v>
      </c>
      <c r="F37" s="5">
        <f t="shared" si="8"/>
        <v>98.220807993203096</v>
      </c>
      <c r="G37" s="5">
        <f t="shared" si="8"/>
        <v>98.482656594554385</v>
      </c>
      <c r="H37" s="5">
        <f t="shared" si="8"/>
        <v>99.525328500737317</v>
      </c>
      <c r="I37" s="5">
        <f t="shared" si="8"/>
        <v>99.812388309170331</v>
      </c>
      <c r="J37" s="5">
        <f t="shared" si="8"/>
        <v>98.992583427078969</v>
      </c>
      <c r="K37" s="5">
        <f t="shared" si="8"/>
        <v>99.802644109167431</v>
      </c>
      <c r="L37" s="5">
        <f t="shared" si="8"/>
        <v>100.82701752122514</v>
      </c>
      <c r="M37" s="5">
        <f t="shared" si="8"/>
        <v>99.810258413725734</v>
      </c>
      <c r="N37" s="5">
        <f t="shared" si="8"/>
        <v>100.11355408389839</v>
      </c>
      <c r="O37" s="5">
        <f t="shared" si="8"/>
        <v>99.189896764352909</v>
      </c>
      <c r="P37" s="5">
        <f t="shared" si="8"/>
        <v>98.019039277487821</v>
      </c>
      <c r="Q37" s="5">
        <f t="shared" si="8"/>
        <v>97.363671742864881</v>
      </c>
      <c r="R37" s="5">
        <f t="shared" si="8"/>
        <v>97.125799815942287</v>
      </c>
      <c r="S37" s="5">
        <f t="shared" si="8"/>
        <v>95.663109316104041</v>
      </c>
      <c r="T37" s="5">
        <f t="shared" si="8"/>
        <v>94.837119247149701</v>
      </c>
      <c r="U37" s="5">
        <f t="shared" si="8"/>
        <v>94.882974276627493</v>
      </c>
      <c r="V37" s="5">
        <f t="shared" si="8"/>
        <v>97.09480564584095</v>
      </c>
      <c r="W37" s="5">
        <f t="shared" si="8"/>
        <v>100.86173871825676</v>
      </c>
      <c r="X37" s="5">
        <f t="shared" si="8"/>
        <v>100.77074309351192</v>
      </c>
      <c r="Y37" s="5">
        <f t="shared" si="8"/>
        <v>98.854715468607779</v>
      </c>
      <c r="Z37" s="5">
        <f t="shared" si="8"/>
        <v>98.619606490984097</v>
      </c>
      <c r="AA37" s="5">
        <f t="shared" si="8"/>
        <v>98.129265255238209</v>
      </c>
      <c r="AB37" s="5">
        <f t="shared" si="8"/>
        <v>96.725483351781733</v>
      </c>
      <c r="AC37" s="5">
        <f t="shared" si="8"/>
        <v>95.986612473554587</v>
      </c>
      <c r="AD37" s="5">
        <f t="shared" si="8"/>
        <v>95.882919988525401</v>
      </c>
      <c r="AE37" s="5">
        <f t="shared" si="8"/>
        <v>95.304345521621201</v>
      </c>
      <c r="AF37" s="5">
        <f t="shared" si="8"/>
        <v>95.07769304994838</v>
      </c>
      <c r="AG37" s="5">
        <f t="shared" si="8"/>
        <v>96.016907131162128</v>
      </c>
      <c r="AH37" s="5">
        <f t="shared" si="8"/>
        <v>95.250975540756372</v>
      </c>
      <c r="AI37" s="5">
        <f t="shared" si="8"/>
        <v>93.452673453275423</v>
      </c>
      <c r="AJ37" s="5">
        <f t="shared" si="8"/>
        <v>92.524174693108051</v>
      </c>
      <c r="AK37" s="5">
        <f t="shared" si="8"/>
        <v>91.572632704050406</v>
      </c>
      <c r="AL37" s="5">
        <f t="shared" si="8"/>
        <v>93.450585427095419</v>
      </c>
      <c r="AM37" s="5">
        <f t="shared" si="8"/>
        <v>95.065169224794104</v>
      </c>
      <c r="AN37" s="5">
        <f t="shared" si="8"/>
        <v>96.86568224114697</v>
      </c>
      <c r="AO37" s="5">
        <f t="shared" si="8"/>
        <v>95.753437135059357</v>
      </c>
      <c r="AP37" s="5">
        <f t="shared" si="8"/>
        <v>97.665812086043715</v>
      </c>
      <c r="AQ37" s="5">
        <f t="shared" si="8"/>
        <v>100.39955430888723</v>
      </c>
      <c r="AR37" s="5">
        <f t="shared" si="8"/>
        <v>99.764131952384105</v>
      </c>
      <c r="AS37" s="5">
        <f t="shared" si="8"/>
        <v>99.025765872919948</v>
      </c>
      <c r="AT37" s="5">
        <f t="shared" si="8"/>
        <v>99.492509919426482</v>
      </c>
      <c r="AU37" s="5">
        <f t="shared" si="8"/>
        <v>98.60840808119076</v>
      </c>
      <c r="AV37" s="5">
        <f t="shared" si="8"/>
        <v>99.006841430578959</v>
      </c>
      <c r="AW37" s="5">
        <f t="shared" si="8"/>
        <v>99.50761398179921</v>
      </c>
      <c r="AX37" s="5">
        <f t="shared" si="8"/>
        <v>98.50451531709335</v>
      </c>
      <c r="AY37" s="5">
        <f t="shared" si="8"/>
        <v>98.120455862863153</v>
      </c>
      <c r="AZ37" s="5">
        <f t="shared" si="8"/>
        <v>99.099074085917607</v>
      </c>
      <c r="BA37" s="5">
        <f t="shared" si="8"/>
        <v>96.67490984609627</v>
      </c>
      <c r="BB37" s="5">
        <f t="shared" si="9"/>
        <v>95.850144110857443</v>
      </c>
    </row>
    <row r="38" spans="1:54" x14ac:dyDescent="0.2">
      <c r="A38" s="4" t="s">
        <v>80</v>
      </c>
      <c r="B38" s="5">
        <f t="shared" si="8"/>
        <v>90.654844373569901</v>
      </c>
      <c r="C38" s="5">
        <f t="shared" si="8"/>
        <v>89.585807055591658</v>
      </c>
      <c r="D38" s="5">
        <f t="shared" si="8"/>
        <v>88.502297618061519</v>
      </c>
      <c r="E38" s="5">
        <f t="shared" si="8"/>
        <v>89.592866901991314</v>
      </c>
      <c r="F38" s="5">
        <f t="shared" si="8"/>
        <v>94.206532545734717</v>
      </c>
      <c r="G38" s="5">
        <f t="shared" si="8"/>
        <v>92.384232615160897</v>
      </c>
      <c r="H38" s="5">
        <f t="shared" si="8"/>
        <v>94.387645313612737</v>
      </c>
      <c r="I38" s="5">
        <f t="shared" si="8"/>
        <v>93.359703456238947</v>
      </c>
      <c r="J38" s="5">
        <f t="shared" si="8"/>
        <v>92.372909268724669</v>
      </c>
      <c r="K38" s="5">
        <f t="shared" si="8"/>
        <v>94.499251433455058</v>
      </c>
      <c r="L38" s="5">
        <f t="shared" si="8"/>
        <v>97.419083603695043</v>
      </c>
      <c r="M38" s="5">
        <f t="shared" si="8"/>
        <v>96.74995081492105</v>
      </c>
      <c r="N38" s="5">
        <f t="shared" si="8"/>
        <v>97.670656119300077</v>
      </c>
      <c r="O38" s="5">
        <f t="shared" si="8"/>
        <v>96.088308569848834</v>
      </c>
      <c r="P38" s="5">
        <f t="shared" si="8"/>
        <v>94.968197890522077</v>
      </c>
      <c r="Q38" s="5">
        <f t="shared" si="8"/>
        <v>94.522557538331668</v>
      </c>
      <c r="R38" s="5">
        <f t="shared" si="8"/>
        <v>94.841160351281061</v>
      </c>
      <c r="S38" s="5">
        <f t="shared" si="8"/>
        <v>95.086353866387782</v>
      </c>
      <c r="T38" s="5">
        <f t="shared" si="8"/>
        <v>95.145864873322978</v>
      </c>
      <c r="U38" s="5">
        <f t="shared" si="8"/>
        <v>95.336237261284168</v>
      </c>
      <c r="V38" s="5">
        <f t="shared" si="8"/>
        <v>95.274180117682576</v>
      </c>
      <c r="W38" s="5">
        <f t="shared" si="8"/>
        <v>96.24724535635147</v>
      </c>
      <c r="X38" s="5">
        <f t="shared" si="8"/>
        <v>95.723655576434425</v>
      </c>
      <c r="Y38" s="5">
        <f t="shared" si="8"/>
        <v>94.484410428812197</v>
      </c>
      <c r="Z38" s="5">
        <f t="shared" si="8"/>
        <v>94.252228596484017</v>
      </c>
      <c r="AA38" s="5">
        <f t="shared" si="8"/>
        <v>95.210701475908138</v>
      </c>
      <c r="AB38" s="5">
        <f t="shared" si="8"/>
        <v>94.434442127462901</v>
      </c>
      <c r="AC38" s="5">
        <f t="shared" si="8"/>
        <v>93.74910934133743</v>
      </c>
      <c r="AD38" s="5">
        <f t="shared" si="8"/>
        <v>93.361057076034598</v>
      </c>
      <c r="AE38" s="5">
        <f t="shared" si="8"/>
        <v>92.516616195964005</v>
      </c>
      <c r="AF38" s="5">
        <f t="shared" si="8"/>
        <v>93.078661170192433</v>
      </c>
      <c r="AG38" s="5">
        <f t="shared" si="8"/>
        <v>94.254654108690744</v>
      </c>
      <c r="AH38" s="5">
        <f t="shared" si="8"/>
        <v>93.815347657055469</v>
      </c>
      <c r="AI38" s="5">
        <f t="shared" si="8"/>
        <v>92.288450039128293</v>
      </c>
      <c r="AJ38" s="5">
        <f t="shared" si="8"/>
        <v>90.812755248575016</v>
      </c>
      <c r="AK38" s="5">
        <f t="shared" si="8"/>
        <v>89.301526947331411</v>
      </c>
      <c r="AL38" s="5">
        <f t="shared" si="8"/>
        <v>88.81834637967475</v>
      </c>
      <c r="AM38" s="5">
        <f t="shared" si="8"/>
        <v>88.308763005904964</v>
      </c>
      <c r="AN38" s="5">
        <f t="shared" si="8"/>
        <v>87.343549095185253</v>
      </c>
      <c r="AO38" s="5">
        <f t="shared" si="8"/>
        <v>85.917355945057452</v>
      </c>
      <c r="AP38" s="5">
        <f t="shared" si="8"/>
        <v>84.970393361616033</v>
      </c>
      <c r="AQ38" s="5">
        <f t="shared" si="8"/>
        <v>84.342268684446609</v>
      </c>
      <c r="AR38" s="5">
        <f t="shared" si="8"/>
        <v>80.902094233635452</v>
      </c>
      <c r="AS38" s="5">
        <f t="shared" si="8"/>
        <v>78.539043229885792</v>
      </c>
      <c r="AT38" s="5">
        <f t="shared" si="8"/>
        <v>77.510777209780642</v>
      </c>
      <c r="AU38" s="5">
        <f t="shared" si="8"/>
        <v>77.061358473672655</v>
      </c>
      <c r="AV38" s="5">
        <f t="shared" si="8"/>
        <v>77.432279033678014</v>
      </c>
      <c r="AW38" s="5">
        <f t="shared" si="8"/>
        <v>77.490363298251026</v>
      </c>
      <c r="AX38" s="5">
        <f t="shared" si="8"/>
        <v>77.058728867555459</v>
      </c>
      <c r="AY38" s="5">
        <f t="shared" si="8"/>
        <v>76.684572309554653</v>
      </c>
      <c r="AZ38" s="5">
        <f t="shared" si="8"/>
        <v>73.618801364468197</v>
      </c>
      <c r="BA38" s="5">
        <f t="shared" si="8"/>
        <v>75.287613018000201</v>
      </c>
      <c r="BB38" s="5">
        <f t="shared" si="9"/>
        <v>76.829154847649022</v>
      </c>
    </row>
    <row r="39" spans="1:54" x14ac:dyDescent="0.2">
      <c r="A39" s="4" t="s">
        <v>89</v>
      </c>
      <c r="B39" s="5">
        <f t="shared" si="8"/>
        <v>77.550522284492388</v>
      </c>
      <c r="C39" s="5">
        <f t="shared" si="8"/>
        <v>78.394271947016435</v>
      </c>
      <c r="D39" s="5">
        <f t="shared" si="8"/>
        <v>80.337946527188109</v>
      </c>
      <c r="E39" s="5">
        <f t="shared" si="8"/>
        <v>80.689825454696759</v>
      </c>
      <c r="F39" s="5">
        <f t="shared" si="8"/>
        <v>78.869184964846454</v>
      </c>
      <c r="G39" s="5">
        <f t="shared" si="8"/>
        <v>80.925568424725512</v>
      </c>
      <c r="H39" s="5">
        <f t="shared" si="8"/>
        <v>79.756392757613597</v>
      </c>
      <c r="I39" s="5">
        <f t="shared" si="8"/>
        <v>79.85098084974905</v>
      </c>
      <c r="J39" s="5">
        <f t="shared" si="8"/>
        <v>80.117705545797548</v>
      </c>
      <c r="K39" s="5">
        <f t="shared" si="8"/>
        <v>81.152769151140518</v>
      </c>
      <c r="L39" s="5">
        <f t="shared" si="8"/>
        <v>82.680033657169034</v>
      </c>
      <c r="M39" s="5">
        <f t="shared" si="8"/>
        <v>84.401765632487553</v>
      </c>
      <c r="N39" s="5">
        <f t="shared" si="8"/>
        <v>87.078442155049316</v>
      </c>
      <c r="O39" s="5">
        <f t="shared" si="8"/>
        <v>87.190209396076241</v>
      </c>
      <c r="P39" s="5">
        <f t="shared" si="8"/>
        <v>86.625233959510368</v>
      </c>
      <c r="Q39" s="5">
        <f t="shared" si="8"/>
        <v>87.682876186233955</v>
      </c>
      <c r="R39" s="5">
        <f t="shared" si="8"/>
        <v>87.910805481216968</v>
      </c>
      <c r="S39" s="5">
        <f t="shared" si="8"/>
        <v>88.968035106434385</v>
      </c>
      <c r="T39" s="5">
        <f t="shared" si="8"/>
        <v>90.799999089735834</v>
      </c>
      <c r="U39" s="5">
        <f t="shared" si="8"/>
        <v>92.058884317329344</v>
      </c>
      <c r="V39" s="5">
        <f t="shared" si="8"/>
        <v>94.342739772847239</v>
      </c>
      <c r="W39" s="5">
        <f t="shared" si="8"/>
        <v>96.881780334411388</v>
      </c>
      <c r="X39" s="5">
        <f t="shared" si="8"/>
        <v>96.093951876805832</v>
      </c>
      <c r="Y39" s="5">
        <f t="shared" si="8"/>
        <v>95.001673141779889</v>
      </c>
      <c r="Z39" s="5">
        <f t="shared" si="8"/>
        <v>93.663439900742901</v>
      </c>
      <c r="AA39" s="5">
        <f t="shared" si="8"/>
        <v>94.141370315214516</v>
      </c>
      <c r="AB39" s="5">
        <f t="shared" si="8"/>
        <v>94.914072117808146</v>
      </c>
      <c r="AC39" s="5">
        <f t="shared" si="8"/>
        <v>93.26656956354573</v>
      </c>
      <c r="AD39" s="5">
        <f t="shared" si="8"/>
        <v>89.854596513918736</v>
      </c>
      <c r="AE39" s="5">
        <f t="shared" si="8"/>
        <v>87.175390880433838</v>
      </c>
      <c r="AF39" s="5">
        <f t="shared" si="8"/>
        <v>86.713310746226924</v>
      </c>
      <c r="AG39" s="5">
        <f t="shared" si="8"/>
        <v>86.313146098120413</v>
      </c>
      <c r="AH39" s="5">
        <f t="shared" si="8"/>
        <v>85.714012796332668</v>
      </c>
      <c r="AI39" s="5">
        <f t="shared" si="8"/>
        <v>85.800601223732372</v>
      </c>
      <c r="AJ39" s="5">
        <f t="shared" si="8"/>
        <v>85.632067208228364</v>
      </c>
      <c r="AK39" s="5">
        <f t="shared" si="8"/>
        <v>85.514312817338904</v>
      </c>
      <c r="AL39" s="5">
        <f t="shared" si="8"/>
        <v>84.986490689616815</v>
      </c>
      <c r="AM39" s="5">
        <f t="shared" si="8"/>
        <v>84.917498482945646</v>
      </c>
      <c r="AN39" s="5">
        <f t="shared" si="8"/>
        <v>84.37275469752224</v>
      </c>
      <c r="AO39" s="5">
        <f t="shared" si="8"/>
        <v>83.121442064819419</v>
      </c>
      <c r="AP39" s="5">
        <f t="shared" si="8"/>
        <v>84.499426448659946</v>
      </c>
      <c r="AQ39" s="5">
        <f t="shared" si="8"/>
        <v>83.732970740394478</v>
      </c>
      <c r="AR39" s="5">
        <f t="shared" si="8"/>
        <v>84.3374164750294</v>
      </c>
      <c r="AS39" s="5">
        <f t="shared" si="8"/>
        <v>85.398911663523336</v>
      </c>
      <c r="AT39" s="5">
        <f t="shared" si="8"/>
        <v>84.594246076403962</v>
      </c>
      <c r="AU39" s="5">
        <f t="shared" si="8"/>
        <v>84.729832950857599</v>
      </c>
      <c r="AV39" s="5">
        <f t="shared" si="8"/>
        <v>84.641110995196442</v>
      </c>
      <c r="AW39" s="5">
        <f t="shared" ref="AW39:BB39" si="10">AW26/AW$29*100</f>
        <v>84.703215175457515</v>
      </c>
      <c r="AX39" s="5">
        <f t="shared" si="10"/>
        <v>83.994921371128058</v>
      </c>
      <c r="AY39" s="5">
        <f t="shared" si="10"/>
        <v>82.82652927793319</v>
      </c>
      <c r="AZ39" s="5">
        <f t="shared" si="10"/>
        <v>83.51878278584735</v>
      </c>
      <c r="BA39" s="5">
        <f t="shared" si="10"/>
        <v>81.258645754533504</v>
      </c>
      <c r="BB39" s="5">
        <f t="shared" si="10"/>
        <v>80.901986425841002</v>
      </c>
    </row>
    <row r="40" spans="1:54" x14ac:dyDescent="0.2">
      <c r="A40" s="4" t="s">
        <v>81</v>
      </c>
      <c r="B40" s="5">
        <f t="shared" ref="B40:BA42" si="11">B27/B$29*100</f>
        <v>88.062396325294884</v>
      </c>
      <c r="C40" s="5">
        <f t="shared" si="11"/>
        <v>88.408628683191836</v>
      </c>
      <c r="D40" s="5">
        <f t="shared" si="11"/>
        <v>88.104960009436013</v>
      </c>
      <c r="E40" s="5">
        <f t="shared" si="11"/>
        <v>89.092886182994164</v>
      </c>
      <c r="F40" s="5">
        <f t="shared" si="11"/>
        <v>87.13919032361413</v>
      </c>
      <c r="G40" s="5">
        <f t="shared" si="11"/>
        <v>86.52213177089267</v>
      </c>
      <c r="H40" s="5">
        <f t="shared" si="11"/>
        <v>85.360089625249458</v>
      </c>
      <c r="I40" s="5">
        <f t="shared" si="11"/>
        <v>84.743991093183553</v>
      </c>
      <c r="J40" s="5">
        <f t="shared" si="11"/>
        <v>84.951474703306488</v>
      </c>
      <c r="K40" s="5">
        <f t="shared" si="11"/>
        <v>85.246551662872193</v>
      </c>
      <c r="L40" s="5">
        <f t="shared" si="11"/>
        <v>83.278646426250717</v>
      </c>
      <c r="M40" s="5">
        <f t="shared" si="11"/>
        <v>81.437865051310581</v>
      </c>
      <c r="N40" s="5">
        <f t="shared" si="11"/>
        <v>83.656050868146764</v>
      </c>
      <c r="O40" s="5">
        <f t="shared" si="11"/>
        <v>84.777310274327149</v>
      </c>
      <c r="P40" s="5">
        <f t="shared" si="11"/>
        <v>82.894056141667733</v>
      </c>
      <c r="Q40" s="5">
        <f t="shared" si="11"/>
        <v>83.397891351658586</v>
      </c>
      <c r="R40" s="5">
        <f t="shared" si="11"/>
        <v>83.727352140745253</v>
      </c>
      <c r="S40" s="5">
        <f t="shared" si="11"/>
        <v>85.561585678658574</v>
      </c>
      <c r="T40" s="5">
        <f t="shared" si="11"/>
        <v>86.7499320086159</v>
      </c>
      <c r="U40" s="5">
        <f t="shared" si="11"/>
        <v>86.063118381660601</v>
      </c>
      <c r="V40" s="5">
        <f t="shared" si="11"/>
        <v>84.783139482833391</v>
      </c>
      <c r="W40" s="5">
        <f t="shared" si="11"/>
        <v>83.211451543889268</v>
      </c>
      <c r="X40" s="5">
        <f t="shared" si="11"/>
        <v>82.225584490941927</v>
      </c>
      <c r="Y40" s="5">
        <f t="shared" si="11"/>
        <v>83.760959830879301</v>
      </c>
      <c r="Z40" s="5">
        <f t="shared" si="11"/>
        <v>84.741583181033945</v>
      </c>
      <c r="AA40" s="5">
        <f t="shared" si="11"/>
        <v>85.069541965959417</v>
      </c>
      <c r="AB40" s="5">
        <f t="shared" si="11"/>
        <v>84.730916026254363</v>
      </c>
      <c r="AC40" s="5">
        <f t="shared" si="11"/>
        <v>86.164735299829815</v>
      </c>
      <c r="AD40" s="5">
        <f t="shared" si="11"/>
        <v>86.728540139195303</v>
      </c>
      <c r="AE40" s="5">
        <f t="shared" si="11"/>
        <v>86.822577797718452</v>
      </c>
      <c r="AF40" s="5">
        <f t="shared" si="11"/>
        <v>87.346366984151842</v>
      </c>
      <c r="AG40" s="5">
        <f t="shared" si="11"/>
        <v>88.346814648015382</v>
      </c>
      <c r="AH40" s="5">
        <f t="shared" si="11"/>
        <v>89.056654285562672</v>
      </c>
      <c r="AI40" s="5">
        <f t="shared" si="11"/>
        <v>90.294912983369642</v>
      </c>
      <c r="AJ40" s="5">
        <f t="shared" si="11"/>
        <v>89.856755334640255</v>
      </c>
      <c r="AK40" s="5">
        <f t="shared" si="11"/>
        <v>89.816350426759939</v>
      </c>
      <c r="AL40" s="5">
        <f t="shared" si="11"/>
        <v>89.401673630356456</v>
      </c>
      <c r="AM40" s="5">
        <f t="shared" si="11"/>
        <v>89.654405797967556</v>
      </c>
      <c r="AN40" s="5">
        <f t="shared" si="11"/>
        <v>89.354033919059532</v>
      </c>
      <c r="AO40" s="5">
        <f t="shared" si="11"/>
        <v>88.499648482637539</v>
      </c>
      <c r="AP40" s="5">
        <f t="shared" si="11"/>
        <v>87.827669788863645</v>
      </c>
      <c r="AQ40" s="5">
        <f t="shared" si="11"/>
        <v>87.06532058778113</v>
      </c>
      <c r="AR40" s="5">
        <f t="shared" si="11"/>
        <v>86.988730274650294</v>
      </c>
      <c r="AS40" s="5">
        <f t="shared" si="11"/>
        <v>87.223638160167255</v>
      </c>
      <c r="AT40" s="5">
        <f t="shared" si="11"/>
        <v>88.178098993470527</v>
      </c>
      <c r="AU40" s="5">
        <f t="shared" si="11"/>
        <v>88.236285887908068</v>
      </c>
      <c r="AV40" s="5">
        <f t="shared" si="11"/>
        <v>88.522712233804896</v>
      </c>
      <c r="AW40" s="5">
        <f t="shared" si="11"/>
        <v>88.568528992961788</v>
      </c>
      <c r="AX40" s="5">
        <f t="shared" si="11"/>
        <v>88.042201873143753</v>
      </c>
      <c r="AY40" s="5">
        <f t="shared" si="11"/>
        <v>87.89551916023828</v>
      </c>
      <c r="AZ40" s="5">
        <f t="shared" si="11"/>
        <v>81.73124219921408</v>
      </c>
      <c r="BA40" s="5">
        <f t="shared" si="11"/>
        <v>83.071461822827573</v>
      </c>
      <c r="BB40" s="5">
        <f t="shared" ref="BB40" si="12">BB27/BB$29*100</f>
        <v>84.520262416719021</v>
      </c>
    </row>
    <row r="41" spans="1:54" x14ac:dyDescent="0.2">
      <c r="A41" s="4" t="s">
        <v>90</v>
      </c>
      <c r="B41" s="5">
        <f t="shared" si="11"/>
        <v>119.41218960751472</v>
      </c>
      <c r="C41" s="5">
        <f t="shared" si="11"/>
        <v>118.76603488951368</v>
      </c>
      <c r="D41" s="5">
        <f t="shared" si="11"/>
        <v>118.50872365859637</v>
      </c>
      <c r="E41" s="5">
        <f t="shared" si="11"/>
        <v>117.98414549034501</v>
      </c>
      <c r="F41" s="5">
        <f t="shared" si="11"/>
        <v>116.64622115323039</v>
      </c>
      <c r="G41" s="5">
        <f t="shared" si="11"/>
        <v>116.15895828994059</v>
      </c>
      <c r="H41" s="5">
        <f t="shared" si="11"/>
        <v>116.20475730095012</v>
      </c>
      <c r="I41" s="5">
        <f t="shared" si="11"/>
        <v>116.5733199574866</v>
      </c>
      <c r="J41" s="5">
        <f t="shared" si="11"/>
        <v>117.08244549794222</v>
      </c>
      <c r="K41" s="5">
        <f t="shared" si="11"/>
        <v>115.67102945738708</v>
      </c>
      <c r="L41" s="5">
        <f t="shared" si="11"/>
        <v>113.90605279116149</v>
      </c>
      <c r="M41" s="5">
        <f t="shared" si="11"/>
        <v>114.03636089220545</v>
      </c>
      <c r="N41" s="5">
        <f t="shared" si="11"/>
        <v>111.57453364285637</v>
      </c>
      <c r="O41" s="5">
        <f t="shared" si="11"/>
        <v>112.48864954076392</v>
      </c>
      <c r="P41" s="5">
        <f t="shared" si="11"/>
        <v>114.51563298394944</v>
      </c>
      <c r="Q41" s="5">
        <f t="shared" si="11"/>
        <v>114.50943200033032</v>
      </c>
      <c r="R41" s="5">
        <f t="shared" si="11"/>
        <v>114.52954002435001</v>
      </c>
      <c r="S41" s="5">
        <f t="shared" si="11"/>
        <v>114.11057296335387</v>
      </c>
      <c r="T41" s="5">
        <f t="shared" si="11"/>
        <v>113.18451139671781</v>
      </c>
      <c r="U41" s="5">
        <f t="shared" si="11"/>
        <v>112.73809109242723</v>
      </c>
      <c r="V41" s="5">
        <f t="shared" si="11"/>
        <v>111.39053576409803</v>
      </c>
      <c r="W41" s="5">
        <f t="shared" si="11"/>
        <v>109.34936315052231</v>
      </c>
      <c r="X41" s="5">
        <f t="shared" si="11"/>
        <v>110.22162282470933</v>
      </c>
      <c r="Y41" s="5">
        <f t="shared" si="11"/>
        <v>111.36251274029296</v>
      </c>
      <c r="Z41" s="5">
        <f t="shared" si="11"/>
        <v>111.79120947615387</v>
      </c>
      <c r="AA41" s="5">
        <f t="shared" si="11"/>
        <v>111.38286857224833</v>
      </c>
      <c r="AB41" s="5">
        <f t="shared" si="11"/>
        <v>111.92778660051053</v>
      </c>
      <c r="AC41" s="5">
        <f t="shared" si="11"/>
        <v>112.67620179907138</v>
      </c>
      <c r="AD41" s="5">
        <f t="shared" si="11"/>
        <v>113.85329686477024</v>
      </c>
      <c r="AE41" s="5">
        <f t="shared" si="11"/>
        <v>115.03885116116579</v>
      </c>
      <c r="AF41" s="5">
        <f t="shared" si="11"/>
        <v>114.8516503370345</v>
      </c>
      <c r="AG41" s="5">
        <f t="shared" si="11"/>
        <v>114.09938977442475</v>
      </c>
      <c r="AH41" s="5">
        <f t="shared" si="11"/>
        <v>114.32919391709513</v>
      </c>
      <c r="AI41" s="5">
        <f t="shared" si="11"/>
        <v>115.01209774995431</v>
      </c>
      <c r="AJ41" s="5">
        <f t="shared" si="11"/>
        <v>115.70009857294841</v>
      </c>
      <c r="AK41" s="5">
        <f t="shared" si="11"/>
        <v>116.38241589338973</v>
      </c>
      <c r="AL41" s="5">
        <f t="shared" si="11"/>
        <v>116.24015312679717</v>
      </c>
      <c r="AM41" s="5">
        <f t="shared" si="11"/>
        <v>115.76313170822074</v>
      </c>
      <c r="AN41" s="5">
        <f t="shared" si="11"/>
        <v>115.55717979307292</v>
      </c>
      <c r="AO41" s="5">
        <f t="shared" si="11"/>
        <v>116.53541569891719</v>
      </c>
      <c r="AP41" s="5">
        <f t="shared" si="11"/>
        <v>115.91421233478796</v>
      </c>
      <c r="AQ41" s="5">
        <f t="shared" si="11"/>
        <v>115.50663001792192</v>
      </c>
      <c r="AR41" s="5">
        <f t="shared" si="11"/>
        <v>116.21960996383235</v>
      </c>
      <c r="AS41" s="5">
        <f t="shared" si="11"/>
        <v>116.41421921665007</v>
      </c>
      <c r="AT41" s="5">
        <f t="shared" si="11"/>
        <v>116.62140078046426</v>
      </c>
      <c r="AU41" s="5">
        <f t="shared" si="11"/>
        <v>117.06488427464166</v>
      </c>
      <c r="AV41" s="5">
        <f t="shared" si="11"/>
        <v>116.93234488546094</v>
      </c>
      <c r="AW41" s="5">
        <f t="shared" si="11"/>
        <v>116.65087476711878</v>
      </c>
      <c r="AX41" s="5">
        <f t="shared" si="11"/>
        <v>117.3811221765102</v>
      </c>
      <c r="AY41" s="5">
        <f t="shared" si="11"/>
        <v>118.00562953438278</v>
      </c>
      <c r="AZ41" s="5">
        <f t="shared" si="11"/>
        <v>119.97773949823032</v>
      </c>
      <c r="BA41" s="5">
        <f t="shared" si="11"/>
        <v>120.71387137287184</v>
      </c>
      <c r="BB41" s="5">
        <f t="shared" ref="BB41" si="13">BB28/BB$29*100</f>
        <v>120.42534427965647</v>
      </c>
    </row>
    <row r="42" spans="1:54" x14ac:dyDescent="0.2">
      <c r="A42" s="4" t="s">
        <v>68</v>
      </c>
      <c r="B42" s="14">
        <f t="shared" si="11"/>
        <v>100</v>
      </c>
      <c r="C42" s="14">
        <f t="shared" si="11"/>
        <v>100</v>
      </c>
      <c r="D42" s="14">
        <f t="shared" si="11"/>
        <v>100</v>
      </c>
      <c r="E42" s="14">
        <f t="shared" si="11"/>
        <v>100</v>
      </c>
      <c r="F42" s="14">
        <f t="shared" si="11"/>
        <v>100</v>
      </c>
      <c r="G42" s="14">
        <f t="shared" si="11"/>
        <v>100</v>
      </c>
      <c r="H42" s="14">
        <f t="shared" si="11"/>
        <v>100</v>
      </c>
      <c r="I42" s="14">
        <f t="shared" si="11"/>
        <v>100</v>
      </c>
      <c r="J42" s="14">
        <f t="shared" si="11"/>
        <v>100</v>
      </c>
      <c r="K42" s="14">
        <f t="shared" si="11"/>
        <v>100</v>
      </c>
      <c r="L42" s="14">
        <f t="shared" si="11"/>
        <v>100</v>
      </c>
      <c r="M42" s="14">
        <f t="shared" si="11"/>
        <v>100</v>
      </c>
      <c r="N42" s="14">
        <f t="shared" si="11"/>
        <v>100</v>
      </c>
      <c r="O42" s="14">
        <f t="shared" si="11"/>
        <v>100</v>
      </c>
      <c r="P42" s="14">
        <f t="shared" si="11"/>
        <v>100</v>
      </c>
      <c r="Q42" s="14">
        <f t="shared" si="11"/>
        <v>100</v>
      </c>
      <c r="R42" s="14">
        <f t="shared" si="11"/>
        <v>100</v>
      </c>
      <c r="S42" s="14">
        <f t="shared" si="11"/>
        <v>100</v>
      </c>
      <c r="T42" s="14">
        <f t="shared" si="11"/>
        <v>100</v>
      </c>
      <c r="U42" s="14">
        <f t="shared" si="11"/>
        <v>100</v>
      </c>
      <c r="V42" s="14">
        <f t="shared" si="11"/>
        <v>100</v>
      </c>
      <c r="W42" s="14">
        <f t="shared" si="11"/>
        <v>100</v>
      </c>
      <c r="X42" s="14">
        <f t="shared" si="11"/>
        <v>100</v>
      </c>
      <c r="Y42" s="14">
        <f t="shared" si="11"/>
        <v>100</v>
      </c>
      <c r="Z42" s="14">
        <f t="shared" si="11"/>
        <v>100</v>
      </c>
      <c r="AA42" s="14">
        <f t="shared" si="11"/>
        <v>100</v>
      </c>
      <c r="AB42" s="14">
        <f t="shared" si="11"/>
        <v>100</v>
      </c>
      <c r="AC42" s="14">
        <f t="shared" si="11"/>
        <v>100</v>
      </c>
      <c r="AD42" s="14">
        <f t="shared" si="11"/>
        <v>100</v>
      </c>
      <c r="AE42" s="14">
        <f t="shared" si="11"/>
        <v>100</v>
      </c>
      <c r="AF42" s="14">
        <f t="shared" si="11"/>
        <v>100</v>
      </c>
      <c r="AG42" s="14">
        <f t="shared" si="11"/>
        <v>100</v>
      </c>
      <c r="AH42" s="14">
        <f t="shared" si="11"/>
        <v>100</v>
      </c>
      <c r="AI42" s="14">
        <f t="shared" si="11"/>
        <v>100</v>
      </c>
      <c r="AJ42" s="14">
        <f t="shared" si="11"/>
        <v>100</v>
      </c>
      <c r="AK42" s="14">
        <f t="shared" si="11"/>
        <v>100</v>
      </c>
      <c r="AL42" s="14">
        <f t="shared" si="11"/>
        <v>100</v>
      </c>
      <c r="AM42" s="14">
        <f t="shared" si="11"/>
        <v>100</v>
      </c>
      <c r="AN42" s="14">
        <f t="shared" si="11"/>
        <v>100</v>
      </c>
      <c r="AO42" s="14">
        <f t="shared" si="11"/>
        <v>100</v>
      </c>
      <c r="AP42" s="14">
        <f t="shared" si="11"/>
        <v>100</v>
      </c>
      <c r="AQ42" s="14">
        <f t="shared" si="11"/>
        <v>100</v>
      </c>
      <c r="AR42" s="14">
        <f t="shared" si="11"/>
        <v>100</v>
      </c>
      <c r="AS42" s="14">
        <f t="shared" si="11"/>
        <v>100</v>
      </c>
      <c r="AT42" s="14">
        <f t="shared" si="11"/>
        <v>100</v>
      </c>
      <c r="AU42" s="14">
        <f t="shared" si="11"/>
        <v>100</v>
      </c>
      <c r="AV42" s="14">
        <f t="shared" si="11"/>
        <v>100</v>
      </c>
      <c r="AW42" s="14">
        <f t="shared" si="11"/>
        <v>100</v>
      </c>
      <c r="AX42" s="14">
        <f t="shared" si="11"/>
        <v>100</v>
      </c>
      <c r="AY42" s="14">
        <f t="shared" si="11"/>
        <v>100</v>
      </c>
      <c r="AZ42" s="14">
        <f t="shared" si="11"/>
        <v>100</v>
      </c>
      <c r="BA42" s="14">
        <f t="shared" si="11"/>
        <v>100</v>
      </c>
      <c r="BB42" s="14">
        <f t="shared" ref="BB42" si="14">BB29/BB$29*100</f>
        <v>100</v>
      </c>
    </row>
    <row r="44" spans="1:54" x14ac:dyDescent="0.2">
      <c r="A44" s="291" t="s">
        <v>586</v>
      </c>
    </row>
  </sheetData>
  <mergeCells count="3">
    <mergeCell ref="B3:BB3"/>
    <mergeCell ref="B4:BB4"/>
    <mergeCell ref="B5:BB5"/>
  </mergeCells>
  <hyperlinks>
    <hyperlink ref="A24" r:id="rId1" display="http://stats.oecd.org/OECDStat_Metadata/ShowMetadata.ashx?Dataset=PDB_LV&amp;Coords=[LOCATION].[DEU]&amp;ShowOnWeb=true&amp;Lang=en" xr:uid="{00000000-0004-0000-0900-000004000000}"/>
    <hyperlink ref="A37" r:id="rId2" display="http://stats.oecd.org/OECDStat_Metadata/ShowMetadata.ashx?Dataset=PDB_LV&amp;Coords=[LOCATION].[DEU]&amp;ShowOnWeb=true&amp;Lang=en" xr:uid="{00000000-0004-0000-0900-000005000000}"/>
    <hyperlink ref="A2" r:id="rId3" display="http://stats.oecd.org/OECDStat_Metadata/ShowMetadata.ashx?Dataset=PDB_LV&amp;ShowOnWeb=true&amp;Lang=en" xr:uid="{11906A34-EFA7-4E86-94BE-4FC946EF77B7}"/>
    <hyperlink ref="B3" r:id="rId4" display="http://stats.oecd.org/OECDStat_Metadata/ShowMetadata.ashx?Dataset=PDB_LV&amp;Coords=[SUBJECT].[T_GDPPOP]&amp;ShowOnWeb=true&amp;Lang=en" xr:uid="{5E1F5B58-CCB0-41F7-914A-9616EC38DB24}"/>
    <hyperlink ref="A9" r:id="rId5" display="http://stats.oecd.org/OECDStat_Metadata/ShowMetadata.ashx?Dataset=PDB_LV&amp;Coords=[LOCATION].[DEU]&amp;ShowOnWeb=true&amp;Lang=en" xr:uid="{74CF607C-807E-46A3-BDCA-5509F73E494F}"/>
    <hyperlink ref="A19" r:id="rId6" display="https://stats-2.oecd.org/index.aspx?DatasetCode=PDB_LV" xr:uid="{D52F4E2E-3059-454C-8D18-17ECBDFC6742}"/>
  </hyperlinks>
  <pageMargins left="0.75" right="0.75" top="1" bottom="1" header="0.5" footer="0.5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79998168889431442"/>
  </sheetPr>
  <dimension ref="A1:BO33"/>
  <sheetViews>
    <sheetView showGridLines="0" topLeftCell="B19" workbookViewId="0">
      <selection activeCell="I51" sqref="I51"/>
    </sheetView>
  </sheetViews>
  <sheetFormatPr defaultRowHeight="12.75" x14ac:dyDescent="0.2"/>
  <cols>
    <col min="1" max="1" width="26.7109375" hidden="1" customWidth="1"/>
    <col min="2" max="2" width="26.7109375" customWidth="1"/>
    <col min="3" max="3" width="13.5703125" customWidth="1"/>
    <col min="4" max="65" width="9.28515625" bestFit="1" customWidth="1"/>
    <col min="66" max="67" width="10.28515625" bestFit="1" customWidth="1"/>
  </cols>
  <sheetData>
    <row r="1" spans="1:64" hidden="1" x14ac:dyDescent="0.2">
      <c r="A1" s="1" t="e">
        <f ca="1">DotStatQuery(B1)</f>
        <v>#NAME?</v>
      </c>
      <c r="B1" s="1" t="s">
        <v>315</v>
      </c>
    </row>
    <row r="2" spans="1:64" ht="23.25" hidden="1" x14ac:dyDescent="0.2">
      <c r="A2" s="2" t="s">
        <v>316</v>
      </c>
    </row>
    <row r="3" spans="1:64" hidden="1" x14ac:dyDescent="0.2">
      <c r="A3" s="316" t="s">
        <v>317</v>
      </c>
      <c r="B3" s="317"/>
      <c r="C3" s="298" t="s">
        <v>80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300"/>
    </row>
    <row r="4" spans="1:64" hidden="1" x14ac:dyDescent="0.2">
      <c r="A4" s="318"/>
      <c r="B4" s="319"/>
      <c r="C4" s="3" t="s">
        <v>221</v>
      </c>
      <c r="D4" s="3" t="s">
        <v>222</v>
      </c>
      <c r="E4" s="3" t="s">
        <v>223</v>
      </c>
      <c r="F4" s="3" t="s">
        <v>224</v>
      </c>
      <c r="G4" s="3" t="s">
        <v>225</v>
      </c>
      <c r="H4" s="3" t="s">
        <v>226</v>
      </c>
      <c r="I4" s="3" t="s">
        <v>227</v>
      </c>
      <c r="J4" s="3" t="s">
        <v>228</v>
      </c>
      <c r="K4" s="3" t="s">
        <v>229</v>
      </c>
      <c r="L4" s="3" t="s">
        <v>230</v>
      </c>
      <c r="M4" s="3" t="s">
        <v>231</v>
      </c>
      <c r="N4" s="3" t="s">
        <v>232</v>
      </c>
      <c r="O4" s="3" t="s">
        <v>233</v>
      </c>
      <c r="P4" s="3" t="s">
        <v>234</v>
      </c>
      <c r="Q4" s="3" t="s">
        <v>235</v>
      </c>
      <c r="R4" s="3" t="s">
        <v>236</v>
      </c>
      <c r="S4" s="3" t="s">
        <v>237</v>
      </c>
      <c r="T4" s="3" t="s">
        <v>238</v>
      </c>
      <c r="U4" s="3" t="s">
        <v>239</v>
      </c>
      <c r="V4" s="3" t="s">
        <v>240</v>
      </c>
      <c r="W4" s="3" t="s">
        <v>241</v>
      </c>
      <c r="X4" s="3" t="s">
        <v>242</v>
      </c>
      <c r="Y4" s="3" t="s">
        <v>243</v>
      </c>
      <c r="Z4" s="3" t="s">
        <v>244</v>
      </c>
      <c r="AA4" s="3" t="s">
        <v>245</v>
      </c>
      <c r="AB4" s="3" t="s">
        <v>246</v>
      </c>
      <c r="AC4" s="3" t="s">
        <v>247</v>
      </c>
      <c r="AD4" s="3" t="s">
        <v>248</v>
      </c>
      <c r="AE4" s="3" t="s">
        <v>249</v>
      </c>
      <c r="AF4" s="3" t="s">
        <v>250</v>
      </c>
      <c r="AG4" s="3" t="s">
        <v>251</v>
      </c>
      <c r="AH4" s="3" t="s">
        <v>252</v>
      </c>
      <c r="AI4" s="3" t="s">
        <v>253</v>
      </c>
      <c r="AJ4" s="3" t="s">
        <v>254</v>
      </c>
      <c r="AK4" s="3" t="s">
        <v>255</v>
      </c>
      <c r="AL4" s="3" t="s">
        <v>256</v>
      </c>
      <c r="AM4" s="3" t="s">
        <v>257</v>
      </c>
      <c r="AN4" s="3" t="s">
        <v>258</v>
      </c>
      <c r="AO4" s="3" t="s">
        <v>259</v>
      </c>
      <c r="AP4" s="3" t="s">
        <v>260</v>
      </c>
      <c r="AQ4" s="3" t="s">
        <v>261</v>
      </c>
      <c r="AR4" s="3" t="s">
        <v>262</v>
      </c>
      <c r="AS4" s="3" t="s">
        <v>263</v>
      </c>
      <c r="AT4" s="3" t="s">
        <v>264</v>
      </c>
      <c r="AU4" s="3" t="s">
        <v>265</v>
      </c>
      <c r="AV4" s="3" t="s">
        <v>266</v>
      </c>
      <c r="AW4" s="3" t="s">
        <v>267</v>
      </c>
      <c r="AX4" s="3" t="s">
        <v>268</v>
      </c>
      <c r="AY4" s="3" t="s">
        <v>269</v>
      </c>
      <c r="AZ4" s="3" t="s">
        <v>270</v>
      </c>
      <c r="BA4" s="3" t="s">
        <v>271</v>
      </c>
      <c r="BB4" s="3" t="s">
        <v>272</v>
      </c>
      <c r="BC4" s="3" t="s">
        <v>273</v>
      </c>
      <c r="BD4" s="3" t="s">
        <v>274</v>
      </c>
      <c r="BE4" s="3" t="s">
        <v>275</v>
      </c>
      <c r="BF4" s="3" t="s">
        <v>276</v>
      </c>
      <c r="BG4" s="3" t="s">
        <v>277</v>
      </c>
      <c r="BH4" s="3" t="s">
        <v>278</v>
      </c>
      <c r="BI4" s="3" t="s">
        <v>279</v>
      </c>
      <c r="BJ4" s="3" t="s">
        <v>280</v>
      </c>
      <c r="BK4" s="3" t="s">
        <v>281</v>
      </c>
      <c r="BL4" s="3" t="s">
        <v>282</v>
      </c>
    </row>
    <row r="5" spans="1:64" ht="13.5" hidden="1" x14ac:dyDescent="0.25">
      <c r="A5" s="55" t="s">
        <v>318</v>
      </c>
      <c r="B5" s="55" t="s">
        <v>319</v>
      </c>
      <c r="C5" s="56" t="s">
        <v>298</v>
      </c>
      <c r="D5" s="56" t="s">
        <v>298</v>
      </c>
      <c r="E5" s="56" t="s">
        <v>298</v>
      </c>
      <c r="F5" s="56" t="s">
        <v>298</v>
      </c>
      <c r="G5" s="56" t="s">
        <v>298</v>
      </c>
      <c r="H5" s="56" t="s">
        <v>298</v>
      </c>
      <c r="I5" s="56" t="s">
        <v>298</v>
      </c>
      <c r="J5" s="56" t="s">
        <v>298</v>
      </c>
      <c r="K5" s="56" t="s">
        <v>298</v>
      </c>
      <c r="L5" s="56" t="s">
        <v>298</v>
      </c>
      <c r="M5" s="56" t="s">
        <v>298</v>
      </c>
      <c r="N5" s="56" t="s">
        <v>298</v>
      </c>
      <c r="O5" s="56" t="s">
        <v>298</v>
      </c>
      <c r="P5" s="56" t="s">
        <v>298</v>
      </c>
      <c r="Q5" s="56" t="s">
        <v>298</v>
      </c>
      <c r="R5" s="56" t="s">
        <v>298</v>
      </c>
      <c r="S5" s="56" t="s">
        <v>298</v>
      </c>
      <c r="T5" s="56" t="s">
        <v>298</v>
      </c>
      <c r="U5" s="56" t="s">
        <v>298</v>
      </c>
      <c r="V5" s="56" t="s">
        <v>298</v>
      </c>
      <c r="W5" s="56" t="s">
        <v>298</v>
      </c>
      <c r="X5" s="56" t="s">
        <v>298</v>
      </c>
      <c r="Y5" s="56" t="s">
        <v>298</v>
      </c>
      <c r="Z5" s="56" t="s">
        <v>298</v>
      </c>
      <c r="AA5" s="56" t="s">
        <v>298</v>
      </c>
      <c r="AB5" s="56" t="s">
        <v>298</v>
      </c>
      <c r="AC5" s="56" t="s">
        <v>298</v>
      </c>
      <c r="AD5" s="56" t="s">
        <v>298</v>
      </c>
      <c r="AE5" s="56" t="s">
        <v>298</v>
      </c>
      <c r="AF5" s="56" t="s">
        <v>298</v>
      </c>
      <c r="AG5" s="56" t="s">
        <v>298</v>
      </c>
      <c r="AH5" s="56" t="s">
        <v>298</v>
      </c>
      <c r="AI5" s="56" t="s">
        <v>298</v>
      </c>
      <c r="AJ5" s="56" t="s">
        <v>298</v>
      </c>
      <c r="AK5" s="56" t="s">
        <v>298</v>
      </c>
      <c r="AL5" s="56" t="s">
        <v>298</v>
      </c>
      <c r="AM5" s="56" t="s">
        <v>298</v>
      </c>
      <c r="AN5" s="56" t="s">
        <v>298</v>
      </c>
      <c r="AO5" s="56" t="s">
        <v>298</v>
      </c>
      <c r="AP5" s="56" t="s">
        <v>298</v>
      </c>
      <c r="AQ5" s="56" t="s">
        <v>298</v>
      </c>
      <c r="AR5" s="56" t="s">
        <v>298</v>
      </c>
      <c r="AS5" s="56" t="s">
        <v>298</v>
      </c>
      <c r="AT5" s="56" t="s">
        <v>298</v>
      </c>
      <c r="AU5" s="56" t="s">
        <v>298</v>
      </c>
      <c r="AV5" s="56" t="s">
        <v>298</v>
      </c>
      <c r="AW5" s="56" t="s">
        <v>298</v>
      </c>
      <c r="AX5" s="56" t="s">
        <v>298</v>
      </c>
      <c r="AY5" s="56" t="s">
        <v>298</v>
      </c>
      <c r="AZ5" s="56" t="s">
        <v>298</v>
      </c>
      <c r="BA5" s="56" t="s">
        <v>298</v>
      </c>
      <c r="BB5" s="56" t="s">
        <v>298</v>
      </c>
      <c r="BC5" s="56" t="s">
        <v>298</v>
      </c>
      <c r="BD5" s="56" t="s">
        <v>298</v>
      </c>
      <c r="BE5" s="56" t="s">
        <v>298</v>
      </c>
      <c r="BF5" s="56" t="s">
        <v>298</v>
      </c>
      <c r="BG5" s="56" t="s">
        <v>298</v>
      </c>
      <c r="BH5" s="56" t="s">
        <v>298</v>
      </c>
      <c r="BI5" s="56" t="s">
        <v>298</v>
      </c>
      <c r="BJ5" s="56" t="s">
        <v>298</v>
      </c>
      <c r="BK5" s="56" t="s">
        <v>298</v>
      </c>
      <c r="BL5" s="56" t="s">
        <v>298</v>
      </c>
    </row>
    <row r="6" spans="1:64" hidden="1" x14ac:dyDescent="0.2">
      <c r="A6" s="313" t="s">
        <v>320</v>
      </c>
      <c r="B6" s="4" t="s">
        <v>321</v>
      </c>
      <c r="C6" s="14">
        <v>4080.1729999999998</v>
      </c>
      <c r="D6" s="14">
        <v>4198.7020000000002</v>
      </c>
      <c r="E6" s="14">
        <v>4202.1440000000002</v>
      </c>
      <c r="F6" s="14">
        <v>4096.1620000000003</v>
      </c>
      <c r="G6" s="14">
        <v>4041.4360000000001</v>
      </c>
      <c r="H6" s="14">
        <v>4139.768</v>
      </c>
      <c r="I6" s="14">
        <v>4069.511</v>
      </c>
      <c r="J6" s="14">
        <v>3925.1979999999999</v>
      </c>
      <c r="K6" s="14">
        <v>3794.0970000000002</v>
      </c>
      <c r="L6" s="14">
        <v>3766.741</v>
      </c>
      <c r="M6" s="14">
        <v>3749.143</v>
      </c>
      <c r="N6" s="14">
        <v>3615.1480000000001</v>
      </c>
      <c r="O6" s="14">
        <v>3563.116</v>
      </c>
      <c r="P6" s="14">
        <v>3544.8690000000001</v>
      </c>
      <c r="Q6" s="14">
        <v>3486.8710000000001</v>
      </c>
      <c r="R6" s="14">
        <v>3459.145</v>
      </c>
      <c r="S6" s="14">
        <v>3426.3939999999998</v>
      </c>
      <c r="T6" s="14">
        <v>3430.0120000000002</v>
      </c>
      <c r="U6" s="14">
        <v>3399.4479999999999</v>
      </c>
      <c r="V6" s="14">
        <v>3297.692</v>
      </c>
      <c r="W6" s="14">
        <v>3256.373</v>
      </c>
      <c r="X6" s="14">
        <v>3239.5309999999999</v>
      </c>
      <c r="Y6" s="14">
        <v>3212.02</v>
      </c>
      <c r="Z6" s="14">
        <v>3097.8670000000002</v>
      </c>
      <c r="AA6" s="14">
        <v>2965.8939999999998</v>
      </c>
      <c r="AB6" s="14">
        <v>2930.4569999999999</v>
      </c>
      <c r="AC6" s="14">
        <v>2915.9430000000002</v>
      </c>
      <c r="AD6" s="14">
        <v>2862.326</v>
      </c>
      <c r="AE6" s="14">
        <v>2766.1770000000001</v>
      </c>
      <c r="AF6" s="14">
        <v>2832.9050000000002</v>
      </c>
      <c r="AG6" s="14">
        <v>2877.3989999999999</v>
      </c>
      <c r="AH6" s="14">
        <v>2844.21</v>
      </c>
      <c r="AI6" s="14">
        <v>2737.2449999999999</v>
      </c>
      <c r="AJ6" s="14">
        <v>2790.0729999999999</v>
      </c>
      <c r="AK6" s="14">
        <v>2940.9079999999999</v>
      </c>
      <c r="AL6" s="14">
        <v>2900.3820000000001</v>
      </c>
      <c r="AM6" s="14">
        <v>2785.855</v>
      </c>
      <c r="AN6" s="14">
        <v>2921.453</v>
      </c>
      <c r="AO6" s="14">
        <v>2914.5920000000001</v>
      </c>
      <c r="AP6" s="14">
        <v>2855.5039999999999</v>
      </c>
      <c r="AQ6" s="14">
        <v>2857.3510000000001</v>
      </c>
      <c r="AR6" s="14">
        <v>2904.8449999999998</v>
      </c>
      <c r="AS6" s="14">
        <v>2957.6550000000002</v>
      </c>
      <c r="AT6" s="14">
        <v>2886.7170000000001</v>
      </c>
      <c r="AU6" s="14">
        <v>2871.3620000000001</v>
      </c>
      <c r="AV6" s="14">
        <v>2969.1219999999998</v>
      </c>
      <c r="AW6" s="14">
        <v>2945.27</v>
      </c>
      <c r="AX6" s="14">
        <v>2872.9679999999998</v>
      </c>
      <c r="AY6" s="14">
        <v>2868.9580000000001</v>
      </c>
      <c r="AZ6" s="14">
        <v>2936.55</v>
      </c>
      <c r="BA6" s="14">
        <v>2985.1280000000002</v>
      </c>
      <c r="BB6" s="14">
        <v>2961.0320000000002</v>
      </c>
      <c r="BC6" s="14">
        <v>2860.4229999999998</v>
      </c>
      <c r="BD6" s="14">
        <v>2729.8519999999999</v>
      </c>
      <c r="BE6" s="14">
        <v>2842.0239999999999</v>
      </c>
      <c r="BF6" s="14">
        <v>2790.8040000000001</v>
      </c>
      <c r="BG6" s="14">
        <v>2703.97</v>
      </c>
      <c r="BH6" s="14">
        <v>2867.087</v>
      </c>
      <c r="BI6" s="14">
        <v>3035.4879999999998</v>
      </c>
      <c r="BJ6" s="14">
        <v>2950.377</v>
      </c>
      <c r="BK6" s="14">
        <v>2960.2269999999999</v>
      </c>
      <c r="BL6" s="14">
        <v>3093.145</v>
      </c>
    </row>
    <row r="7" spans="1:64" hidden="1" x14ac:dyDescent="0.2">
      <c r="A7" s="314"/>
      <c r="B7" s="4" t="s">
        <v>322</v>
      </c>
      <c r="C7" s="13">
        <v>2906.3029999999999</v>
      </c>
      <c r="D7" s="13">
        <v>2969.9810000000002</v>
      </c>
      <c r="E7" s="13">
        <v>2940.5419999999999</v>
      </c>
      <c r="F7" s="13">
        <v>2943.3710000000001</v>
      </c>
      <c r="G7" s="13">
        <v>2948.2779999999998</v>
      </c>
      <c r="H7" s="13">
        <v>2945.0540000000001</v>
      </c>
      <c r="I7" s="13">
        <v>2910.8049999999998</v>
      </c>
      <c r="J7" s="13">
        <v>2876.279</v>
      </c>
      <c r="K7" s="13">
        <v>2765.4059999999999</v>
      </c>
      <c r="L7" s="13">
        <v>2741.2449999999999</v>
      </c>
      <c r="M7" s="13">
        <v>2695.7620000000002</v>
      </c>
      <c r="N7" s="13">
        <v>2633.9079999999999</v>
      </c>
      <c r="O7" s="13">
        <v>2544.1210000000001</v>
      </c>
      <c r="P7" s="13">
        <v>2567.7139999999999</v>
      </c>
      <c r="Q7" s="13">
        <v>2529.15</v>
      </c>
      <c r="R7" s="13">
        <v>2550.0100000000002</v>
      </c>
      <c r="S7" s="13">
        <v>2488.5949999999998</v>
      </c>
      <c r="T7" s="13">
        <v>2471.1529999999998</v>
      </c>
      <c r="U7" s="13">
        <v>2447.2640000000001</v>
      </c>
      <c r="V7" s="13">
        <v>2479.152</v>
      </c>
      <c r="W7" s="13">
        <v>2404.8180000000002</v>
      </c>
      <c r="X7" s="13">
        <v>2433.5360000000001</v>
      </c>
      <c r="Y7" s="13">
        <v>2388.134</v>
      </c>
      <c r="Z7" s="13">
        <v>2335.3969999999999</v>
      </c>
      <c r="AA7" s="13">
        <v>2279.085</v>
      </c>
      <c r="AB7" s="13">
        <v>2238.7109999999998</v>
      </c>
      <c r="AC7" s="13">
        <v>2169.8760000000002</v>
      </c>
      <c r="AD7" s="13">
        <v>2142.8240000000001</v>
      </c>
      <c r="AE7" s="13">
        <v>2144.1410000000001</v>
      </c>
      <c r="AF7" s="13">
        <v>2154.3670000000002</v>
      </c>
      <c r="AG7" s="13">
        <v>2138.2220000000002</v>
      </c>
      <c r="AH7" s="13">
        <v>2147.7339999999999</v>
      </c>
      <c r="AI7" s="13">
        <v>2085.4029999999998</v>
      </c>
      <c r="AJ7" s="13">
        <v>2066.203</v>
      </c>
      <c r="AK7" s="13">
        <v>2100.0479999999998</v>
      </c>
      <c r="AL7" s="13">
        <v>2098.194</v>
      </c>
      <c r="AM7" s="13">
        <v>2065.2109999999998</v>
      </c>
      <c r="AN7" s="13">
        <v>2135.5509999999999</v>
      </c>
      <c r="AO7" s="13">
        <v>2108.3969999999999</v>
      </c>
      <c r="AP7" s="13">
        <v>2083.5659999999998</v>
      </c>
      <c r="AQ7" s="13">
        <v>2084.252</v>
      </c>
      <c r="AR7" s="13">
        <v>2127.4259999999999</v>
      </c>
      <c r="AS7" s="13">
        <v>2144.7220000000002</v>
      </c>
      <c r="AT7" s="13">
        <v>2115.1210000000001</v>
      </c>
      <c r="AU7" s="13">
        <v>2100.8629999999998</v>
      </c>
      <c r="AV7" s="13">
        <v>2163.8270000000002</v>
      </c>
      <c r="AW7" s="13">
        <v>2129.0990000000002</v>
      </c>
      <c r="AX7" s="13">
        <v>2107.0790000000002</v>
      </c>
      <c r="AY7" s="13">
        <v>2125.7530000000002</v>
      </c>
      <c r="AZ7" s="13">
        <v>2176.1410000000001</v>
      </c>
      <c r="BA7" s="13">
        <v>2164.5920000000001</v>
      </c>
      <c r="BB7" s="13">
        <v>2137.8359999999998</v>
      </c>
      <c r="BC7" s="13">
        <v>2096.2890000000002</v>
      </c>
      <c r="BD7" s="13">
        <v>1873.258</v>
      </c>
      <c r="BE7" s="13">
        <v>1941.66</v>
      </c>
      <c r="BF7" s="13">
        <v>1973.0150000000001</v>
      </c>
      <c r="BG7" s="13">
        <v>1878.511</v>
      </c>
      <c r="BH7" s="13">
        <v>2036.1079999999999</v>
      </c>
      <c r="BI7" s="13">
        <v>2081.0920000000001</v>
      </c>
      <c r="BJ7" s="13">
        <v>2161.5230000000001</v>
      </c>
      <c r="BK7" s="13">
        <v>2111.1950000000002</v>
      </c>
      <c r="BL7" s="13">
        <v>2201.7199999999998</v>
      </c>
    </row>
    <row r="8" spans="1:64" hidden="1" x14ac:dyDescent="0.2">
      <c r="A8" s="315"/>
      <c r="B8" s="4" t="s">
        <v>323</v>
      </c>
      <c r="C8" s="14">
        <v>6986.4759999999997</v>
      </c>
      <c r="D8" s="14">
        <v>7168.6840000000002</v>
      </c>
      <c r="E8" s="14">
        <v>7142.6859999999997</v>
      </c>
      <c r="F8" s="14">
        <v>7039.5330000000004</v>
      </c>
      <c r="G8" s="14">
        <v>6989.7139999999999</v>
      </c>
      <c r="H8" s="14">
        <v>7084.8220000000001</v>
      </c>
      <c r="I8" s="14">
        <v>6980.3159999999998</v>
      </c>
      <c r="J8" s="14">
        <v>6801.4769999999999</v>
      </c>
      <c r="K8" s="14">
        <v>6559.5029999999997</v>
      </c>
      <c r="L8" s="14">
        <v>6507.9859999999999</v>
      </c>
      <c r="M8" s="14">
        <v>6444.9049999999997</v>
      </c>
      <c r="N8" s="14">
        <v>6249.0569999999998</v>
      </c>
      <c r="O8" s="14">
        <v>6107.2370000000001</v>
      </c>
      <c r="P8" s="14">
        <v>6112.5829999999996</v>
      </c>
      <c r="Q8" s="14">
        <v>6016.0209999999997</v>
      </c>
      <c r="R8" s="14">
        <v>6009.1549999999997</v>
      </c>
      <c r="S8" s="14">
        <v>5914.9889999999996</v>
      </c>
      <c r="T8" s="14">
        <v>5901.165</v>
      </c>
      <c r="U8" s="14">
        <v>5846.7120000000004</v>
      </c>
      <c r="V8" s="14">
        <v>5776.8440000000001</v>
      </c>
      <c r="W8" s="14">
        <v>5661.1909999999998</v>
      </c>
      <c r="X8" s="14">
        <v>5673.067</v>
      </c>
      <c r="Y8" s="14">
        <v>5600.1540000000005</v>
      </c>
      <c r="Z8" s="14">
        <v>5433.2640000000001</v>
      </c>
      <c r="AA8" s="14">
        <v>5244.9780000000001</v>
      </c>
      <c r="AB8" s="14">
        <v>5169.1679999999997</v>
      </c>
      <c r="AC8" s="14">
        <v>5085.8190000000004</v>
      </c>
      <c r="AD8" s="14">
        <v>5005.1499999999996</v>
      </c>
      <c r="AE8" s="14">
        <v>4910.3180000000002</v>
      </c>
      <c r="AF8" s="14">
        <v>4987.2719999999999</v>
      </c>
      <c r="AG8" s="14">
        <v>5015.6210000000001</v>
      </c>
      <c r="AH8" s="14">
        <v>4991.9430000000002</v>
      </c>
      <c r="AI8" s="14">
        <v>4822.6469999999999</v>
      </c>
      <c r="AJ8" s="14">
        <v>4856.2749999999996</v>
      </c>
      <c r="AK8" s="14">
        <v>5040.9560000000001</v>
      </c>
      <c r="AL8" s="14">
        <v>4998.576</v>
      </c>
      <c r="AM8" s="14">
        <v>4851.0659999999998</v>
      </c>
      <c r="AN8" s="14">
        <v>5057.0039999999999</v>
      </c>
      <c r="AO8" s="14">
        <v>5022.9889999999996</v>
      </c>
      <c r="AP8" s="14">
        <v>4939.07</v>
      </c>
      <c r="AQ8" s="14">
        <v>4941.6030000000001</v>
      </c>
      <c r="AR8" s="14">
        <v>5032.2709999999997</v>
      </c>
      <c r="AS8" s="14">
        <v>5102.3770000000004</v>
      </c>
      <c r="AT8" s="14">
        <v>5001.8379999999997</v>
      </c>
      <c r="AU8" s="14">
        <v>4972.2250000000004</v>
      </c>
      <c r="AV8" s="14">
        <v>5132.9489999999996</v>
      </c>
      <c r="AW8" s="14">
        <v>5074.3689999999997</v>
      </c>
      <c r="AX8" s="14">
        <v>4980.0479999999998</v>
      </c>
      <c r="AY8" s="14">
        <v>4994.7110000000002</v>
      </c>
      <c r="AZ8" s="14">
        <v>5112.6899999999996</v>
      </c>
      <c r="BA8" s="14">
        <v>5149.7209999999995</v>
      </c>
      <c r="BB8" s="14">
        <v>5098.8680000000004</v>
      </c>
      <c r="BC8" s="14">
        <v>4956.7120000000004</v>
      </c>
      <c r="BD8" s="14">
        <v>4603.1099999999997</v>
      </c>
      <c r="BE8" s="14">
        <v>4783.6840000000002</v>
      </c>
      <c r="BF8" s="14">
        <v>4763.8190000000004</v>
      </c>
      <c r="BG8" s="14">
        <v>4582.4809999999998</v>
      </c>
      <c r="BH8" s="14">
        <v>4903.1949999999997</v>
      </c>
      <c r="BI8" s="14">
        <v>5116.58</v>
      </c>
      <c r="BJ8" s="14">
        <v>5111.8999999999996</v>
      </c>
      <c r="BK8" s="14">
        <v>5071.4219999999996</v>
      </c>
      <c r="BL8" s="14">
        <v>5294.8649999999998</v>
      </c>
    </row>
    <row r="9" spans="1:64" hidden="1" x14ac:dyDescent="0.2">
      <c r="A9" s="313" t="s">
        <v>324</v>
      </c>
      <c r="B9" s="4" t="s">
        <v>321</v>
      </c>
      <c r="C9" s="13">
        <v>6112.0749999999998</v>
      </c>
      <c r="D9" s="13">
        <v>6173.701</v>
      </c>
      <c r="E9" s="13">
        <v>6186.6180000000004</v>
      </c>
      <c r="F9" s="13">
        <v>6202.6360000000004</v>
      </c>
      <c r="G9" s="13">
        <v>6156.8760000000002</v>
      </c>
      <c r="H9" s="13">
        <v>6233.9750000000004</v>
      </c>
      <c r="I9" s="13">
        <v>6259.8649999999998</v>
      </c>
      <c r="J9" s="13">
        <v>6224.43</v>
      </c>
      <c r="K9" s="13">
        <v>6134.2060000000001</v>
      </c>
      <c r="L9" s="13">
        <v>6157.8050000000003</v>
      </c>
      <c r="M9" s="13">
        <v>6148.8590000000004</v>
      </c>
      <c r="N9" s="13">
        <v>6093.4610000000002</v>
      </c>
      <c r="O9" s="13">
        <v>6070.45</v>
      </c>
      <c r="P9" s="13">
        <v>6128.5219999999999</v>
      </c>
      <c r="Q9" s="13">
        <v>6122.0370000000003</v>
      </c>
      <c r="R9" s="13">
        <v>6096.6220000000003</v>
      </c>
      <c r="S9" s="13">
        <v>6075.0559999999996</v>
      </c>
      <c r="T9" s="13">
        <v>6163.12</v>
      </c>
      <c r="U9" s="13">
        <v>6147.3980000000001</v>
      </c>
      <c r="V9" s="13">
        <v>6053.8760000000002</v>
      </c>
      <c r="W9" s="13">
        <v>5970.1689999999999</v>
      </c>
      <c r="X9" s="13">
        <v>6011.3919999999998</v>
      </c>
      <c r="Y9" s="13">
        <v>6011.07</v>
      </c>
      <c r="Z9" s="13">
        <v>5951.2870000000003</v>
      </c>
      <c r="AA9" s="13">
        <v>5819.0349999999999</v>
      </c>
      <c r="AB9" s="13">
        <v>5834.7889999999998</v>
      </c>
      <c r="AC9" s="13">
        <v>5829.116</v>
      </c>
      <c r="AD9" s="13">
        <v>5808.2619999999997</v>
      </c>
      <c r="AE9" s="13">
        <v>5718.1840000000002</v>
      </c>
      <c r="AF9" s="13">
        <v>5760.1130000000003</v>
      </c>
      <c r="AG9" s="13">
        <v>5730.7569999999996</v>
      </c>
      <c r="AH9" s="13">
        <v>5676.8779999999997</v>
      </c>
      <c r="AI9" s="13">
        <v>5619.2730000000001</v>
      </c>
      <c r="AJ9" s="13">
        <v>5663.1090000000004</v>
      </c>
      <c r="AK9" s="13">
        <v>5708.6459999999997</v>
      </c>
      <c r="AL9" s="13">
        <v>5628.098</v>
      </c>
      <c r="AM9" s="13">
        <v>5564.0029999999997</v>
      </c>
      <c r="AN9" s="13">
        <v>5639.2219999999998</v>
      </c>
      <c r="AO9" s="13">
        <v>5610.3540000000003</v>
      </c>
      <c r="AP9" s="13">
        <v>5570.7259999999997</v>
      </c>
      <c r="AQ9" s="13">
        <v>5542.08</v>
      </c>
      <c r="AR9" s="13">
        <v>5556.47</v>
      </c>
      <c r="AS9" s="13">
        <v>5570.3969999999999</v>
      </c>
      <c r="AT9" s="13">
        <v>5487.6450000000004</v>
      </c>
      <c r="AU9" s="13">
        <v>5399.1040000000003</v>
      </c>
      <c r="AV9" s="13">
        <v>5482.4970000000003</v>
      </c>
      <c r="AW9" s="13">
        <v>5510.0780000000004</v>
      </c>
      <c r="AX9" s="13">
        <v>5426.4750000000004</v>
      </c>
      <c r="AY9" s="13">
        <v>5345.7460000000001</v>
      </c>
      <c r="AZ9" s="13">
        <v>5398.0249999999996</v>
      </c>
      <c r="BA9" s="13">
        <v>5386.9269999999997</v>
      </c>
      <c r="BB9" s="13">
        <v>5323.3789999999999</v>
      </c>
      <c r="BC9" s="13">
        <v>5245.8850000000002</v>
      </c>
      <c r="BD9" s="13">
        <v>5115.6289999999999</v>
      </c>
      <c r="BE9" s="13">
        <v>5147.9840000000004</v>
      </c>
      <c r="BF9" s="13">
        <v>5116.9279999999999</v>
      </c>
      <c r="BG9" s="13">
        <v>4969.0720000000001</v>
      </c>
      <c r="BH9" s="13">
        <v>5097.049</v>
      </c>
      <c r="BI9" s="13">
        <v>5132.732</v>
      </c>
      <c r="BJ9" s="13">
        <v>5058.277</v>
      </c>
      <c r="BK9" s="13">
        <v>5040.4399999999996</v>
      </c>
      <c r="BL9" s="13">
        <v>5088.2120000000004</v>
      </c>
    </row>
    <row r="10" spans="1:64" hidden="1" x14ac:dyDescent="0.2">
      <c r="A10" s="314"/>
      <c r="B10" s="4" t="s">
        <v>322</v>
      </c>
      <c r="C10" s="14">
        <v>4112.7979999999998</v>
      </c>
      <c r="D10" s="14">
        <v>4163.0770000000002</v>
      </c>
      <c r="E10" s="14">
        <v>4253.8019999999997</v>
      </c>
      <c r="F10" s="14">
        <v>4288.9340000000002</v>
      </c>
      <c r="G10" s="14">
        <v>4271.7790000000005</v>
      </c>
      <c r="H10" s="14">
        <v>4319.5370000000003</v>
      </c>
      <c r="I10" s="14">
        <v>4321.9570000000003</v>
      </c>
      <c r="J10" s="14">
        <v>4347.2129999999997</v>
      </c>
      <c r="K10" s="14">
        <v>4288.6890000000003</v>
      </c>
      <c r="L10" s="14">
        <v>4354.299</v>
      </c>
      <c r="M10" s="14">
        <v>4248.5649999999996</v>
      </c>
      <c r="N10" s="14">
        <v>4336.277</v>
      </c>
      <c r="O10" s="14">
        <v>4322.1909999999998</v>
      </c>
      <c r="P10" s="14">
        <v>4440.2340000000004</v>
      </c>
      <c r="Q10" s="14">
        <v>4300.8249999999998</v>
      </c>
      <c r="R10" s="14">
        <v>4396.7049999999999</v>
      </c>
      <c r="S10" s="14">
        <v>4424.6000000000004</v>
      </c>
      <c r="T10" s="14">
        <v>4460.625</v>
      </c>
      <c r="U10" s="14">
        <v>4318.4989999999998</v>
      </c>
      <c r="V10" s="14">
        <v>4374.3940000000002</v>
      </c>
      <c r="W10" s="14">
        <v>4399.0140000000001</v>
      </c>
      <c r="X10" s="14">
        <v>4461.5990000000002</v>
      </c>
      <c r="Y10" s="14">
        <v>4354.38</v>
      </c>
      <c r="Z10" s="14">
        <v>4393.3909999999996</v>
      </c>
      <c r="AA10" s="14">
        <v>4330.402</v>
      </c>
      <c r="AB10" s="14">
        <v>4357.6890000000003</v>
      </c>
      <c r="AC10" s="14">
        <v>4293.9129999999996</v>
      </c>
      <c r="AD10" s="14">
        <v>4342.4830000000002</v>
      </c>
      <c r="AE10" s="14">
        <v>4293.7089999999998</v>
      </c>
      <c r="AF10" s="14">
        <v>4308.2629999999999</v>
      </c>
      <c r="AG10" s="14">
        <v>4230.2640000000001</v>
      </c>
      <c r="AH10" s="14">
        <v>4243.424</v>
      </c>
      <c r="AI10" s="14">
        <v>4252.1239999999998</v>
      </c>
      <c r="AJ10" s="14">
        <v>4290.4250000000002</v>
      </c>
      <c r="AK10" s="14">
        <v>4179.9269999999997</v>
      </c>
      <c r="AL10" s="14">
        <v>4211.067</v>
      </c>
      <c r="AM10" s="14">
        <v>4175.4459999999999</v>
      </c>
      <c r="AN10" s="14">
        <v>4240.0789999999997</v>
      </c>
      <c r="AO10" s="14">
        <v>4226.4110000000001</v>
      </c>
      <c r="AP10" s="14">
        <v>4181.2870000000003</v>
      </c>
      <c r="AQ10" s="14">
        <v>4118.3869999999997</v>
      </c>
      <c r="AR10" s="14">
        <v>4193.2550000000001</v>
      </c>
      <c r="AS10" s="14">
        <v>4153.22</v>
      </c>
      <c r="AT10" s="14">
        <v>4130.8249999999998</v>
      </c>
      <c r="AU10" s="14">
        <v>4055.1120000000001</v>
      </c>
      <c r="AV10" s="14">
        <v>4176.6180000000004</v>
      </c>
      <c r="AW10" s="14">
        <v>4090.6790000000001</v>
      </c>
      <c r="AX10" s="14">
        <v>4071.7660000000001</v>
      </c>
      <c r="AY10" s="14">
        <v>4013.953</v>
      </c>
      <c r="AZ10" s="14">
        <v>4086.6880000000001</v>
      </c>
      <c r="BA10" s="14">
        <v>4007.643</v>
      </c>
      <c r="BB10" s="14">
        <v>4008.5549999999998</v>
      </c>
      <c r="BC10" s="14">
        <v>3903.64</v>
      </c>
      <c r="BD10" s="14">
        <v>3803.9780000000001</v>
      </c>
      <c r="BE10" s="14">
        <v>3819.7150000000001</v>
      </c>
      <c r="BF10" s="14">
        <v>3816.7539999999999</v>
      </c>
      <c r="BG10" s="14">
        <v>3711.1509999999998</v>
      </c>
      <c r="BH10" s="14">
        <v>3823.98</v>
      </c>
      <c r="BI10" s="14">
        <v>3840.2910000000002</v>
      </c>
      <c r="BJ10" s="14">
        <v>3883.1</v>
      </c>
      <c r="BK10" s="14">
        <v>3797.7550000000001</v>
      </c>
      <c r="BL10" s="14">
        <v>3838.4740000000002</v>
      </c>
    </row>
    <row r="11" spans="1:64" hidden="1" x14ac:dyDescent="0.2">
      <c r="A11" s="315"/>
      <c r="B11" s="4" t="s">
        <v>323</v>
      </c>
      <c r="C11" s="13">
        <v>10224.873</v>
      </c>
      <c r="D11" s="13">
        <v>10336.779</v>
      </c>
      <c r="E11" s="13">
        <v>10440.42</v>
      </c>
      <c r="F11" s="13">
        <v>10491.57</v>
      </c>
      <c r="G11" s="13">
        <v>10428.655000000001</v>
      </c>
      <c r="H11" s="13">
        <v>10553.513000000001</v>
      </c>
      <c r="I11" s="13">
        <v>10581.822</v>
      </c>
      <c r="J11" s="13">
        <v>10571.643</v>
      </c>
      <c r="K11" s="13">
        <v>10422.895</v>
      </c>
      <c r="L11" s="13">
        <v>10512.103999999999</v>
      </c>
      <c r="M11" s="13">
        <v>10397.424000000001</v>
      </c>
      <c r="N11" s="13">
        <v>10429.737999999999</v>
      </c>
      <c r="O11" s="13">
        <v>10392.641</v>
      </c>
      <c r="P11" s="13">
        <v>10568.757</v>
      </c>
      <c r="Q11" s="13">
        <v>10422.861999999999</v>
      </c>
      <c r="R11" s="13">
        <v>10493.326999999999</v>
      </c>
      <c r="S11" s="13">
        <v>10499.656000000001</v>
      </c>
      <c r="T11" s="13">
        <v>10623.745999999999</v>
      </c>
      <c r="U11" s="13">
        <v>10465.897000000001</v>
      </c>
      <c r="V11" s="13">
        <v>10428.27</v>
      </c>
      <c r="W11" s="13">
        <v>10369.183000000001</v>
      </c>
      <c r="X11" s="13">
        <v>10472.99</v>
      </c>
      <c r="Y11" s="13">
        <v>10365.450000000001</v>
      </c>
      <c r="Z11" s="13">
        <v>10344.678</v>
      </c>
      <c r="AA11" s="13">
        <v>10149.438</v>
      </c>
      <c r="AB11" s="13">
        <v>10192.477999999999</v>
      </c>
      <c r="AC11" s="13">
        <v>10123.029</v>
      </c>
      <c r="AD11" s="13">
        <v>10150.745000000001</v>
      </c>
      <c r="AE11" s="13">
        <v>10011.893</v>
      </c>
      <c r="AF11" s="13">
        <v>10068.375</v>
      </c>
      <c r="AG11" s="13">
        <v>9961.0210000000006</v>
      </c>
      <c r="AH11" s="13">
        <v>9920.3019999999997</v>
      </c>
      <c r="AI11" s="13">
        <v>9871.3970000000008</v>
      </c>
      <c r="AJ11" s="13">
        <v>9953.5339999999997</v>
      </c>
      <c r="AK11" s="13">
        <v>9888.5730000000003</v>
      </c>
      <c r="AL11" s="13">
        <v>9839.1650000000009</v>
      </c>
      <c r="AM11" s="13">
        <v>9739.4490000000005</v>
      </c>
      <c r="AN11" s="13">
        <v>9879.3009999999995</v>
      </c>
      <c r="AO11" s="13">
        <v>9836.7639999999992</v>
      </c>
      <c r="AP11" s="13">
        <v>9752.0130000000008</v>
      </c>
      <c r="AQ11" s="13">
        <v>9660.4670000000006</v>
      </c>
      <c r="AR11" s="13">
        <v>9749.7250000000004</v>
      </c>
      <c r="AS11" s="13">
        <v>9723.6170000000002</v>
      </c>
      <c r="AT11" s="13">
        <v>9618.4699999999993</v>
      </c>
      <c r="AU11" s="13">
        <v>9454.2160000000003</v>
      </c>
      <c r="AV11" s="13">
        <v>9659.1149999999998</v>
      </c>
      <c r="AW11" s="13">
        <v>9600.7559999999994</v>
      </c>
      <c r="AX11" s="13">
        <v>9498.241</v>
      </c>
      <c r="AY11" s="13">
        <v>9359.6990000000005</v>
      </c>
      <c r="AZ11" s="13">
        <v>9484.7129999999997</v>
      </c>
      <c r="BA11" s="13">
        <v>9394.57</v>
      </c>
      <c r="BB11" s="13">
        <v>9331.9339999999993</v>
      </c>
      <c r="BC11" s="13">
        <v>9149.5259999999998</v>
      </c>
      <c r="BD11" s="13">
        <v>8919.607</v>
      </c>
      <c r="BE11" s="13">
        <v>8967.6980000000003</v>
      </c>
      <c r="BF11" s="13">
        <v>8933.6830000000009</v>
      </c>
      <c r="BG11" s="13">
        <v>8680.223</v>
      </c>
      <c r="BH11" s="13">
        <v>8921.0290000000005</v>
      </c>
      <c r="BI11" s="13">
        <v>8973.0239999999994</v>
      </c>
      <c r="BJ11" s="13">
        <v>8941.3770000000004</v>
      </c>
      <c r="BK11" s="13">
        <v>8838.1949999999997</v>
      </c>
      <c r="BL11" s="13">
        <v>8926.6859999999997</v>
      </c>
    </row>
    <row r="12" spans="1:64" hidden="1" x14ac:dyDescent="0.2">
      <c r="A12" s="313" t="s">
        <v>325</v>
      </c>
      <c r="B12" s="4" t="s">
        <v>321</v>
      </c>
      <c r="C12" s="14">
        <v>13277.402</v>
      </c>
      <c r="D12" s="14">
        <v>13519.136</v>
      </c>
      <c r="E12" s="14">
        <v>13577.852000000001</v>
      </c>
      <c r="F12" s="14">
        <v>13475.602999999999</v>
      </c>
      <c r="G12" s="14">
        <v>13330.727000000001</v>
      </c>
      <c r="H12" s="14">
        <v>13571.791999999999</v>
      </c>
      <c r="I12" s="14">
        <v>13562.966</v>
      </c>
      <c r="J12" s="14">
        <v>13390.210999999999</v>
      </c>
      <c r="K12" s="14">
        <v>13134.263999999999</v>
      </c>
      <c r="L12" s="14">
        <v>13189.277</v>
      </c>
      <c r="M12" s="14">
        <v>13150.700999999999</v>
      </c>
      <c r="N12" s="14">
        <v>12982.759</v>
      </c>
      <c r="O12" s="14">
        <v>12926.540999999999</v>
      </c>
      <c r="P12" s="14">
        <v>12995.135</v>
      </c>
      <c r="Q12" s="14">
        <v>12939.69</v>
      </c>
      <c r="R12" s="14">
        <v>12919.602999999999</v>
      </c>
      <c r="S12" s="14">
        <v>12867.471</v>
      </c>
      <c r="T12" s="14">
        <v>13016.727999999999</v>
      </c>
      <c r="U12" s="14">
        <v>12995.897000000001</v>
      </c>
      <c r="V12" s="14">
        <v>12800.305</v>
      </c>
      <c r="W12" s="14">
        <v>12645.378000000001</v>
      </c>
      <c r="X12" s="14">
        <v>12753.526</v>
      </c>
      <c r="Y12" s="14">
        <v>12759.287</v>
      </c>
      <c r="Z12" s="14">
        <v>12590.313</v>
      </c>
      <c r="AA12" s="14">
        <v>12292.254999999999</v>
      </c>
      <c r="AB12" s="14">
        <v>12340.748</v>
      </c>
      <c r="AC12" s="14">
        <v>12389.445</v>
      </c>
      <c r="AD12" s="14">
        <v>12343.387000000001</v>
      </c>
      <c r="AE12" s="14">
        <v>12169.914000000001</v>
      </c>
      <c r="AF12" s="14">
        <v>12356.528</v>
      </c>
      <c r="AG12" s="14">
        <v>12436.342000000001</v>
      </c>
      <c r="AH12" s="14">
        <v>12370.569</v>
      </c>
      <c r="AI12" s="14">
        <v>12239.825999999999</v>
      </c>
      <c r="AJ12" s="14">
        <v>12457.491</v>
      </c>
      <c r="AK12" s="14">
        <v>12681.103999999999</v>
      </c>
      <c r="AL12" s="14">
        <v>12554.502</v>
      </c>
      <c r="AM12" s="14">
        <v>12442.977000000001</v>
      </c>
      <c r="AN12" s="14">
        <v>12747.098</v>
      </c>
      <c r="AO12" s="14">
        <v>12745.134</v>
      </c>
      <c r="AP12" s="14">
        <v>12655.06</v>
      </c>
      <c r="AQ12" s="14">
        <v>12595.401</v>
      </c>
      <c r="AR12" s="14">
        <v>12769.282999999999</v>
      </c>
      <c r="AS12" s="14">
        <v>12867.346</v>
      </c>
      <c r="AT12" s="14">
        <v>12755.165999999999</v>
      </c>
      <c r="AU12" s="14">
        <v>12639.663</v>
      </c>
      <c r="AV12" s="14">
        <v>12917.208000000001</v>
      </c>
      <c r="AW12" s="14">
        <v>12992.888999999999</v>
      </c>
      <c r="AX12" s="14">
        <v>12821.841</v>
      </c>
      <c r="AY12" s="14">
        <v>12676.208000000001</v>
      </c>
      <c r="AZ12" s="14">
        <v>12934.534</v>
      </c>
      <c r="BA12" s="14">
        <v>12997.380999999999</v>
      </c>
      <c r="BB12" s="14">
        <v>12908.215</v>
      </c>
      <c r="BC12" s="14">
        <v>12686.056</v>
      </c>
      <c r="BD12" s="14">
        <v>12410.453</v>
      </c>
      <c r="BE12" s="14">
        <v>12581.221</v>
      </c>
      <c r="BF12" s="14">
        <v>12486.418</v>
      </c>
      <c r="BG12" s="14">
        <v>12160.665999999999</v>
      </c>
      <c r="BH12" s="14">
        <v>12571.877</v>
      </c>
      <c r="BI12" s="14">
        <v>12824.352000000001</v>
      </c>
      <c r="BJ12" s="14">
        <v>12678.096</v>
      </c>
      <c r="BK12" s="14">
        <v>12697.869000000001</v>
      </c>
      <c r="BL12" s="14">
        <v>12954.075000000001</v>
      </c>
    </row>
    <row r="13" spans="1:64" hidden="1" x14ac:dyDescent="0.2">
      <c r="A13" s="314"/>
      <c r="B13" s="4" t="s">
        <v>322</v>
      </c>
      <c r="C13" s="13">
        <v>8830.9660000000003</v>
      </c>
      <c r="D13" s="13">
        <v>8993.67</v>
      </c>
      <c r="E13" s="13">
        <v>9043.5169999999998</v>
      </c>
      <c r="F13" s="13">
        <v>9100.6579999999994</v>
      </c>
      <c r="G13" s="13">
        <v>9100.2309999999998</v>
      </c>
      <c r="H13" s="13">
        <v>9236.3369999999995</v>
      </c>
      <c r="I13" s="13">
        <v>9196.2690000000002</v>
      </c>
      <c r="J13" s="13">
        <v>9195.4670000000006</v>
      </c>
      <c r="K13" s="13">
        <v>9024.0769999999993</v>
      </c>
      <c r="L13" s="13">
        <v>9137.6869999999999</v>
      </c>
      <c r="M13" s="13">
        <v>8974.7019999999993</v>
      </c>
      <c r="N13" s="13">
        <v>8992.8870000000006</v>
      </c>
      <c r="O13" s="13">
        <v>8908.27</v>
      </c>
      <c r="P13" s="13">
        <v>9096.3060000000005</v>
      </c>
      <c r="Q13" s="13">
        <v>8963.5609999999997</v>
      </c>
      <c r="R13" s="13">
        <v>9096.8799999999992</v>
      </c>
      <c r="S13" s="13">
        <v>9104.5329999999994</v>
      </c>
      <c r="T13" s="13">
        <v>9165.6790000000001</v>
      </c>
      <c r="U13" s="13">
        <v>9031.9619999999995</v>
      </c>
      <c r="V13" s="13">
        <v>9164.7569999999996</v>
      </c>
      <c r="W13" s="13">
        <v>9165.43</v>
      </c>
      <c r="X13" s="13">
        <v>9294.9940000000006</v>
      </c>
      <c r="Y13" s="13">
        <v>9158.3880000000008</v>
      </c>
      <c r="Z13" s="13">
        <v>9195.7890000000007</v>
      </c>
      <c r="AA13" s="13">
        <v>9061.14</v>
      </c>
      <c r="AB13" s="13">
        <v>9117.7729999999992</v>
      </c>
      <c r="AC13" s="13">
        <v>9026.2000000000007</v>
      </c>
      <c r="AD13" s="13">
        <v>9109.9519999999993</v>
      </c>
      <c r="AE13" s="13">
        <v>9071.6779999999999</v>
      </c>
      <c r="AF13" s="13">
        <v>9146.1010000000006</v>
      </c>
      <c r="AG13" s="13">
        <v>9107.5079999999998</v>
      </c>
      <c r="AH13" s="13">
        <v>9172.9439999999995</v>
      </c>
      <c r="AI13" s="13">
        <v>9109.83</v>
      </c>
      <c r="AJ13" s="13">
        <v>9195.5259999999998</v>
      </c>
      <c r="AK13" s="13">
        <v>9111.6990000000005</v>
      </c>
      <c r="AL13" s="13">
        <v>9186.7849999999999</v>
      </c>
      <c r="AM13" s="13">
        <v>9163.14</v>
      </c>
      <c r="AN13" s="13">
        <v>9372.0450000000001</v>
      </c>
      <c r="AO13" s="13">
        <v>9309.3179999999993</v>
      </c>
      <c r="AP13" s="13">
        <v>9315.7729999999992</v>
      </c>
      <c r="AQ13" s="13">
        <v>9298.777</v>
      </c>
      <c r="AR13" s="13">
        <v>9463.8340000000007</v>
      </c>
      <c r="AS13" s="13">
        <v>9432.8960000000006</v>
      </c>
      <c r="AT13" s="13">
        <v>9462.84</v>
      </c>
      <c r="AU13" s="13">
        <v>9379.9539999999997</v>
      </c>
      <c r="AV13" s="13">
        <v>9628.6679999999997</v>
      </c>
      <c r="AW13" s="13">
        <v>9464.0040000000008</v>
      </c>
      <c r="AX13" s="13">
        <v>9486.2279999999992</v>
      </c>
      <c r="AY13" s="13">
        <v>9485.7960000000003</v>
      </c>
      <c r="AZ13" s="13">
        <v>9675.3389999999999</v>
      </c>
      <c r="BA13" s="13">
        <v>9544.9069999999992</v>
      </c>
      <c r="BB13" s="13">
        <v>9548.4760000000006</v>
      </c>
      <c r="BC13" s="13">
        <v>9403.9030000000002</v>
      </c>
      <c r="BD13" s="13">
        <v>9020.7649999999994</v>
      </c>
      <c r="BE13" s="13">
        <v>9090.4</v>
      </c>
      <c r="BF13" s="13">
        <v>9204.8539999999994</v>
      </c>
      <c r="BG13" s="13">
        <v>8936.2829999999994</v>
      </c>
      <c r="BH13" s="13">
        <v>9288.9310000000005</v>
      </c>
      <c r="BI13" s="13">
        <v>9378.6689999999999</v>
      </c>
      <c r="BJ13" s="13">
        <v>9557.9120000000003</v>
      </c>
      <c r="BK13" s="13">
        <v>9371.3379999999997</v>
      </c>
      <c r="BL13" s="13">
        <v>9587.02</v>
      </c>
    </row>
    <row r="14" spans="1:64" hidden="1" x14ac:dyDescent="0.2">
      <c r="A14" s="315"/>
      <c r="B14" s="4" t="s">
        <v>323</v>
      </c>
      <c r="C14" s="14">
        <v>22108.367999999999</v>
      </c>
      <c r="D14" s="14">
        <v>22512.806</v>
      </c>
      <c r="E14" s="14">
        <v>22621.368999999999</v>
      </c>
      <c r="F14" s="14">
        <v>22576.260999999999</v>
      </c>
      <c r="G14" s="14">
        <v>22430.956999999999</v>
      </c>
      <c r="H14" s="14">
        <v>22808.13</v>
      </c>
      <c r="I14" s="14">
        <v>22759.235000000001</v>
      </c>
      <c r="J14" s="14">
        <v>22585.678</v>
      </c>
      <c r="K14" s="14">
        <v>22158.341</v>
      </c>
      <c r="L14" s="14">
        <v>22326.964</v>
      </c>
      <c r="M14" s="14">
        <v>22125.402999999998</v>
      </c>
      <c r="N14" s="14">
        <v>21975.645</v>
      </c>
      <c r="O14" s="14">
        <v>21834.812000000002</v>
      </c>
      <c r="P14" s="14">
        <v>22091.440999999999</v>
      </c>
      <c r="Q14" s="14">
        <v>21903.251</v>
      </c>
      <c r="R14" s="14">
        <v>22016.483</v>
      </c>
      <c r="S14" s="14">
        <v>21972.005000000001</v>
      </c>
      <c r="T14" s="14">
        <v>22182.407999999999</v>
      </c>
      <c r="U14" s="14">
        <v>22027.859</v>
      </c>
      <c r="V14" s="14">
        <v>21965.062000000002</v>
      </c>
      <c r="W14" s="14">
        <v>21810.808000000001</v>
      </c>
      <c r="X14" s="14">
        <v>22048.52</v>
      </c>
      <c r="Y14" s="14">
        <v>21917.675999999999</v>
      </c>
      <c r="Z14" s="14">
        <v>21786.101999999999</v>
      </c>
      <c r="AA14" s="14">
        <v>21353.395</v>
      </c>
      <c r="AB14" s="14">
        <v>21458.522000000001</v>
      </c>
      <c r="AC14" s="14">
        <v>21415.644</v>
      </c>
      <c r="AD14" s="14">
        <v>21453.339</v>
      </c>
      <c r="AE14" s="14">
        <v>21241.592000000001</v>
      </c>
      <c r="AF14" s="14">
        <v>21502.629000000001</v>
      </c>
      <c r="AG14" s="14">
        <v>21543.85</v>
      </c>
      <c r="AH14" s="14">
        <v>21543.512999999999</v>
      </c>
      <c r="AI14" s="14">
        <v>21349.655999999999</v>
      </c>
      <c r="AJ14" s="14">
        <v>21653.017</v>
      </c>
      <c r="AK14" s="14">
        <v>21792.803</v>
      </c>
      <c r="AL14" s="14">
        <v>21741.286</v>
      </c>
      <c r="AM14" s="14">
        <v>21606.116999999998</v>
      </c>
      <c r="AN14" s="14">
        <v>22119.143</v>
      </c>
      <c r="AO14" s="14">
        <v>22054.452000000001</v>
      </c>
      <c r="AP14" s="14">
        <v>21970.832999999999</v>
      </c>
      <c r="AQ14" s="14">
        <v>21894.178</v>
      </c>
      <c r="AR14" s="14">
        <v>22233.116999999998</v>
      </c>
      <c r="AS14" s="14">
        <v>22300.241999999998</v>
      </c>
      <c r="AT14" s="14">
        <v>22218.005000000001</v>
      </c>
      <c r="AU14" s="14">
        <v>22019.616000000002</v>
      </c>
      <c r="AV14" s="14">
        <v>22545.876</v>
      </c>
      <c r="AW14" s="14">
        <v>22456.893</v>
      </c>
      <c r="AX14" s="14">
        <v>22308.069</v>
      </c>
      <c r="AY14" s="14">
        <v>22162.004000000001</v>
      </c>
      <c r="AZ14" s="14">
        <v>22609.873</v>
      </c>
      <c r="BA14" s="14">
        <v>22542.288</v>
      </c>
      <c r="BB14" s="14">
        <v>22456.690999999999</v>
      </c>
      <c r="BC14" s="14">
        <v>22089.958999999999</v>
      </c>
      <c r="BD14" s="14">
        <v>21431.217000000001</v>
      </c>
      <c r="BE14" s="14">
        <v>21671.620999999999</v>
      </c>
      <c r="BF14" s="14">
        <v>21691.272000000001</v>
      </c>
      <c r="BG14" s="14">
        <v>21096.949000000001</v>
      </c>
      <c r="BH14" s="14">
        <v>21860.808000000001</v>
      </c>
      <c r="BI14" s="14">
        <v>22203.021000000001</v>
      </c>
      <c r="BJ14" s="14">
        <v>22236.008999999998</v>
      </c>
      <c r="BK14" s="14">
        <v>22069.206999999999</v>
      </c>
      <c r="BL14" s="14">
        <v>22541.095000000001</v>
      </c>
    </row>
    <row r="15" spans="1:64" hidden="1" x14ac:dyDescent="0.2">
      <c r="A15" s="8" t="s">
        <v>326</v>
      </c>
      <c r="AY15" s="57">
        <f>AVERAGE(AY14:BB14)</f>
        <v>22442.714</v>
      </c>
    </row>
    <row r="16" spans="1:64" hidden="1" x14ac:dyDescent="0.2"/>
    <row r="17" spans="1:67" hidden="1" x14ac:dyDescent="0.2"/>
    <row r="18" spans="1:67" hidden="1" x14ac:dyDescent="0.2"/>
    <row r="20" spans="1:67" x14ac:dyDescent="0.2">
      <c r="B20" s="11"/>
      <c r="C20" s="3" t="s">
        <v>221</v>
      </c>
      <c r="D20" s="3" t="s">
        <v>222</v>
      </c>
      <c r="E20" s="3" t="s">
        <v>223</v>
      </c>
      <c r="F20" s="3" t="s">
        <v>224</v>
      </c>
      <c r="G20" s="3" t="s">
        <v>225</v>
      </c>
      <c r="H20" s="3" t="s">
        <v>226</v>
      </c>
      <c r="I20" s="3" t="s">
        <v>227</v>
      </c>
      <c r="J20" s="3" t="s">
        <v>228</v>
      </c>
      <c r="K20" s="3" t="s">
        <v>229</v>
      </c>
      <c r="L20" s="3" t="s">
        <v>230</v>
      </c>
      <c r="M20" s="3" t="s">
        <v>231</v>
      </c>
      <c r="N20" s="3" t="s">
        <v>232</v>
      </c>
      <c r="O20" s="3" t="s">
        <v>233</v>
      </c>
      <c r="P20" s="3" t="s">
        <v>234</v>
      </c>
      <c r="Q20" s="3" t="s">
        <v>235</v>
      </c>
      <c r="R20" s="3" t="s">
        <v>236</v>
      </c>
      <c r="S20" s="3" t="s">
        <v>237</v>
      </c>
      <c r="T20" s="3" t="s">
        <v>238</v>
      </c>
      <c r="U20" s="3" t="s">
        <v>239</v>
      </c>
      <c r="V20" s="3" t="s">
        <v>240</v>
      </c>
      <c r="W20" s="3" t="s">
        <v>241</v>
      </c>
      <c r="X20" s="3" t="s">
        <v>242</v>
      </c>
      <c r="Y20" s="3" t="s">
        <v>243</v>
      </c>
      <c r="Z20" s="3" t="s">
        <v>244</v>
      </c>
      <c r="AA20" s="3" t="s">
        <v>245</v>
      </c>
      <c r="AB20" s="3" t="s">
        <v>246</v>
      </c>
      <c r="AC20" s="3" t="s">
        <v>247</v>
      </c>
      <c r="AD20" s="3" t="s">
        <v>248</v>
      </c>
      <c r="AE20" s="3" t="s">
        <v>249</v>
      </c>
      <c r="AF20" s="3" t="s">
        <v>250</v>
      </c>
      <c r="AG20" s="3" t="s">
        <v>251</v>
      </c>
      <c r="AH20" s="3" t="s">
        <v>252</v>
      </c>
      <c r="AI20" s="3" t="s">
        <v>253</v>
      </c>
      <c r="AJ20" s="3" t="s">
        <v>254</v>
      </c>
      <c r="AK20" s="3" t="s">
        <v>255</v>
      </c>
      <c r="AL20" s="3" t="s">
        <v>256</v>
      </c>
      <c r="AM20" s="3" t="s">
        <v>257</v>
      </c>
      <c r="AN20" s="3" t="s">
        <v>258</v>
      </c>
      <c r="AO20" s="3" t="s">
        <v>259</v>
      </c>
      <c r="AP20" s="3" t="s">
        <v>260</v>
      </c>
      <c r="AQ20" s="3" t="s">
        <v>261</v>
      </c>
      <c r="AR20" s="3" t="s">
        <v>262</v>
      </c>
      <c r="AS20" s="3" t="s">
        <v>263</v>
      </c>
      <c r="AT20" s="3" t="s">
        <v>264</v>
      </c>
      <c r="AU20" s="3" t="s">
        <v>265</v>
      </c>
      <c r="AV20" s="3" t="s">
        <v>266</v>
      </c>
      <c r="AW20" s="3" t="s">
        <v>267</v>
      </c>
      <c r="AX20" s="3" t="s">
        <v>268</v>
      </c>
      <c r="AY20" s="3" t="s">
        <v>269</v>
      </c>
      <c r="AZ20" s="3" t="s">
        <v>270</v>
      </c>
      <c r="BA20" s="3" t="s">
        <v>271</v>
      </c>
      <c r="BB20" s="3" t="s">
        <v>272</v>
      </c>
      <c r="BC20" s="3" t="s">
        <v>273</v>
      </c>
      <c r="BD20" s="3" t="s">
        <v>274</v>
      </c>
      <c r="BE20" s="3" t="s">
        <v>275</v>
      </c>
      <c r="BF20" s="3" t="s">
        <v>276</v>
      </c>
      <c r="BG20" s="3" t="s">
        <v>277</v>
      </c>
      <c r="BH20" s="3" t="s">
        <v>278</v>
      </c>
      <c r="BI20" s="3" t="s">
        <v>279</v>
      </c>
      <c r="BJ20" s="3" t="s">
        <v>280</v>
      </c>
      <c r="BK20" s="3" t="s">
        <v>281</v>
      </c>
      <c r="BL20" s="3" t="s">
        <v>282</v>
      </c>
      <c r="BM20" s="3" t="s">
        <v>283</v>
      </c>
      <c r="BN20" s="281" t="s">
        <v>563</v>
      </c>
      <c r="BO20" s="281" t="s">
        <v>564</v>
      </c>
    </row>
    <row r="21" spans="1:67" x14ac:dyDescent="0.2">
      <c r="B21" s="4" t="s">
        <v>321</v>
      </c>
      <c r="C21" s="14">
        <v>13663.380999999999</v>
      </c>
      <c r="D21" s="14">
        <v>13748.339</v>
      </c>
      <c r="E21" s="14">
        <v>13793.305</v>
      </c>
      <c r="F21" s="14">
        <v>13793.019</v>
      </c>
      <c r="G21" s="14">
        <v>13786.958000000001</v>
      </c>
      <c r="H21" s="14">
        <v>13831.963</v>
      </c>
      <c r="I21" s="14">
        <v>13770.477000000001</v>
      </c>
      <c r="J21" s="14">
        <v>13671.811</v>
      </c>
      <c r="K21" s="14">
        <v>13555.499</v>
      </c>
      <c r="L21" s="14">
        <v>13450.495999999999</v>
      </c>
      <c r="M21" s="14">
        <v>13355.088</v>
      </c>
      <c r="N21" s="14">
        <v>13293.550999999999</v>
      </c>
      <c r="O21" s="14">
        <v>13306.287</v>
      </c>
      <c r="P21" s="14">
        <v>13231.705</v>
      </c>
      <c r="Q21" s="14">
        <v>13157.921</v>
      </c>
      <c r="R21" s="14">
        <v>13229.489</v>
      </c>
      <c r="S21" s="14">
        <v>13252.302</v>
      </c>
      <c r="T21" s="14">
        <v>13228.932000000001</v>
      </c>
      <c r="U21" s="14">
        <v>13186.331</v>
      </c>
      <c r="V21" s="14">
        <v>13136.78</v>
      </c>
      <c r="W21" s="14">
        <v>13078.287</v>
      </c>
      <c r="X21" s="14">
        <v>13040.698</v>
      </c>
      <c r="Y21" s="14">
        <v>12978.008</v>
      </c>
      <c r="Z21" s="14">
        <v>12887.364</v>
      </c>
      <c r="AA21" s="14">
        <v>12748.281000000001</v>
      </c>
      <c r="AB21" s="14">
        <v>12674.82</v>
      </c>
      <c r="AC21" s="14">
        <v>12645.696</v>
      </c>
      <c r="AD21" s="14">
        <v>12637.418</v>
      </c>
      <c r="AE21" s="14">
        <v>12634.683000000001</v>
      </c>
      <c r="AF21" s="14">
        <v>12688.406000000001</v>
      </c>
      <c r="AG21" s="14">
        <v>12688.147999999999</v>
      </c>
      <c r="AH21" s="14">
        <v>12730.45</v>
      </c>
      <c r="AI21" s="14">
        <v>12743.409</v>
      </c>
      <c r="AJ21" s="14">
        <v>12807.32</v>
      </c>
      <c r="AK21" s="14">
        <v>12910.884</v>
      </c>
      <c r="AL21" s="14">
        <v>12926.353999999999</v>
      </c>
      <c r="AM21" s="14">
        <v>12944.438</v>
      </c>
      <c r="AN21" s="14">
        <v>13046.653</v>
      </c>
      <c r="AO21" s="14">
        <v>13033.541999999999</v>
      </c>
      <c r="AP21" s="14">
        <v>13089.503000000001</v>
      </c>
      <c r="AQ21" s="14">
        <v>13118.387000000001</v>
      </c>
      <c r="AR21" s="14">
        <v>13125.075000000001</v>
      </c>
      <c r="AS21" s="14">
        <v>13173.076999999999</v>
      </c>
      <c r="AT21" s="14">
        <v>13204.096</v>
      </c>
      <c r="AU21" s="14">
        <v>13223.087</v>
      </c>
      <c r="AV21" s="14">
        <v>13309.757</v>
      </c>
      <c r="AW21" s="14">
        <v>13289.681</v>
      </c>
      <c r="AX21" s="14">
        <v>13274.608</v>
      </c>
      <c r="AY21" s="14">
        <v>13268.846</v>
      </c>
      <c r="AZ21" s="14">
        <v>13382.191999999999</v>
      </c>
      <c r="BA21" s="14">
        <v>13338.724</v>
      </c>
      <c r="BB21" s="14">
        <v>13341.132</v>
      </c>
      <c r="BC21" s="14">
        <v>13257.371999999999</v>
      </c>
      <c r="BD21" s="14">
        <v>12861.77</v>
      </c>
      <c r="BE21" s="14">
        <v>12906.691999999999</v>
      </c>
      <c r="BF21" s="14">
        <v>12919.073</v>
      </c>
      <c r="BG21" s="14">
        <v>12847.603999999999</v>
      </c>
      <c r="BH21" s="14">
        <v>13026.022000000001</v>
      </c>
      <c r="BI21" s="14">
        <v>13166.898999999999</v>
      </c>
      <c r="BJ21" s="14">
        <v>13179.483</v>
      </c>
      <c r="BK21" s="14">
        <v>13275.53</v>
      </c>
      <c r="BL21" s="14">
        <v>13367.177</v>
      </c>
      <c r="BM21" s="14">
        <v>13359.831</v>
      </c>
      <c r="BN21" s="14">
        <v>13422.833000000001</v>
      </c>
      <c r="BO21" s="14">
        <v>13471.897000000001</v>
      </c>
    </row>
    <row r="22" spans="1:67" x14ac:dyDescent="0.2">
      <c r="B22" s="4" t="s">
        <v>322</v>
      </c>
      <c r="C22" s="13">
        <v>9006.7729999999992</v>
      </c>
      <c r="D22" s="13">
        <v>9053.268</v>
      </c>
      <c r="E22" s="13">
        <v>9116.52</v>
      </c>
      <c r="F22" s="13">
        <v>9153.848</v>
      </c>
      <c r="G22" s="13">
        <v>9252.1090000000004</v>
      </c>
      <c r="H22" s="13">
        <v>9272.6689999999999</v>
      </c>
      <c r="I22" s="13">
        <v>9269.2450000000008</v>
      </c>
      <c r="J22" s="13">
        <v>9241.0990000000002</v>
      </c>
      <c r="K22" s="13">
        <v>9183.2360000000008</v>
      </c>
      <c r="L22" s="13">
        <v>9154.348</v>
      </c>
      <c r="M22" s="13">
        <v>9084.0550000000003</v>
      </c>
      <c r="N22" s="13">
        <v>9062.4089999999997</v>
      </c>
      <c r="O22" s="13">
        <v>9055.4869999999992</v>
      </c>
      <c r="P22" s="13">
        <v>9098.2119999999995</v>
      </c>
      <c r="Q22" s="13">
        <v>9114.1730000000007</v>
      </c>
      <c r="R22" s="13">
        <v>9163.8019999999997</v>
      </c>
      <c r="S22" s="13">
        <v>9200.777</v>
      </c>
      <c r="T22" s="13">
        <v>9191.7109999999993</v>
      </c>
      <c r="U22" s="13">
        <v>9209.0470000000005</v>
      </c>
      <c r="V22" s="13">
        <v>9257.7289999999994</v>
      </c>
      <c r="W22" s="13">
        <v>9272.0120000000006</v>
      </c>
      <c r="X22" s="13">
        <v>9308.1129999999994</v>
      </c>
      <c r="Y22" s="13">
        <v>9293.89</v>
      </c>
      <c r="Z22" s="13">
        <v>9265.2790000000005</v>
      </c>
      <c r="AA22" s="13">
        <v>9203.6110000000008</v>
      </c>
      <c r="AB22" s="13">
        <v>9190.1749999999993</v>
      </c>
      <c r="AC22" s="13">
        <v>9180.2309999999998</v>
      </c>
      <c r="AD22" s="13">
        <v>9170.1589999999997</v>
      </c>
      <c r="AE22" s="13">
        <v>9190.3490000000002</v>
      </c>
      <c r="AF22" s="13">
        <v>9230.3690000000006</v>
      </c>
      <c r="AG22" s="13">
        <v>9255.9179999999997</v>
      </c>
      <c r="AH22" s="13">
        <v>9267.7060000000001</v>
      </c>
      <c r="AI22" s="13">
        <v>9255.4369999999999</v>
      </c>
      <c r="AJ22" s="13">
        <v>9271.0640000000003</v>
      </c>
      <c r="AK22" s="13">
        <v>9273.9629999999997</v>
      </c>
      <c r="AL22" s="13">
        <v>9305.11</v>
      </c>
      <c r="AM22" s="13">
        <v>9349.5499999999993</v>
      </c>
      <c r="AN22" s="13">
        <v>9422.8780000000006</v>
      </c>
      <c r="AO22" s="13">
        <v>9435.0580000000009</v>
      </c>
      <c r="AP22" s="13">
        <v>9459.9050000000007</v>
      </c>
      <c r="AQ22" s="13">
        <v>9522.0709999999999</v>
      </c>
      <c r="AR22" s="13">
        <v>9546.8510000000006</v>
      </c>
      <c r="AS22" s="13">
        <v>9599.3119999999999</v>
      </c>
      <c r="AT22" s="13">
        <v>9632.9359999999997</v>
      </c>
      <c r="AU22" s="13">
        <v>9637.7330000000002</v>
      </c>
      <c r="AV22" s="13">
        <v>9703.9480000000003</v>
      </c>
      <c r="AW22" s="13">
        <v>9676.91</v>
      </c>
      <c r="AX22" s="13">
        <v>9695.8870000000006</v>
      </c>
      <c r="AY22" s="13">
        <v>9754.6470000000008</v>
      </c>
      <c r="AZ22" s="13">
        <v>9797.357</v>
      </c>
      <c r="BA22" s="13">
        <v>9774.1810000000005</v>
      </c>
      <c r="BB22" s="13">
        <v>9722.5630000000001</v>
      </c>
      <c r="BC22" s="13">
        <v>9672.1299999999992</v>
      </c>
      <c r="BD22" s="13">
        <v>9239.7309999999998</v>
      </c>
      <c r="BE22" s="13">
        <v>9312.2790000000005</v>
      </c>
      <c r="BF22" s="13">
        <v>9345.1080000000002</v>
      </c>
      <c r="BG22" s="13">
        <v>9316.143</v>
      </c>
      <c r="BH22" s="13">
        <v>9475.9110000000001</v>
      </c>
      <c r="BI22" s="13">
        <v>9571.1409999999996</v>
      </c>
      <c r="BJ22" s="13">
        <v>9660.8160000000007</v>
      </c>
      <c r="BK22" s="13">
        <v>9684.9210000000003</v>
      </c>
      <c r="BL22" s="13">
        <v>9767.8940000000002</v>
      </c>
      <c r="BM22" s="13">
        <v>9772.0769999999993</v>
      </c>
      <c r="BN22" s="13">
        <v>9833.9110000000001</v>
      </c>
      <c r="BO22" s="13">
        <v>9888.6939999999995</v>
      </c>
    </row>
    <row r="23" spans="1:67" x14ac:dyDescent="0.2">
      <c r="B23" s="4" t="s">
        <v>578</v>
      </c>
      <c r="C23" s="14">
        <v>22670.153999999999</v>
      </c>
      <c r="D23" s="14">
        <v>22801.607</v>
      </c>
      <c r="E23" s="14">
        <v>22909.825000000001</v>
      </c>
      <c r="F23" s="14">
        <v>22946.866999999998</v>
      </c>
      <c r="G23" s="14">
        <v>23039.066999999999</v>
      </c>
      <c r="H23" s="14">
        <v>23104.632000000001</v>
      </c>
      <c r="I23" s="14">
        <v>23039.722000000002</v>
      </c>
      <c r="J23" s="14">
        <v>22912.91</v>
      </c>
      <c r="K23" s="14">
        <v>22738.735000000001</v>
      </c>
      <c r="L23" s="14">
        <v>22604.844000000001</v>
      </c>
      <c r="M23" s="14">
        <v>22439.143</v>
      </c>
      <c r="N23" s="14">
        <v>22355.96</v>
      </c>
      <c r="O23" s="14">
        <v>22361.774000000001</v>
      </c>
      <c r="P23" s="14">
        <v>22329.917000000001</v>
      </c>
      <c r="Q23" s="14">
        <v>22272.094000000001</v>
      </c>
      <c r="R23" s="14">
        <v>22393.291000000001</v>
      </c>
      <c r="S23" s="14">
        <v>22453.079000000002</v>
      </c>
      <c r="T23" s="14">
        <v>22420.643</v>
      </c>
      <c r="U23" s="14">
        <v>22395.378000000001</v>
      </c>
      <c r="V23" s="14">
        <v>22394.508999999998</v>
      </c>
      <c r="W23" s="14">
        <v>22350.298999999999</v>
      </c>
      <c r="X23" s="14">
        <v>22348.811000000002</v>
      </c>
      <c r="Y23" s="14">
        <v>22271.898000000001</v>
      </c>
      <c r="Z23" s="14">
        <v>22152.643</v>
      </c>
      <c r="AA23" s="14">
        <v>21951.892</v>
      </c>
      <c r="AB23" s="14">
        <v>21864.994999999999</v>
      </c>
      <c r="AC23" s="14">
        <v>21825.927</v>
      </c>
      <c r="AD23" s="14">
        <v>21807.577000000001</v>
      </c>
      <c r="AE23" s="14">
        <v>21825.031999999999</v>
      </c>
      <c r="AF23" s="14">
        <v>21918.775000000001</v>
      </c>
      <c r="AG23" s="14">
        <v>21944.065999999999</v>
      </c>
      <c r="AH23" s="14">
        <v>21998.155999999999</v>
      </c>
      <c r="AI23" s="14">
        <v>21998.846000000001</v>
      </c>
      <c r="AJ23" s="14">
        <v>22078.383999999998</v>
      </c>
      <c r="AK23" s="14">
        <v>22184.847000000002</v>
      </c>
      <c r="AL23" s="14">
        <v>22231.464</v>
      </c>
      <c r="AM23" s="14">
        <v>22293.988000000001</v>
      </c>
      <c r="AN23" s="14">
        <v>22469.530999999999</v>
      </c>
      <c r="AO23" s="14">
        <v>22468.6</v>
      </c>
      <c r="AP23" s="14">
        <v>22549.407999999999</v>
      </c>
      <c r="AQ23" s="14">
        <v>22640.457999999999</v>
      </c>
      <c r="AR23" s="14">
        <v>22671.925999999999</v>
      </c>
      <c r="AS23" s="14">
        <v>22772.388999999999</v>
      </c>
      <c r="AT23" s="14">
        <v>22837.031999999999</v>
      </c>
      <c r="AU23" s="14">
        <v>22860.82</v>
      </c>
      <c r="AV23" s="14">
        <v>23013.705000000002</v>
      </c>
      <c r="AW23" s="14">
        <v>22966.591</v>
      </c>
      <c r="AX23" s="14">
        <v>22970.494999999999</v>
      </c>
      <c r="AY23" s="14">
        <v>23023.492999999999</v>
      </c>
      <c r="AZ23" s="14">
        <v>23179.548999999999</v>
      </c>
      <c r="BA23" s="14">
        <v>23112.904999999999</v>
      </c>
      <c r="BB23" s="14">
        <v>23063.695</v>
      </c>
      <c r="BC23" s="14">
        <v>22929.502</v>
      </c>
      <c r="BD23" s="14">
        <v>22101.501</v>
      </c>
      <c r="BE23" s="14">
        <v>22218.971000000001</v>
      </c>
      <c r="BF23" s="14">
        <v>22264.181</v>
      </c>
      <c r="BG23" s="14">
        <v>22163.746999999999</v>
      </c>
      <c r="BH23" s="14">
        <v>22501.933000000001</v>
      </c>
      <c r="BI23" s="14">
        <v>22738.04</v>
      </c>
      <c r="BJ23" s="14">
        <v>22840.298999999999</v>
      </c>
      <c r="BK23" s="14">
        <v>22960.451000000001</v>
      </c>
      <c r="BL23" s="14">
        <v>23135.071</v>
      </c>
      <c r="BM23" s="14">
        <v>23131.907999999999</v>
      </c>
      <c r="BN23" s="14">
        <v>23256.743999999999</v>
      </c>
      <c r="BO23" s="14">
        <v>23360.591</v>
      </c>
    </row>
    <row r="24" spans="1:67" x14ac:dyDescent="0.2">
      <c r="B24" s="58" t="s">
        <v>327</v>
      </c>
      <c r="C24" s="14">
        <f>C25/C23*1000</f>
        <v>19749.301217803815</v>
      </c>
      <c r="D24" s="14">
        <f t="shared" ref="D24:BO24" si="0">D25/D23*1000</f>
        <v>19688.796495790848</v>
      </c>
      <c r="E24" s="14">
        <f t="shared" si="0"/>
        <v>19636.653706433812</v>
      </c>
      <c r="F24" s="14">
        <f t="shared" si="0"/>
        <v>19534.553453419154</v>
      </c>
      <c r="G24" s="14">
        <f t="shared" si="0"/>
        <v>19683.110431511832</v>
      </c>
      <c r="H24" s="14">
        <f t="shared" si="0"/>
        <v>19440.850648476029</v>
      </c>
      <c r="I24" s="14">
        <f t="shared" si="0"/>
        <v>19248.917152733004</v>
      </c>
      <c r="J24" s="14">
        <f t="shared" si="0"/>
        <v>18825.452550549016</v>
      </c>
      <c r="K24" s="14">
        <f t="shared" si="0"/>
        <v>18496.464293198369</v>
      </c>
      <c r="L24" s="14">
        <f t="shared" si="0"/>
        <v>18513.319534521008</v>
      </c>
      <c r="M24" s="14">
        <f t="shared" si="0"/>
        <v>18768.319271373242</v>
      </c>
      <c r="N24" s="14">
        <f t="shared" si="0"/>
        <v>18900.315620532514</v>
      </c>
      <c r="O24" s="14">
        <f t="shared" si="0"/>
        <v>18959.774837184206</v>
      </c>
      <c r="P24" s="14">
        <f t="shared" si="0"/>
        <v>19119.099278335878</v>
      </c>
      <c r="Q24" s="14">
        <f t="shared" si="0"/>
        <v>19254.184182232704</v>
      </c>
      <c r="R24" s="14">
        <f t="shared" si="0"/>
        <v>19252.578819254388</v>
      </c>
      <c r="S24" s="14">
        <f t="shared" si="0"/>
        <v>19300.845109038273</v>
      </c>
      <c r="T24" s="14">
        <f t="shared" si="0"/>
        <v>19337.451651141313</v>
      </c>
      <c r="U24" s="14">
        <f t="shared" si="0"/>
        <v>19264.751860852721</v>
      </c>
      <c r="V24" s="14">
        <f t="shared" si="0"/>
        <v>19079.230538164513</v>
      </c>
      <c r="W24" s="14">
        <f t="shared" si="0"/>
        <v>18899.966394185602</v>
      </c>
      <c r="X24" s="14">
        <f t="shared" si="0"/>
        <v>18771.132835657339</v>
      </c>
      <c r="Y24" s="14">
        <f t="shared" si="0"/>
        <v>18739.543437205037</v>
      </c>
      <c r="Z24" s="14">
        <f t="shared" si="0"/>
        <v>18700.802427954084</v>
      </c>
      <c r="AA24" s="14">
        <f t="shared" si="0"/>
        <v>18688.525799962939</v>
      </c>
      <c r="AB24" s="14">
        <f t="shared" si="0"/>
        <v>18769.873946918353</v>
      </c>
      <c r="AC24" s="14">
        <f t="shared" si="0"/>
        <v>18844.225952006527</v>
      </c>
      <c r="AD24" s="14">
        <f t="shared" si="0"/>
        <v>18821.536202761083</v>
      </c>
      <c r="AE24" s="14">
        <f t="shared" si="0"/>
        <v>18838.712355610747</v>
      </c>
      <c r="AF24" s="14">
        <f t="shared" si="0"/>
        <v>18749.149986712306</v>
      </c>
      <c r="AG24" s="14">
        <f t="shared" si="0"/>
        <v>18753.397843407871</v>
      </c>
      <c r="AH24" s="14">
        <f t="shared" si="0"/>
        <v>18639.957821919255</v>
      </c>
      <c r="AI24" s="14">
        <f t="shared" si="0"/>
        <v>18705.453913355275</v>
      </c>
      <c r="AJ24" s="14">
        <f t="shared" si="0"/>
        <v>18709.54414054942</v>
      </c>
      <c r="AK24" s="14">
        <f t="shared" si="0"/>
        <v>18652.362128077781</v>
      </c>
      <c r="AL24" s="14">
        <f t="shared" si="0"/>
        <v>18709.366148806035</v>
      </c>
      <c r="AM24" s="14">
        <f t="shared" si="0"/>
        <v>18727.416557324781</v>
      </c>
      <c r="AN24" s="14">
        <f t="shared" si="0"/>
        <v>18610.860191073858</v>
      </c>
      <c r="AO24" s="14">
        <f t="shared" si="0"/>
        <v>18710.289025573471</v>
      </c>
      <c r="AP24" s="14">
        <f t="shared" si="0"/>
        <v>18700.433288536889</v>
      </c>
      <c r="AQ24" s="14">
        <f t="shared" si="0"/>
        <v>18721.741406468016</v>
      </c>
      <c r="AR24" s="14">
        <f t="shared" si="0"/>
        <v>18776.234537815624</v>
      </c>
      <c r="AS24" s="14">
        <f t="shared" si="0"/>
        <v>18775.298454632935</v>
      </c>
      <c r="AT24" s="14">
        <f t="shared" si="0"/>
        <v>18822.787479563893</v>
      </c>
      <c r="AU24" s="14">
        <f t="shared" si="0"/>
        <v>18782.978913267329</v>
      </c>
      <c r="AV24" s="14">
        <f t="shared" si="0"/>
        <v>18666.538047654649</v>
      </c>
      <c r="AW24" s="14">
        <f t="shared" si="0"/>
        <v>18728.434707615073</v>
      </c>
      <c r="AX24" s="14">
        <f t="shared" si="0"/>
        <v>18779.913101567901</v>
      </c>
      <c r="AY24" s="14">
        <f t="shared" si="0"/>
        <v>18770.448949688041</v>
      </c>
      <c r="AZ24" s="14">
        <f t="shared" si="0"/>
        <v>18687.041753918511</v>
      </c>
      <c r="BA24" s="14">
        <f t="shared" si="0"/>
        <v>18752.052154413304</v>
      </c>
      <c r="BB24" s="14">
        <f t="shared" si="0"/>
        <v>18641.137077124891</v>
      </c>
      <c r="BC24" s="14">
        <f t="shared" si="0"/>
        <v>17665.616985488825</v>
      </c>
      <c r="BD24" s="14">
        <f t="shared" si="0"/>
        <v>16120.909616048248</v>
      </c>
      <c r="BE24" s="14">
        <f t="shared" si="0"/>
        <v>18313.507857767127</v>
      </c>
      <c r="BF24" s="14">
        <f t="shared" si="0"/>
        <v>18148.716092453615</v>
      </c>
      <c r="BG24" s="14">
        <f t="shared" si="0"/>
        <v>18318.337598782371</v>
      </c>
      <c r="BH24" s="14">
        <f t="shared" si="0"/>
        <v>18486.829553709897</v>
      </c>
      <c r="BI24" s="14">
        <f t="shared" si="0"/>
        <v>18823.759655625552</v>
      </c>
      <c r="BJ24" s="14">
        <f t="shared" si="0"/>
        <v>18906.600128133174</v>
      </c>
      <c r="BK24" s="14">
        <f t="shared" si="0"/>
        <v>18834.159660017129</v>
      </c>
      <c r="BL24" s="14">
        <f t="shared" si="0"/>
        <v>18886.066958687959</v>
      </c>
      <c r="BM24" s="14">
        <f t="shared" si="0"/>
        <v>18961.682711171081</v>
      </c>
      <c r="BN24" s="14">
        <f t="shared" si="0"/>
        <v>18841.992671029104</v>
      </c>
      <c r="BO24" s="14">
        <f t="shared" si="0"/>
        <v>18862.741957170518</v>
      </c>
    </row>
    <row r="25" spans="1:67" x14ac:dyDescent="0.2">
      <c r="B25" s="4" t="s">
        <v>284</v>
      </c>
      <c r="C25" s="290">
        <v>447719.7</v>
      </c>
      <c r="D25" s="290">
        <v>448936.2</v>
      </c>
      <c r="E25" s="290">
        <v>449872.3</v>
      </c>
      <c r="F25" s="290">
        <v>448256.8</v>
      </c>
      <c r="G25" s="290">
        <v>453480.5</v>
      </c>
      <c r="H25" s="290">
        <v>449173.7</v>
      </c>
      <c r="I25" s="290">
        <v>443489.7</v>
      </c>
      <c r="J25" s="290">
        <v>431345.9</v>
      </c>
      <c r="K25" s="290">
        <v>420586.2</v>
      </c>
      <c r="L25" s="290">
        <v>418490.7</v>
      </c>
      <c r="M25" s="290">
        <v>421145</v>
      </c>
      <c r="N25" s="290">
        <v>422534.7</v>
      </c>
      <c r="O25" s="290">
        <v>423974.2</v>
      </c>
      <c r="P25" s="290">
        <v>426927.9</v>
      </c>
      <c r="Q25" s="290">
        <v>428831</v>
      </c>
      <c r="R25" s="290">
        <v>431128.6</v>
      </c>
      <c r="S25" s="290">
        <v>433363.4</v>
      </c>
      <c r="T25" s="290">
        <v>433558.1</v>
      </c>
      <c r="U25" s="290">
        <v>431441.4</v>
      </c>
      <c r="V25" s="290">
        <v>427270</v>
      </c>
      <c r="W25" s="290">
        <v>422419.9</v>
      </c>
      <c r="X25" s="290">
        <v>419512.5</v>
      </c>
      <c r="Y25" s="290">
        <v>417365.2</v>
      </c>
      <c r="Z25" s="290">
        <v>414272.2</v>
      </c>
      <c r="AA25" s="290">
        <v>410248.5</v>
      </c>
      <c r="AB25" s="290">
        <v>410403.2</v>
      </c>
      <c r="AC25" s="290">
        <v>411292.7</v>
      </c>
      <c r="AD25" s="290">
        <v>410452.1</v>
      </c>
      <c r="AE25" s="290">
        <v>411155.5</v>
      </c>
      <c r="AF25" s="290">
        <v>410958.4</v>
      </c>
      <c r="AG25" s="290">
        <v>411525.8</v>
      </c>
      <c r="AH25" s="290">
        <v>410044.7</v>
      </c>
      <c r="AI25" s="290">
        <v>411498.4</v>
      </c>
      <c r="AJ25" s="290">
        <v>413076.5</v>
      </c>
      <c r="AK25" s="290">
        <v>413799.8</v>
      </c>
      <c r="AL25" s="290">
        <v>415936.6</v>
      </c>
      <c r="AM25" s="290">
        <v>417508.8</v>
      </c>
      <c r="AN25" s="290">
        <v>418177.3</v>
      </c>
      <c r="AO25" s="290">
        <v>420394</v>
      </c>
      <c r="AP25" s="290">
        <v>421683.7</v>
      </c>
      <c r="AQ25" s="290">
        <v>423868.8</v>
      </c>
      <c r="AR25" s="290">
        <v>425693.4</v>
      </c>
      <c r="AS25" s="290">
        <v>427558.40000000002</v>
      </c>
      <c r="AT25" s="290">
        <v>429856.6</v>
      </c>
      <c r="AU25" s="290">
        <v>429394.3</v>
      </c>
      <c r="AV25" s="290">
        <v>429586.2</v>
      </c>
      <c r="AW25" s="290">
        <v>430128.3</v>
      </c>
      <c r="AX25" s="290">
        <v>431383.9</v>
      </c>
      <c r="AY25" s="290">
        <v>432161.3</v>
      </c>
      <c r="AZ25" s="290">
        <v>433157.2</v>
      </c>
      <c r="BA25" s="290">
        <v>433414.40000000002</v>
      </c>
      <c r="BB25" s="290">
        <v>429933.5</v>
      </c>
      <c r="BC25" s="290">
        <v>405063.8</v>
      </c>
      <c r="BD25" s="290">
        <v>356296.3</v>
      </c>
      <c r="BE25" s="290">
        <v>406907.3</v>
      </c>
      <c r="BF25" s="290">
        <v>404066.3</v>
      </c>
      <c r="BG25" s="290">
        <v>406003</v>
      </c>
      <c r="BH25" s="290">
        <v>415989.4</v>
      </c>
      <c r="BI25" s="290">
        <v>428015.4</v>
      </c>
      <c r="BJ25" s="290">
        <v>431832.4</v>
      </c>
      <c r="BK25" s="290">
        <v>432440.8</v>
      </c>
      <c r="BL25" s="290">
        <v>436930.5</v>
      </c>
      <c r="BM25" s="290">
        <v>438619.9</v>
      </c>
      <c r="BN25" s="290">
        <v>438203.4</v>
      </c>
      <c r="BO25" s="290">
        <v>440644.8</v>
      </c>
    </row>
    <row r="27" spans="1:67" hidden="1" x14ac:dyDescent="0.2"/>
    <row r="28" spans="1:67" hidden="1" x14ac:dyDescent="0.2">
      <c r="B28" s="61" t="s">
        <v>221</v>
      </c>
      <c r="C28" s="61" t="s">
        <v>222</v>
      </c>
      <c r="D28" s="61" t="s">
        <v>223</v>
      </c>
      <c r="E28" s="61" t="s">
        <v>224</v>
      </c>
      <c r="F28" s="61" t="s">
        <v>225</v>
      </c>
      <c r="G28" s="61" t="s">
        <v>226</v>
      </c>
      <c r="H28" s="61" t="s">
        <v>227</v>
      </c>
      <c r="I28" s="61" t="s">
        <v>228</v>
      </c>
      <c r="J28" s="61" t="s">
        <v>229</v>
      </c>
      <c r="K28" s="61" t="s">
        <v>230</v>
      </c>
      <c r="L28" s="61" t="s">
        <v>231</v>
      </c>
      <c r="M28" s="61" t="s">
        <v>232</v>
      </c>
      <c r="N28" s="61" t="s">
        <v>233</v>
      </c>
      <c r="O28" s="61" t="s">
        <v>234</v>
      </c>
      <c r="P28" s="61" t="s">
        <v>235</v>
      </c>
      <c r="Q28" s="61" t="s">
        <v>236</v>
      </c>
      <c r="R28" s="61" t="s">
        <v>237</v>
      </c>
      <c r="S28" s="61" t="s">
        <v>238</v>
      </c>
      <c r="T28" s="61" t="s">
        <v>239</v>
      </c>
      <c r="U28" s="61" t="s">
        <v>240</v>
      </c>
      <c r="V28" s="61" t="s">
        <v>241</v>
      </c>
      <c r="W28" s="61" t="s">
        <v>242</v>
      </c>
      <c r="X28" s="61" t="s">
        <v>243</v>
      </c>
      <c r="Y28" s="61" t="s">
        <v>244</v>
      </c>
      <c r="Z28" s="61" t="s">
        <v>245</v>
      </c>
      <c r="AA28" s="61" t="s">
        <v>246</v>
      </c>
      <c r="AB28" s="61" t="s">
        <v>247</v>
      </c>
      <c r="AC28" s="61" t="s">
        <v>248</v>
      </c>
      <c r="AD28" s="61" t="s">
        <v>249</v>
      </c>
      <c r="AE28" s="61" t="s">
        <v>250</v>
      </c>
      <c r="AF28" s="61" t="s">
        <v>251</v>
      </c>
      <c r="AG28" s="61" t="s">
        <v>252</v>
      </c>
      <c r="AH28" s="61" t="s">
        <v>253</v>
      </c>
      <c r="AI28" s="61" t="s">
        <v>254</v>
      </c>
      <c r="AJ28" s="61" t="s">
        <v>255</v>
      </c>
      <c r="AK28" s="61" t="s">
        <v>256</v>
      </c>
      <c r="AL28" s="61" t="s">
        <v>257</v>
      </c>
      <c r="AM28" s="61" t="s">
        <v>258</v>
      </c>
      <c r="AN28" s="61" t="s">
        <v>259</v>
      </c>
      <c r="AO28" s="61" t="s">
        <v>260</v>
      </c>
      <c r="AP28" s="61" t="s">
        <v>261</v>
      </c>
      <c r="AQ28" s="61" t="s">
        <v>262</v>
      </c>
      <c r="AR28" s="61" t="s">
        <v>263</v>
      </c>
      <c r="AS28" s="61" t="s">
        <v>264</v>
      </c>
      <c r="AT28" s="61" t="s">
        <v>265</v>
      </c>
      <c r="AU28" s="61" t="s">
        <v>266</v>
      </c>
      <c r="AV28" s="61" t="s">
        <v>267</v>
      </c>
      <c r="AW28" s="61" t="s">
        <v>268</v>
      </c>
      <c r="AX28" s="61" t="s">
        <v>269</v>
      </c>
      <c r="AY28" s="61" t="s">
        <v>270</v>
      </c>
      <c r="AZ28" s="61" t="s">
        <v>271</v>
      </c>
      <c r="BA28" s="61" t="s">
        <v>272</v>
      </c>
      <c r="BB28" s="61" t="s">
        <v>273</v>
      </c>
      <c r="BC28" s="61" t="s">
        <v>274</v>
      </c>
      <c r="BD28" s="61" t="s">
        <v>275</v>
      </c>
      <c r="BE28" s="61" t="s">
        <v>276</v>
      </c>
      <c r="BF28" s="61" t="s">
        <v>277</v>
      </c>
      <c r="BG28" s="61" t="s">
        <v>278</v>
      </c>
      <c r="BH28" s="61" t="s">
        <v>279</v>
      </c>
      <c r="BI28" s="61" t="s">
        <v>280</v>
      </c>
      <c r="BJ28" s="61" t="s">
        <v>281</v>
      </c>
      <c r="BK28" s="61" t="s">
        <v>282</v>
      </c>
      <c r="BL28" s="61" t="s">
        <v>283</v>
      </c>
      <c r="BM28" s="281" t="s">
        <v>563</v>
      </c>
      <c r="BN28" s="281" t="s">
        <v>564</v>
      </c>
    </row>
    <row r="29" spans="1:67" ht="21" hidden="1" x14ac:dyDescent="0.2">
      <c r="A29" s="62" t="s">
        <v>381</v>
      </c>
      <c r="B29" s="63">
        <v>447719.7</v>
      </c>
      <c r="C29" s="63">
        <v>448936.2</v>
      </c>
      <c r="D29" s="63">
        <v>449872.3</v>
      </c>
      <c r="E29" s="63">
        <v>448256.8</v>
      </c>
      <c r="F29" s="63">
        <v>453480.5</v>
      </c>
      <c r="G29" s="63">
        <v>449173.7</v>
      </c>
      <c r="H29" s="63">
        <v>443489.7</v>
      </c>
      <c r="I29" s="63">
        <v>431345.9</v>
      </c>
      <c r="J29" s="63">
        <v>420586.2</v>
      </c>
      <c r="K29" s="63">
        <v>418490.7</v>
      </c>
      <c r="L29" s="63">
        <v>421145</v>
      </c>
      <c r="M29" s="63">
        <v>422534.7</v>
      </c>
      <c r="N29" s="63">
        <v>423974.2</v>
      </c>
      <c r="O29" s="63">
        <v>426927.9</v>
      </c>
      <c r="P29" s="63">
        <v>428831</v>
      </c>
      <c r="Q29" s="63">
        <v>431128.6</v>
      </c>
      <c r="R29" s="63">
        <v>433363.4</v>
      </c>
      <c r="S29" s="63">
        <v>433558.1</v>
      </c>
      <c r="T29" s="63">
        <v>431441.4</v>
      </c>
      <c r="U29" s="63">
        <v>427270</v>
      </c>
      <c r="V29" s="63">
        <v>422419.9</v>
      </c>
      <c r="W29" s="63">
        <v>419512.5</v>
      </c>
      <c r="X29" s="63">
        <v>417365.2</v>
      </c>
      <c r="Y29" s="63">
        <v>414272.2</v>
      </c>
      <c r="Z29" s="63">
        <v>410248.5</v>
      </c>
      <c r="AA29" s="63">
        <v>410403.2</v>
      </c>
      <c r="AB29" s="63">
        <v>411292.7</v>
      </c>
      <c r="AC29" s="63">
        <v>410452.1</v>
      </c>
      <c r="AD29" s="63">
        <v>411155.5</v>
      </c>
      <c r="AE29" s="63">
        <v>410958.4</v>
      </c>
      <c r="AF29" s="63">
        <v>411525.8</v>
      </c>
      <c r="AG29" s="63">
        <v>410044.7</v>
      </c>
      <c r="AH29" s="63">
        <v>411498.4</v>
      </c>
      <c r="AI29" s="63">
        <v>413076.5</v>
      </c>
      <c r="AJ29" s="63">
        <v>413799.8</v>
      </c>
      <c r="AK29" s="63">
        <v>415936.6</v>
      </c>
      <c r="AL29" s="63">
        <v>417508.8</v>
      </c>
      <c r="AM29" s="63">
        <v>418177.3</v>
      </c>
      <c r="AN29" s="63">
        <v>420394</v>
      </c>
      <c r="AO29" s="63">
        <v>421683.7</v>
      </c>
      <c r="AP29" s="63">
        <v>423868.8</v>
      </c>
      <c r="AQ29" s="63">
        <v>425693.4</v>
      </c>
      <c r="AR29" s="63">
        <v>427558.40000000002</v>
      </c>
      <c r="AS29" s="63">
        <v>429856.6</v>
      </c>
      <c r="AT29" s="63">
        <v>429394.3</v>
      </c>
      <c r="AU29" s="63">
        <v>429586.2</v>
      </c>
      <c r="AV29" s="63">
        <v>430128.3</v>
      </c>
      <c r="AW29" s="63">
        <v>431383.9</v>
      </c>
      <c r="AX29" s="63">
        <v>432161.3</v>
      </c>
      <c r="AY29" s="63">
        <v>433157.2</v>
      </c>
      <c r="AZ29" s="63">
        <v>433414.40000000002</v>
      </c>
      <c r="BA29" s="63">
        <v>429933.5</v>
      </c>
      <c r="BB29" s="63">
        <v>405063.8</v>
      </c>
      <c r="BC29" s="63">
        <v>356296.3</v>
      </c>
      <c r="BD29" s="63">
        <v>406907.3</v>
      </c>
      <c r="BE29" s="63">
        <v>404066.3</v>
      </c>
      <c r="BF29" s="63">
        <v>406003</v>
      </c>
      <c r="BG29" s="63">
        <v>415989.4</v>
      </c>
      <c r="BH29" s="63">
        <v>428015.4</v>
      </c>
      <c r="BI29" s="63">
        <v>431832.4</v>
      </c>
      <c r="BJ29" s="63">
        <v>432440.8</v>
      </c>
      <c r="BK29" s="63">
        <v>436930.5</v>
      </c>
      <c r="BL29" s="63">
        <v>438619.9</v>
      </c>
      <c r="BM29">
        <v>438203.4</v>
      </c>
      <c r="BN29">
        <v>440644.8</v>
      </c>
    </row>
    <row r="30" spans="1:67" hidden="1" x14ac:dyDescent="0.2"/>
    <row r="33" spans="2:2" x14ac:dyDescent="0.2">
      <c r="B33" s="291" t="s">
        <v>579</v>
      </c>
    </row>
  </sheetData>
  <mergeCells count="6">
    <mergeCell ref="A12:A14"/>
    <mergeCell ref="A3:B3"/>
    <mergeCell ref="C3:BL3"/>
    <mergeCell ref="A4:B4"/>
    <mergeCell ref="A6:A8"/>
    <mergeCell ref="A9:A11"/>
  </mergeCells>
  <hyperlinks>
    <hyperlink ref="A2" r:id="rId1" display="http://dati.istat.it/OECDStat_Metadata/ShowMetadata.ashx?Dataset=DCCV_OCCUPATIT1&amp;ShowOnWeb=true&amp;Lang=it" xr:uid="{00000000-0004-0000-0A00-000000000000}"/>
    <hyperlink ref="A15" r:id="rId2" display="http://dativ7a.istat.it//index.aspx?DatasetCode=DCCV_OCCUPATIT1" xr:uid="{00000000-0004-0000-0A00-000001000000}"/>
  </hyperlinks>
  <pageMargins left="0.75" right="0.75" top="1" bottom="1" header="0.5" footer="0.5"/>
  <pageSetup orientation="portrait" horizontalDpi="4294967293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AL25"/>
  <sheetViews>
    <sheetView showGridLines="0" topLeftCell="A17" workbookViewId="0">
      <selection activeCell="E29" sqref="E29"/>
    </sheetView>
  </sheetViews>
  <sheetFormatPr defaultRowHeight="12.75" x14ac:dyDescent="0.2"/>
  <cols>
    <col min="1" max="1" width="27.42578125" customWidth="1"/>
  </cols>
  <sheetData>
    <row r="1" spans="1:38" hidden="1" x14ac:dyDescent="0.2">
      <c r="A1" s="1" t="e">
        <f ca="1">DotStatQuery(#REF!)</f>
        <v>#NAME?</v>
      </c>
    </row>
    <row r="2" spans="1:38" ht="34.5" hidden="1" x14ac:dyDescent="0.2">
      <c r="A2" s="2" t="s">
        <v>328</v>
      </c>
    </row>
    <row r="3" spans="1:38" hidden="1" x14ac:dyDescent="0.2">
      <c r="A3" s="12" t="s">
        <v>1</v>
      </c>
      <c r="B3" s="310" t="s">
        <v>329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2"/>
    </row>
    <row r="4" spans="1:38" hidden="1" x14ac:dyDescent="0.2">
      <c r="A4" s="12" t="s">
        <v>2</v>
      </c>
      <c r="B4" s="310" t="s">
        <v>330</v>
      </c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2"/>
    </row>
    <row r="5" spans="1:38" hidden="1" x14ac:dyDescent="0.2">
      <c r="A5" s="12" t="s">
        <v>4</v>
      </c>
      <c r="B5" s="298" t="s">
        <v>331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300"/>
    </row>
    <row r="6" spans="1:38" hidden="1" x14ac:dyDescent="0.2">
      <c r="A6" s="11"/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29</v>
      </c>
      <c r="L6" s="3" t="s">
        <v>30</v>
      </c>
      <c r="M6" s="3" t="s">
        <v>31</v>
      </c>
      <c r="N6" s="3" t="s">
        <v>32</v>
      </c>
      <c r="O6" s="3" t="s">
        <v>33</v>
      </c>
      <c r="P6" s="3" t="s">
        <v>34</v>
      </c>
      <c r="Q6" s="3" t="s">
        <v>35</v>
      </c>
      <c r="R6" s="3" t="s">
        <v>36</v>
      </c>
      <c r="S6" s="3" t="s">
        <v>37</v>
      </c>
      <c r="T6" s="3" t="s">
        <v>38</v>
      </c>
      <c r="U6" s="3" t="s">
        <v>39</v>
      </c>
      <c r="V6" s="3" t="s">
        <v>40</v>
      </c>
      <c r="W6" s="3" t="s">
        <v>41</v>
      </c>
      <c r="X6" s="3" t="s">
        <v>42</v>
      </c>
      <c r="Y6" s="3" t="s">
        <v>43</v>
      </c>
      <c r="Z6" s="3" t="s">
        <v>44</v>
      </c>
      <c r="AA6" s="3" t="s">
        <v>45</v>
      </c>
      <c r="AB6" s="3" t="s">
        <v>46</v>
      </c>
      <c r="AC6" s="3" t="s">
        <v>47</v>
      </c>
      <c r="AD6" s="3" t="s">
        <v>48</v>
      </c>
      <c r="AE6" s="3" t="s">
        <v>49</v>
      </c>
      <c r="AF6" s="3" t="s">
        <v>50</v>
      </c>
      <c r="AG6" s="3" t="s">
        <v>51</v>
      </c>
      <c r="AH6" s="3" t="s">
        <v>52</v>
      </c>
      <c r="AI6" s="3" t="s">
        <v>53</v>
      </c>
      <c r="AJ6" s="3" t="s">
        <v>54</v>
      </c>
      <c r="AK6" s="3" t="s">
        <v>55</v>
      </c>
      <c r="AL6" s="3" t="s">
        <v>56</v>
      </c>
    </row>
    <row r="7" spans="1:38" hidden="1" x14ac:dyDescent="0.2">
      <c r="A7" s="7" t="s">
        <v>57</v>
      </c>
      <c r="B7" s="5">
        <v>0.85691499999999998</v>
      </c>
      <c r="C7" s="5">
        <v>-0.97177100000000005</v>
      </c>
      <c r="D7" s="5">
        <v>0.467283</v>
      </c>
      <c r="E7" s="5">
        <v>0.70719699999999996</v>
      </c>
      <c r="F7" s="5">
        <v>-0.340806</v>
      </c>
      <c r="G7" s="5">
        <v>-1.0605880000000001</v>
      </c>
      <c r="H7" s="5">
        <v>-0.89845600000000003</v>
      </c>
      <c r="I7" s="5">
        <v>1.02464</v>
      </c>
      <c r="J7" s="5">
        <v>1.5256460000000001</v>
      </c>
      <c r="K7" s="5">
        <v>1.8518779999999999</v>
      </c>
      <c r="L7" s="5">
        <v>0.82287699999999997</v>
      </c>
      <c r="M7" s="5">
        <v>-0.576627</v>
      </c>
      <c r="N7" s="5">
        <v>1.2406079999999999</v>
      </c>
      <c r="O7" s="5">
        <v>1.2207509999999999</v>
      </c>
      <c r="P7" s="5">
        <v>2.0233850000000002</v>
      </c>
      <c r="Q7" s="5">
        <v>2.4403999999999999</v>
      </c>
      <c r="R7" s="5">
        <v>0.50021099999999996</v>
      </c>
      <c r="S7" s="5">
        <v>1.0973010000000001</v>
      </c>
      <c r="T7" s="5">
        <v>-0.29843599999999998</v>
      </c>
      <c r="U7" s="5">
        <v>0.35578300000000002</v>
      </c>
      <c r="V7" s="5">
        <v>1.201829</v>
      </c>
      <c r="W7" s="5">
        <v>0.29351100000000002</v>
      </c>
      <c r="X7" s="5">
        <v>-0.56241099999999999</v>
      </c>
      <c r="Y7" s="5">
        <v>-1.0295080000000001</v>
      </c>
      <c r="Z7" s="5">
        <v>-0.98869600000000002</v>
      </c>
      <c r="AA7" s="5">
        <v>0.86019299999999999</v>
      </c>
      <c r="AB7" s="5">
        <v>1.2096659999999999</v>
      </c>
      <c r="AC7" s="5">
        <v>-0.13112399999999999</v>
      </c>
      <c r="AD7" s="5">
        <v>0.95367400000000002</v>
      </c>
      <c r="AE7" s="5">
        <v>1.977633</v>
      </c>
      <c r="AF7" s="5">
        <v>-0.466146</v>
      </c>
      <c r="AG7" s="5">
        <v>0.178512</v>
      </c>
      <c r="AH7" s="5">
        <v>1.539444</v>
      </c>
      <c r="AI7" s="5">
        <v>0.22733800000000001</v>
      </c>
      <c r="AJ7" s="5">
        <v>0.69477599999999995</v>
      </c>
      <c r="AK7" s="5">
        <v>3.3894009999999999</v>
      </c>
      <c r="AL7" s="5">
        <v>-3.1713499999999999</v>
      </c>
    </row>
    <row r="8" spans="1:38" hidden="1" x14ac:dyDescent="0.2">
      <c r="A8" s="4" t="s">
        <v>58</v>
      </c>
      <c r="B8" s="6">
        <v>2.5231750000000002</v>
      </c>
      <c r="C8" s="6">
        <v>1.291963</v>
      </c>
      <c r="D8" s="6">
        <v>0.37640000000000001</v>
      </c>
      <c r="E8" s="6">
        <v>2.4045230000000002</v>
      </c>
      <c r="F8" s="6">
        <v>2.4451849999999999</v>
      </c>
      <c r="G8" s="6">
        <v>1.184852</v>
      </c>
      <c r="H8" s="6">
        <v>-3.6359999999999999E-3</v>
      </c>
      <c r="I8" s="6">
        <v>1.061812</v>
      </c>
      <c r="J8" s="6">
        <v>-0.340727</v>
      </c>
      <c r="K8" s="6">
        <v>1.2848200000000001</v>
      </c>
      <c r="L8" s="6">
        <v>1.542524</v>
      </c>
      <c r="M8" s="6">
        <v>0.31459500000000001</v>
      </c>
      <c r="N8" s="6">
        <v>0.93479900000000005</v>
      </c>
      <c r="O8" s="6">
        <v>1.6857949999999999</v>
      </c>
      <c r="P8" s="6">
        <v>0.74997199999999997</v>
      </c>
      <c r="Q8" s="6">
        <v>1.7474350000000001</v>
      </c>
      <c r="R8" s="6">
        <v>0.71614900000000004</v>
      </c>
      <c r="S8" s="6">
        <v>1.5442290000000001</v>
      </c>
      <c r="T8" s="6">
        <v>-0.133275</v>
      </c>
      <c r="U8" s="6">
        <v>0.79244999999999999</v>
      </c>
      <c r="V8" s="6">
        <v>0.35136499999999998</v>
      </c>
      <c r="W8" s="6">
        <v>1.6891370000000001</v>
      </c>
      <c r="X8" s="6">
        <v>-0.64204499999999998</v>
      </c>
      <c r="Y8" s="6">
        <v>-1.3019579999999999</v>
      </c>
      <c r="Z8" s="6">
        <v>-2.0031819999999998</v>
      </c>
      <c r="AA8" s="6">
        <v>0.89961999999999998</v>
      </c>
      <c r="AB8" s="6">
        <v>0.74856199999999995</v>
      </c>
      <c r="AC8" s="6">
        <v>-0.268625</v>
      </c>
      <c r="AD8" s="6">
        <v>0.59405399999999997</v>
      </c>
      <c r="AE8" s="6">
        <v>0.42181400000000002</v>
      </c>
      <c r="AF8" s="6">
        <v>0.31758900000000001</v>
      </c>
      <c r="AG8" s="6">
        <v>-0.11171300000000001</v>
      </c>
      <c r="AH8" s="6">
        <v>1.4627790000000001</v>
      </c>
      <c r="AI8" s="6">
        <v>7.3992000000000002E-2</v>
      </c>
      <c r="AJ8" s="6">
        <v>3.4979999999999997E-2</v>
      </c>
      <c r="AK8" s="6">
        <v>-2.4088889999999998</v>
      </c>
      <c r="AL8" s="6">
        <v>-3.9312E-2</v>
      </c>
    </row>
    <row r="9" spans="1:38" hidden="1" x14ac:dyDescent="0.2">
      <c r="A9" s="7" t="s">
        <v>59</v>
      </c>
      <c r="B9" s="5">
        <v>1.489212</v>
      </c>
      <c r="C9" s="5">
        <v>0.90586900000000004</v>
      </c>
      <c r="D9" s="5">
        <v>0.61842900000000001</v>
      </c>
      <c r="E9" s="5">
        <v>1.9882679999999999</v>
      </c>
      <c r="F9" s="5">
        <v>2.6600359999999998</v>
      </c>
      <c r="G9" s="5">
        <v>2.9121250000000001</v>
      </c>
      <c r="H9" s="5">
        <v>2.7516479999999999</v>
      </c>
      <c r="I9" s="5">
        <v>1.3346899999999999</v>
      </c>
      <c r="J9" s="5">
        <v>0.438861</v>
      </c>
      <c r="K9" s="5">
        <v>1.8413409999999999</v>
      </c>
      <c r="L9" s="5">
        <v>0.88834800000000003</v>
      </c>
      <c r="M9" s="5">
        <v>0.79408800000000002</v>
      </c>
      <c r="N9" s="5">
        <v>1.6005450000000001</v>
      </c>
      <c r="O9" s="5">
        <v>0.52645299999999995</v>
      </c>
      <c r="P9" s="5">
        <v>0.46259400000000001</v>
      </c>
      <c r="Q9" s="5">
        <v>1.6079810000000001</v>
      </c>
      <c r="R9" s="5">
        <v>1.4195169999999999</v>
      </c>
      <c r="S9" s="5">
        <v>1.2869999999999999E-2</v>
      </c>
      <c r="T9" s="5">
        <v>-6.7201999999999998E-2</v>
      </c>
      <c r="U9" s="5">
        <v>0.63036999999999999</v>
      </c>
      <c r="V9" s="5">
        <v>0.89677799999999996</v>
      </c>
      <c r="W9" s="5">
        <v>1.594795</v>
      </c>
      <c r="X9" s="5">
        <v>1.011358</v>
      </c>
      <c r="Y9" s="5">
        <v>-0.344171</v>
      </c>
      <c r="Z9" s="5">
        <v>-4.0672860000000002</v>
      </c>
      <c r="AA9" s="5">
        <v>2.4163389999999998</v>
      </c>
      <c r="AB9" s="5">
        <v>2.4555829999999998</v>
      </c>
      <c r="AC9" s="5">
        <v>0.22398000000000001</v>
      </c>
      <c r="AD9" s="5">
        <v>0.18762200000000001</v>
      </c>
      <c r="AE9" s="5">
        <v>1.0190060000000001</v>
      </c>
      <c r="AF9" s="5">
        <v>0.376531</v>
      </c>
      <c r="AG9" s="5">
        <v>1.152865</v>
      </c>
      <c r="AH9" s="5">
        <v>1.5536350000000001</v>
      </c>
      <c r="AI9" s="5">
        <v>-0.16525899999999999</v>
      </c>
      <c r="AJ9" s="5">
        <v>5.2527999999999998E-2</v>
      </c>
      <c r="AK9" s="5">
        <v>-1.137059</v>
      </c>
      <c r="AL9" s="5"/>
    </row>
    <row r="10" spans="1:38" hidden="1" x14ac:dyDescent="0.2">
      <c r="A10" s="7" t="s">
        <v>60</v>
      </c>
      <c r="B10" s="6">
        <v>1.221649</v>
      </c>
      <c r="C10" s="6">
        <v>0.88061400000000001</v>
      </c>
      <c r="D10" s="6">
        <v>1.0382100000000001</v>
      </c>
      <c r="E10" s="6">
        <v>1.89592</v>
      </c>
      <c r="F10" s="6">
        <v>2.244815</v>
      </c>
      <c r="G10" s="6">
        <v>0.121334</v>
      </c>
      <c r="H10" s="6">
        <v>-0.54297200000000001</v>
      </c>
      <c r="I10" s="6">
        <v>0.41573700000000002</v>
      </c>
      <c r="J10" s="6">
        <v>0.67555600000000005</v>
      </c>
      <c r="K10" s="6">
        <v>3.0410089999999999</v>
      </c>
      <c r="L10" s="6">
        <v>2.1921360000000001</v>
      </c>
      <c r="M10" s="6">
        <v>-0.37724600000000003</v>
      </c>
      <c r="N10" s="6">
        <v>0.98558999999999997</v>
      </c>
      <c r="O10" s="6">
        <v>-0.38143899999999997</v>
      </c>
      <c r="P10" s="6">
        <v>-4.1382000000000002E-2</v>
      </c>
      <c r="Q10" s="6">
        <v>1.9689669999999999</v>
      </c>
      <c r="R10" s="6">
        <v>-4.7953000000000003E-2</v>
      </c>
      <c r="S10" s="6">
        <v>-1.554562</v>
      </c>
      <c r="T10" s="6">
        <v>-1.3171539999999999</v>
      </c>
      <c r="U10" s="6">
        <v>0.249614</v>
      </c>
      <c r="V10" s="6">
        <v>-0.159188</v>
      </c>
      <c r="W10" s="6">
        <v>-0.38991799999999999</v>
      </c>
      <c r="X10" s="6">
        <v>-0.389988</v>
      </c>
      <c r="Y10" s="6">
        <v>-1.2736590000000001</v>
      </c>
      <c r="Z10" s="6">
        <v>-3.3018079999999999</v>
      </c>
      <c r="AA10" s="6">
        <v>1.734964</v>
      </c>
      <c r="AB10" s="6">
        <v>0.39662599999999998</v>
      </c>
      <c r="AC10" s="6">
        <v>-1.402412</v>
      </c>
      <c r="AD10" s="6">
        <v>-2.7719000000000001E-2</v>
      </c>
      <c r="AE10" s="6">
        <v>4.4110999999999997E-2</v>
      </c>
      <c r="AF10" s="6">
        <v>0.22649900000000001</v>
      </c>
      <c r="AG10" s="6">
        <v>3.6965999999999999E-2</v>
      </c>
      <c r="AH10" s="6">
        <v>0.80249400000000004</v>
      </c>
      <c r="AI10" s="6">
        <v>0.102575</v>
      </c>
      <c r="AJ10" s="6">
        <v>0.35066999999999998</v>
      </c>
      <c r="AK10" s="6">
        <v>-0.54081599999999996</v>
      </c>
      <c r="AL10" s="6">
        <v>0.78464999999999996</v>
      </c>
    </row>
    <row r="11" spans="1:38" hidden="1" x14ac:dyDescent="0.2">
      <c r="A11" s="4" t="s">
        <v>61</v>
      </c>
      <c r="B11" s="5">
        <v>3.3435630000000001</v>
      </c>
      <c r="C11" s="5">
        <v>0.931064</v>
      </c>
      <c r="D11" s="5">
        <v>2.4940180000000001</v>
      </c>
      <c r="E11" s="5">
        <v>3.769269</v>
      </c>
      <c r="F11" s="5">
        <v>2.418024</v>
      </c>
      <c r="G11" s="5">
        <v>2.8421560000000001</v>
      </c>
      <c r="H11" s="5">
        <v>1.15367</v>
      </c>
      <c r="I11" s="5">
        <v>-0.447156</v>
      </c>
      <c r="J11" s="5">
        <v>8.567E-3</v>
      </c>
      <c r="K11" s="5">
        <v>1.8668000000000001E-2</v>
      </c>
      <c r="L11" s="5">
        <v>1.5730109999999999</v>
      </c>
      <c r="M11" s="5">
        <v>1.223106</v>
      </c>
      <c r="N11" s="5">
        <v>4.0797E-2</v>
      </c>
      <c r="O11" s="5">
        <v>-0.92785899999999999</v>
      </c>
      <c r="P11" s="5">
        <v>0.52597400000000005</v>
      </c>
      <c r="Q11" s="5">
        <v>1.6438600000000001</v>
      </c>
      <c r="R11" s="5">
        <v>6.0227000000000003E-2</v>
      </c>
      <c r="S11" s="5">
        <v>0.42680200000000001</v>
      </c>
      <c r="T11" s="5">
        <v>0.79997099999999999</v>
      </c>
      <c r="U11" s="5">
        <v>1.6653519999999999</v>
      </c>
      <c r="V11" s="5">
        <v>0.95102500000000001</v>
      </c>
      <c r="W11" s="5">
        <v>-5.9517E-2</v>
      </c>
      <c r="X11" s="5">
        <v>0.37895699999999999</v>
      </c>
      <c r="Y11" s="5">
        <v>-1.0615699999999999</v>
      </c>
      <c r="Z11" s="5">
        <v>-2.9415429999999998</v>
      </c>
      <c r="AA11" s="5">
        <v>3.2605409999999999</v>
      </c>
      <c r="AB11" s="5">
        <v>0.362265</v>
      </c>
      <c r="AC11" s="5">
        <v>1.0469839999999999</v>
      </c>
      <c r="AD11" s="5">
        <v>1.9617789999999999</v>
      </c>
      <c r="AE11" s="5">
        <v>-7.9550999999999997E-2</v>
      </c>
      <c r="AF11" s="5">
        <v>1.5127999999999999</v>
      </c>
      <c r="AG11" s="5">
        <v>8.0399999999999999E-2</v>
      </c>
      <c r="AH11" s="5">
        <v>0.89483599999999996</v>
      </c>
      <c r="AI11" s="5">
        <v>0.29586600000000002</v>
      </c>
      <c r="AJ11" s="5">
        <v>0.39210899999999999</v>
      </c>
      <c r="AK11" s="5">
        <v>-2.4411659999999999</v>
      </c>
      <c r="AL11" s="5"/>
    </row>
    <row r="12" spans="1:38" hidden="1" x14ac:dyDescent="0.2">
      <c r="A12" s="4" t="s">
        <v>62</v>
      </c>
      <c r="B12" s="6">
        <v>2.8499349999999999</v>
      </c>
      <c r="C12" s="6">
        <v>0.98656500000000003</v>
      </c>
      <c r="D12" s="6">
        <v>1.1362509999999999</v>
      </c>
      <c r="E12" s="6">
        <v>1.2563070000000001</v>
      </c>
      <c r="F12" s="6">
        <v>1.037069</v>
      </c>
      <c r="G12" s="6">
        <v>-0.64615699999999998</v>
      </c>
      <c r="H12" s="6">
        <v>-0.113653</v>
      </c>
      <c r="I12" s="6">
        <v>1.250542</v>
      </c>
      <c r="J12" s="6">
        <v>0.82308999999999999</v>
      </c>
      <c r="K12" s="6">
        <v>1.992181</v>
      </c>
      <c r="L12" s="6">
        <v>0.342781</v>
      </c>
      <c r="M12" s="6">
        <v>0.49268600000000001</v>
      </c>
      <c r="N12" s="6">
        <v>-0.36063800000000001</v>
      </c>
      <c r="O12" s="6">
        <v>-0.625529</v>
      </c>
      <c r="P12" s="6">
        <v>-0.65831899999999999</v>
      </c>
      <c r="Q12" s="6">
        <v>0.16541500000000001</v>
      </c>
      <c r="R12" s="6">
        <v>-0.29245300000000002</v>
      </c>
      <c r="S12" s="6">
        <v>-0.48430400000000001</v>
      </c>
      <c r="T12" s="6">
        <v>-0.36533900000000002</v>
      </c>
      <c r="U12" s="6">
        <v>-0.314386</v>
      </c>
      <c r="V12" s="6">
        <v>-0.16936599999999999</v>
      </c>
      <c r="W12" s="6">
        <v>2.13E-4</v>
      </c>
      <c r="X12" s="6">
        <v>0.201074</v>
      </c>
      <c r="Y12" s="6">
        <v>-0.97170000000000001</v>
      </c>
      <c r="Z12" s="6">
        <v>-0.25681199999999998</v>
      </c>
      <c r="AA12" s="6">
        <v>0.87770599999999999</v>
      </c>
      <c r="AB12" s="6">
        <v>-1.0534E-2</v>
      </c>
      <c r="AC12" s="6">
        <v>-0.26726100000000003</v>
      </c>
      <c r="AD12" s="6">
        <v>-5.6559999999999996E-3</v>
      </c>
      <c r="AE12" s="6">
        <v>0.16204299999999999</v>
      </c>
      <c r="AF12" s="6">
        <v>1.147629</v>
      </c>
      <c r="AG12" s="6">
        <v>0.66166599999999998</v>
      </c>
      <c r="AH12" s="6">
        <v>0.92716299999999996</v>
      </c>
      <c r="AI12" s="6">
        <v>-1.9949000000000001E-2</v>
      </c>
      <c r="AJ12" s="6">
        <v>0.26069799999999999</v>
      </c>
      <c r="AK12" s="6"/>
      <c r="AL12" s="6"/>
    </row>
    <row r="13" spans="1:38" hidden="1" x14ac:dyDescent="0.2">
      <c r="A13" s="4" t="s">
        <v>63</v>
      </c>
      <c r="B13" s="5">
        <v>0.98320799999999997</v>
      </c>
      <c r="C13" s="5">
        <v>1.8708739999999999</v>
      </c>
      <c r="D13" s="5">
        <v>3.0065719999999998</v>
      </c>
      <c r="E13" s="5">
        <v>-7.2158E-2</v>
      </c>
      <c r="F13" s="5">
        <v>-0.50917800000000002</v>
      </c>
      <c r="G13" s="5">
        <v>-0.58588399999999996</v>
      </c>
      <c r="H13" s="5">
        <v>-0.40051999999999999</v>
      </c>
      <c r="I13" s="5">
        <v>1.792899</v>
      </c>
      <c r="J13" s="5">
        <v>1.997096</v>
      </c>
      <c r="K13" s="5">
        <v>1.3942909999999999</v>
      </c>
      <c r="L13" s="5">
        <v>0.42976399999999998</v>
      </c>
      <c r="M13" s="5">
        <v>0.75016799999999995</v>
      </c>
      <c r="N13" s="5">
        <v>3.138258</v>
      </c>
      <c r="O13" s="5">
        <v>2.0940319999999999</v>
      </c>
      <c r="P13" s="5">
        <v>1.858096</v>
      </c>
      <c r="Q13" s="5">
        <v>2.6884489999999999</v>
      </c>
      <c r="R13" s="5">
        <v>0.43937700000000002</v>
      </c>
      <c r="S13" s="5">
        <v>1.8373740000000001</v>
      </c>
      <c r="T13" s="5">
        <v>2.1181960000000002</v>
      </c>
      <c r="U13" s="5">
        <v>0.973939</v>
      </c>
      <c r="V13" s="5">
        <v>0.591283</v>
      </c>
      <c r="W13" s="5">
        <v>1.599918</v>
      </c>
      <c r="X13" s="5">
        <v>0.684118</v>
      </c>
      <c r="Y13" s="5">
        <v>-0.70915099999999998</v>
      </c>
      <c r="Z13" s="5">
        <v>-3.1511459999999998</v>
      </c>
      <c r="AA13" s="5">
        <v>1.71753</v>
      </c>
      <c r="AB13" s="5">
        <v>4.3668999999999999E-2</v>
      </c>
      <c r="AC13" s="5">
        <v>-0.76475499999999996</v>
      </c>
      <c r="AD13" s="5">
        <v>0.259826</v>
      </c>
      <c r="AE13" s="5">
        <v>0.11783200000000001</v>
      </c>
      <c r="AF13" s="5">
        <v>1.5015590000000001</v>
      </c>
      <c r="AG13" s="5">
        <v>-0.34312900000000002</v>
      </c>
      <c r="AH13" s="5">
        <v>0.97919800000000001</v>
      </c>
      <c r="AI13" s="5">
        <v>0.110885</v>
      </c>
      <c r="AJ13" s="5">
        <v>0.21481900000000001</v>
      </c>
      <c r="AK13" s="5">
        <v>-0.73863999999999996</v>
      </c>
      <c r="AL13" s="5"/>
    </row>
    <row r="14" spans="1:38" hidden="1" x14ac:dyDescent="0.2">
      <c r="A14" s="4" t="s">
        <v>64</v>
      </c>
      <c r="B14" s="6">
        <v>0.97511800000000004</v>
      </c>
      <c r="C14" s="6">
        <v>1.238229</v>
      </c>
      <c r="D14" s="6">
        <v>0.22839899999999999</v>
      </c>
      <c r="E14" s="6">
        <v>0.78668000000000005</v>
      </c>
      <c r="F14" s="6">
        <v>0.43545699999999998</v>
      </c>
      <c r="G14" s="6">
        <v>0.66650200000000004</v>
      </c>
      <c r="H14" s="6">
        <v>3.1022999999999998E-2</v>
      </c>
      <c r="I14" s="6">
        <v>2.5611760000000001</v>
      </c>
      <c r="J14" s="6">
        <v>0.16148299999999999</v>
      </c>
      <c r="K14" s="6">
        <v>0.79076500000000005</v>
      </c>
      <c r="L14" s="6">
        <v>-0.12912599999999999</v>
      </c>
      <c r="M14" s="6">
        <v>1.665278</v>
      </c>
      <c r="N14" s="6">
        <v>0.85956500000000002</v>
      </c>
      <c r="O14" s="6">
        <v>1.3121719999999999</v>
      </c>
      <c r="P14" s="6">
        <v>1.7864409999999999</v>
      </c>
      <c r="Q14" s="6">
        <v>1.503881</v>
      </c>
      <c r="R14" s="6">
        <v>0.70580399999999999</v>
      </c>
      <c r="S14" s="6">
        <v>1.616115</v>
      </c>
      <c r="T14" s="6">
        <v>2.1251570000000002</v>
      </c>
      <c r="U14" s="6">
        <v>1.9914639999999999</v>
      </c>
      <c r="V14" s="6">
        <v>1.4196709999999999</v>
      </c>
      <c r="W14" s="6">
        <v>0.32655499999999998</v>
      </c>
      <c r="X14" s="6">
        <v>0.513791</v>
      </c>
      <c r="Y14" s="6">
        <v>9.8243999999999998E-2</v>
      </c>
      <c r="Z14" s="6">
        <v>1.083466</v>
      </c>
      <c r="AA14" s="6">
        <v>2.0103800000000001</v>
      </c>
      <c r="AB14" s="6">
        <v>-0.21777199999999999</v>
      </c>
      <c r="AC14" s="6">
        <v>0.15085999999999999</v>
      </c>
      <c r="AD14" s="6">
        <v>7.5356000000000006E-2</v>
      </c>
      <c r="AE14" s="6">
        <v>0.147509</v>
      </c>
      <c r="AF14" s="6">
        <v>0.44366499999999998</v>
      </c>
      <c r="AG14" s="6">
        <v>1.8943000000000002E-2</v>
      </c>
      <c r="AH14" s="6">
        <v>0.61297100000000004</v>
      </c>
      <c r="AI14" s="6">
        <v>0.78741700000000003</v>
      </c>
      <c r="AJ14" s="6">
        <v>0.71596000000000004</v>
      </c>
      <c r="AK14" s="6">
        <v>0.90276299999999998</v>
      </c>
      <c r="AL14" s="6">
        <v>1.6474789999999999</v>
      </c>
    </row>
    <row r="15" spans="1:38" hidden="1" x14ac:dyDescent="0.2">
      <c r="A15" s="8" t="s">
        <v>332</v>
      </c>
    </row>
    <row r="16" spans="1:38" hidden="1" x14ac:dyDescent="0.2"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8" spans="1:23" x14ac:dyDescent="0.2">
      <c r="A18" s="11"/>
      <c r="B18" s="3" t="s">
        <v>35</v>
      </c>
      <c r="C18" s="3" t="s">
        <v>36</v>
      </c>
      <c r="D18" s="3" t="s">
        <v>37</v>
      </c>
      <c r="E18" s="3" t="s">
        <v>38</v>
      </c>
      <c r="F18" s="3" t="s">
        <v>39</v>
      </c>
      <c r="G18" s="3" t="s">
        <v>40</v>
      </c>
      <c r="H18" s="3" t="s">
        <v>41</v>
      </c>
      <c r="I18" s="3" t="s">
        <v>42</v>
      </c>
      <c r="J18" s="3" t="s">
        <v>43</v>
      </c>
      <c r="K18" s="3" t="s">
        <v>44</v>
      </c>
      <c r="L18" s="3" t="s">
        <v>45</v>
      </c>
      <c r="M18" s="3" t="s">
        <v>46</v>
      </c>
      <c r="N18" s="3" t="s">
        <v>47</v>
      </c>
      <c r="O18" s="3" t="s">
        <v>48</v>
      </c>
      <c r="P18" s="3" t="s">
        <v>49</v>
      </c>
      <c r="Q18" s="3" t="s">
        <v>50</v>
      </c>
      <c r="R18" s="3" t="s">
        <v>51</v>
      </c>
      <c r="S18" s="3" t="s">
        <v>52</v>
      </c>
      <c r="T18" s="3" t="s">
        <v>53</v>
      </c>
      <c r="U18" s="3" t="s">
        <v>54</v>
      </c>
      <c r="V18" s="3" t="s">
        <v>55</v>
      </c>
      <c r="W18" s="3" t="s">
        <v>56</v>
      </c>
    </row>
    <row r="19" spans="1:23" x14ac:dyDescent="0.2">
      <c r="A19" s="4" t="s">
        <v>58</v>
      </c>
      <c r="B19" s="5">
        <v>1.7474350000000001</v>
      </c>
      <c r="C19" s="5">
        <v>0.71614900000000004</v>
      </c>
      <c r="D19" s="5">
        <v>1.5442290000000001</v>
      </c>
      <c r="E19" s="5">
        <v>-0.133275</v>
      </c>
      <c r="F19" s="5">
        <v>0.79244999999999999</v>
      </c>
      <c r="G19" s="5">
        <v>0.35136499999999998</v>
      </c>
      <c r="H19" s="5">
        <v>1.6891370000000001</v>
      </c>
      <c r="I19" s="5">
        <v>-0.64204499999999998</v>
      </c>
      <c r="J19" s="5">
        <v>-1.3019579999999999</v>
      </c>
      <c r="K19" s="5">
        <v>-2.0031819999999998</v>
      </c>
      <c r="L19" s="5">
        <v>0.89961999999999998</v>
      </c>
      <c r="M19" s="5">
        <v>0.74856199999999995</v>
      </c>
      <c r="N19" s="5">
        <v>-0.268625</v>
      </c>
      <c r="O19" s="5">
        <v>0.59405399999999997</v>
      </c>
      <c r="P19" s="5">
        <v>0.42181400000000002</v>
      </c>
      <c r="Q19" s="5">
        <v>0.31758900000000001</v>
      </c>
      <c r="R19" s="5">
        <v>-0.11171300000000001</v>
      </c>
      <c r="S19" s="5">
        <v>1.4627790000000001</v>
      </c>
      <c r="T19" s="5">
        <v>7.3992000000000002E-2</v>
      </c>
      <c r="U19" s="5">
        <v>3.4979999999999997E-2</v>
      </c>
      <c r="V19" s="5">
        <v>-2.4088889999999998</v>
      </c>
      <c r="W19" s="5">
        <v>-3.9312E-2</v>
      </c>
    </row>
    <row r="20" spans="1:23" x14ac:dyDescent="0.2">
      <c r="A20" s="7" t="s">
        <v>59</v>
      </c>
      <c r="B20" s="6">
        <v>1.612787</v>
      </c>
      <c r="C20" s="6">
        <v>1.4246449999999999</v>
      </c>
      <c r="D20" s="6">
        <v>1.7995000000000001E-2</v>
      </c>
      <c r="E20" s="6">
        <v>-6.3063999999999995E-2</v>
      </c>
      <c r="F20" s="6">
        <v>0.63388900000000004</v>
      </c>
      <c r="G20" s="6">
        <v>0.90067200000000003</v>
      </c>
      <c r="H20" s="6">
        <v>1.5984</v>
      </c>
      <c r="I20" s="6">
        <v>1.014054</v>
      </c>
      <c r="J20" s="6">
        <v>-0.34275899999999998</v>
      </c>
      <c r="K20" s="6">
        <v>-4.0669060000000004</v>
      </c>
      <c r="L20" s="6">
        <v>2.4158719999999998</v>
      </c>
      <c r="M20" s="6">
        <v>2.454602</v>
      </c>
      <c r="N20" s="6">
        <v>0.22231500000000001</v>
      </c>
      <c r="O20" s="6">
        <v>0.18588499999999999</v>
      </c>
      <c r="P20" s="6">
        <v>1.0168250000000001</v>
      </c>
      <c r="Q20" s="6">
        <v>0.37430799999999997</v>
      </c>
      <c r="R20" s="6">
        <v>1.150906</v>
      </c>
      <c r="S20" s="6">
        <v>1.5523720000000001</v>
      </c>
      <c r="T20" s="6">
        <v>-6.2531000000000003E-2</v>
      </c>
      <c r="U20" s="6">
        <v>0.35004400000000002</v>
      </c>
      <c r="V20" s="6">
        <v>-0.45511099999999999</v>
      </c>
      <c r="W20" s="6">
        <v>1.0359860000000001</v>
      </c>
    </row>
    <row r="21" spans="1:23" x14ac:dyDescent="0.2">
      <c r="A21" s="7" t="s">
        <v>60</v>
      </c>
      <c r="B21" s="5">
        <v>1.9689669999999999</v>
      </c>
      <c r="C21" s="5">
        <v>-4.7953000000000003E-2</v>
      </c>
      <c r="D21" s="5">
        <v>-1.554562</v>
      </c>
      <c r="E21" s="5">
        <v>-1.3171539999999999</v>
      </c>
      <c r="F21" s="5">
        <v>0.249614</v>
      </c>
      <c r="G21" s="5">
        <v>-0.159188</v>
      </c>
      <c r="H21" s="5">
        <v>-0.38991799999999999</v>
      </c>
      <c r="I21" s="5">
        <v>-0.389988</v>
      </c>
      <c r="J21" s="5">
        <v>-1.2736590000000001</v>
      </c>
      <c r="K21" s="5">
        <v>-3.3018079999999999</v>
      </c>
      <c r="L21" s="5">
        <v>1.734964</v>
      </c>
      <c r="M21" s="5">
        <v>0.39662599999999998</v>
      </c>
      <c r="N21" s="5">
        <v>-1.402412</v>
      </c>
      <c r="O21" s="5">
        <v>-2.7719000000000001E-2</v>
      </c>
      <c r="P21" s="5">
        <v>4.4110999999999997E-2</v>
      </c>
      <c r="Q21" s="5">
        <v>0.22649900000000001</v>
      </c>
      <c r="R21" s="5">
        <v>3.6965999999999999E-2</v>
      </c>
      <c r="S21" s="5">
        <v>0.80249400000000004</v>
      </c>
      <c r="T21" s="5">
        <v>0.102575</v>
      </c>
      <c r="U21" s="5">
        <v>0.35066999999999998</v>
      </c>
      <c r="V21" s="5">
        <v>-0.54081599999999996</v>
      </c>
      <c r="W21" s="5">
        <v>0.78464999999999996</v>
      </c>
    </row>
    <row r="22" spans="1:23" x14ac:dyDescent="0.2">
      <c r="A22" s="4" t="s">
        <v>61</v>
      </c>
      <c r="B22" s="6">
        <v>1.6438600000000001</v>
      </c>
      <c r="C22" s="6">
        <v>6.0227000000000003E-2</v>
      </c>
      <c r="D22" s="6">
        <v>0.42680200000000001</v>
      </c>
      <c r="E22" s="6">
        <v>0.79997099999999999</v>
      </c>
      <c r="F22" s="6">
        <v>1.6653519999999999</v>
      </c>
      <c r="G22" s="6">
        <v>0.95102500000000001</v>
      </c>
      <c r="H22" s="6">
        <v>-5.9517E-2</v>
      </c>
      <c r="I22" s="6">
        <v>0.37895699999999999</v>
      </c>
      <c r="J22" s="6">
        <v>-1.0615699999999999</v>
      </c>
      <c r="K22" s="6">
        <v>-2.9415429999999998</v>
      </c>
      <c r="L22" s="6">
        <v>3.2605409999999999</v>
      </c>
      <c r="M22" s="6">
        <v>0.362265</v>
      </c>
      <c r="N22" s="6">
        <v>1.0469839999999999</v>
      </c>
      <c r="O22" s="6">
        <v>1.9617789999999999</v>
      </c>
      <c r="P22" s="6">
        <v>-7.9550999999999997E-2</v>
      </c>
      <c r="Q22" s="6">
        <v>1.5127999999999999</v>
      </c>
      <c r="R22" s="6">
        <v>8.0399999999999999E-2</v>
      </c>
      <c r="S22" s="6">
        <v>0.89483599999999996</v>
      </c>
      <c r="T22" s="6">
        <v>0.29586600000000002</v>
      </c>
      <c r="U22" s="6">
        <v>0.39210899999999999</v>
      </c>
      <c r="V22" s="6">
        <v>-2.4411659999999999</v>
      </c>
      <c r="W22" s="6" t="s">
        <v>66</v>
      </c>
    </row>
    <row r="25" spans="1:23" x14ac:dyDescent="0.2">
      <c r="A25" s="291" t="s">
        <v>586</v>
      </c>
    </row>
  </sheetData>
  <mergeCells count="3">
    <mergeCell ref="B3:AL3"/>
    <mergeCell ref="B4:AL4"/>
    <mergeCell ref="B5:AL5"/>
  </mergeCells>
  <hyperlinks>
    <hyperlink ref="A2" r:id="rId1" display="http://stats.oecd.org/OECDStat_Metadata/ShowMetadata.ashx?Dataset=PDB_GR&amp;ShowOnWeb=true&amp;Lang=en" xr:uid="{00000000-0004-0000-0B00-000000000000}"/>
    <hyperlink ref="A7" r:id="rId2" display="http://stats.oecd.org/OECDStat_Metadata/ShowMetadata.ashx?Dataset=PDB_GR&amp;Coords=[LOCATION].[CAN]&amp;ShowOnWeb=true&amp;Lang=en" xr:uid="{00000000-0004-0000-0B00-000001000000}"/>
    <hyperlink ref="A9" r:id="rId3" display="http://stats.oecd.org/OECDStat_Metadata/ShowMetadata.ashx?Dataset=PDB_GR&amp;Coords=%5bLOCATION%5d.%5bDEU%5d&amp;ShowOnWeb=true&amp;Lang=en" xr:uid="{00000000-0004-0000-0B00-000002000000}"/>
    <hyperlink ref="A10" r:id="rId4" display="http://stats.oecd.org/OECDStat_Metadata/ShowMetadata.ashx?Dataset=PDB_GR&amp;Coords=[LOCATION].[ITA]&amp;ShowOnWeb=true&amp;Lang=en" xr:uid="{00000000-0004-0000-0B00-000003000000}"/>
    <hyperlink ref="A15" r:id="rId5" display="https://stats-1.oecd.org/index.aspx?DatasetCode=PDB_GR" xr:uid="{00000000-0004-0000-0B00-000004000000}"/>
    <hyperlink ref="B4" r:id="rId6" display="http://stats.oecd.org/OECDStat_Metadata/ShowMetadata.ashx?Dataset=PDB_GR&amp;Coords=[MEASURE].[GRW]&amp;ShowOnWeb=true&amp;Lang=en" xr:uid="{00000000-0004-0000-0B00-000005000000}"/>
    <hyperlink ref="B3" r:id="rId7" display="http://stats.oecd.org/OECDStat_Metadata/ShowMetadata.ashx?Dataset=PDB_GR&amp;Coords=[SUBJECT].[T_MFP]&amp;ShowOnWeb=true&amp;Lang=en" xr:uid="{00000000-0004-0000-0B00-000006000000}"/>
    <hyperlink ref="A20" r:id="rId8" display="http://stats.oecd.org/OECDStat_Metadata/ShowMetadata.ashx?Dataset=PDB_GR&amp;Coords=%5bLOCATION%5d.%5bDEU%5d&amp;ShowOnWeb=true&amp;Lang=en" xr:uid="{00000000-0004-0000-0B00-000007000000}"/>
    <hyperlink ref="A21" r:id="rId9" display="http://stats.oecd.org/OECDStat_Metadata/ShowMetadata.ashx?Dataset=PDB_GR&amp;Coords=[LOCATION].[ITA]&amp;ShowOnWeb=true&amp;Lang=en" xr:uid="{00000000-0004-0000-0B00-000008000000}"/>
  </hyperlinks>
  <pageMargins left="0.75" right="0.75" top="1" bottom="1" header="0.5" footer="0.5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79998168889431442"/>
  </sheetPr>
  <dimension ref="A1:L31"/>
  <sheetViews>
    <sheetView showGridLines="0" topLeftCell="A23" workbookViewId="0">
      <selection activeCell="N49" sqref="N49"/>
    </sheetView>
  </sheetViews>
  <sheetFormatPr defaultRowHeight="12.75" x14ac:dyDescent="0.2"/>
  <cols>
    <col min="1" max="1" width="26.7109375" customWidth="1"/>
    <col min="8" max="11" width="0" hidden="1" customWidth="1"/>
  </cols>
  <sheetData>
    <row r="1" spans="1:12" hidden="1" x14ac:dyDescent="0.2">
      <c r="A1" s="1" t="e">
        <f ca="1">DotStatQuery(#REF!)</f>
        <v>#NAME?</v>
      </c>
    </row>
    <row r="2" spans="1:12" ht="57" hidden="1" x14ac:dyDescent="0.2">
      <c r="A2" s="2" t="s">
        <v>333</v>
      </c>
      <c r="G2" s="2" t="s">
        <v>333</v>
      </c>
    </row>
    <row r="3" spans="1:12" ht="21" hidden="1" x14ac:dyDescent="0.2">
      <c r="A3" s="2"/>
      <c r="G3" s="12" t="s">
        <v>407</v>
      </c>
      <c r="H3" s="298" t="s">
        <v>568</v>
      </c>
      <c r="I3" s="299"/>
      <c r="J3" s="299"/>
      <c r="K3" s="299"/>
      <c r="L3" s="300"/>
    </row>
    <row r="4" spans="1:12" ht="21" hidden="1" x14ac:dyDescent="0.2">
      <c r="A4" s="55" t="s">
        <v>318</v>
      </c>
      <c r="B4" s="68" t="s">
        <v>53</v>
      </c>
      <c r="C4" s="3" t="s">
        <v>54</v>
      </c>
      <c r="D4" s="3" t="s">
        <v>55</v>
      </c>
      <c r="E4" s="3" t="s">
        <v>56</v>
      </c>
      <c r="F4" s="287"/>
      <c r="G4" s="12" t="s">
        <v>317</v>
      </c>
      <c r="H4" s="298" t="s">
        <v>80</v>
      </c>
      <c r="I4" s="299"/>
      <c r="J4" s="299"/>
      <c r="K4" s="299"/>
      <c r="L4" s="300"/>
    </row>
    <row r="5" spans="1:12" hidden="1" x14ac:dyDescent="0.2">
      <c r="A5" s="4" t="s">
        <v>334</v>
      </c>
      <c r="B5" s="5">
        <v>17.591726999999999</v>
      </c>
      <c r="C5" s="5">
        <v>18.363208</v>
      </c>
      <c r="D5" s="5">
        <v>16.622702</v>
      </c>
      <c r="E5" s="5">
        <v>17.527335000000001</v>
      </c>
      <c r="F5" s="288"/>
      <c r="G5" s="12" t="s">
        <v>319</v>
      </c>
      <c r="H5" s="298" t="s">
        <v>323</v>
      </c>
      <c r="I5" s="299"/>
      <c r="J5" s="299"/>
      <c r="K5" s="299"/>
      <c r="L5" s="300"/>
    </row>
    <row r="6" spans="1:12" ht="31.5" hidden="1" x14ac:dyDescent="0.2">
      <c r="A6" s="4" t="s">
        <v>335</v>
      </c>
      <c r="B6" s="6">
        <v>37.868948000000003</v>
      </c>
      <c r="C6" s="6">
        <v>39.073655000000002</v>
      </c>
      <c r="D6" s="6">
        <v>36.464705000000002</v>
      </c>
      <c r="E6" s="6">
        <v>38.446559999999998</v>
      </c>
      <c r="F6" s="289"/>
      <c r="G6" s="11" t="s">
        <v>569</v>
      </c>
      <c r="H6" s="3" t="s">
        <v>53</v>
      </c>
      <c r="I6" s="3" t="s">
        <v>54</v>
      </c>
      <c r="J6" s="3" t="s">
        <v>55</v>
      </c>
      <c r="K6" s="3" t="s">
        <v>56</v>
      </c>
      <c r="L6" s="3" t="s">
        <v>565</v>
      </c>
    </row>
    <row r="7" spans="1:12" ht="22.5" hidden="1" x14ac:dyDescent="0.25">
      <c r="A7" s="4" t="s">
        <v>336</v>
      </c>
      <c r="B7" s="5">
        <v>30.781089000000001</v>
      </c>
      <c r="C7" s="5">
        <v>31.736629000000001</v>
      </c>
      <c r="D7" s="5">
        <v>29.536465</v>
      </c>
      <c r="E7" s="5">
        <v>31.067404</v>
      </c>
      <c r="F7" s="288"/>
      <c r="G7" s="55" t="s">
        <v>318</v>
      </c>
      <c r="H7" s="56" t="s">
        <v>298</v>
      </c>
      <c r="I7" s="56" t="s">
        <v>298</v>
      </c>
      <c r="J7" s="56" t="s">
        <v>298</v>
      </c>
      <c r="K7" s="56" t="s">
        <v>298</v>
      </c>
      <c r="L7" s="56" t="s">
        <v>298</v>
      </c>
    </row>
    <row r="8" spans="1:12" ht="21" hidden="1" x14ac:dyDescent="0.2">
      <c r="A8" s="4" t="s">
        <v>337</v>
      </c>
      <c r="B8" s="6">
        <v>61.887211000000001</v>
      </c>
      <c r="C8" s="6">
        <v>62.692740000000001</v>
      </c>
      <c r="D8" s="6">
        <v>60.187615999999998</v>
      </c>
      <c r="E8" s="6">
        <v>62.610093999999997</v>
      </c>
      <c r="F8" s="289"/>
      <c r="G8" s="4" t="s">
        <v>335</v>
      </c>
      <c r="H8" s="5">
        <v>37.868948000000003</v>
      </c>
      <c r="I8" s="5">
        <v>39.073655000000002</v>
      </c>
      <c r="J8" s="5">
        <v>36.464705000000002</v>
      </c>
      <c r="K8" s="5">
        <v>38.446559999999998</v>
      </c>
      <c r="L8" s="5">
        <v>41.883020000000002</v>
      </c>
    </row>
    <row r="9" spans="1:12" ht="13.15" hidden="1" customHeight="1" x14ac:dyDescent="0.2">
      <c r="A9" s="4" t="s">
        <v>320</v>
      </c>
      <c r="B9" s="5">
        <v>41.008504000000002</v>
      </c>
      <c r="C9" s="5">
        <v>41.700741000000001</v>
      </c>
      <c r="D9" s="5">
        <v>39.431503999999997</v>
      </c>
      <c r="E9" s="5">
        <v>40.975017000000001</v>
      </c>
      <c r="F9" s="288"/>
      <c r="G9" s="4" t="s">
        <v>337</v>
      </c>
      <c r="H9" s="6">
        <v>61.887211000000001</v>
      </c>
      <c r="I9" s="6">
        <v>62.692740000000001</v>
      </c>
      <c r="J9" s="6">
        <v>60.187615999999998</v>
      </c>
      <c r="K9" s="6">
        <v>62.610093999999997</v>
      </c>
      <c r="L9" s="6">
        <v>66.105446999999998</v>
      </c>
    </row>
    <row r="10" spans="1:12" ht="21" hidden="1" x14ac:dyDescent="0.2">
      <c r="A10" s="4" t="s">
        <v>338</v>
      </c>
      <c r="B10" s="6">
        <v>73.480849000000006</v>
      </c>
      <c r="C10" s="6">
        <v>73.623991000000004</v>
      </c>
      <c r="D10" s="6">
        <v>72.302093999999997</v>
      </c>
      <c r="E10" s="6">
        <v>72.941727</v>
      </c>
      <c r="F10" s="289"/>
      <c r="G10" s="4" t="s">
        <v>320</v>
      </c>
      <c r="H10" s="5">
        <v>41.008504000000002</v>
      </c>
      <c r="I10" s="5">
        <v>41.700741000000001</v>
      </c>
      <c r="J10" s="5">
        <v>39.431503999999997</v>
      </c>
      <c r="K10" s="5">
        <v>40.975017000000001</v>
      </c>
      <c r="L10" s="5">
        <v>43.729678999999997</v>
      </c>
    </row>
    <row r="11" spans="1:12" ht="21" hidden="1" x14ac:dyDescent="0.2">
      <c r="A11" s="4" t="s">
        <v>324</v>
      </c>
      <c r="B11" s="5">
        <v>73.485816999999997</v>
      </c>
      <c r="C11" s="5">
        <v>73.840014999999994</v>
      </c>
      <c r="D11" s="5">
        <v>72.423439000000002</v>
      </c>
      <c r="E11" s="5">
        <v>73.374709999999993</v>
      </c>
      <c r="F11" s="288"/>
      <c r="G11" s="4" t="s">
        <v>340</v>
      </c>
      <c r="H11" s="6">
        <v>53.483106999999997</v>
      </c>
      <c r="I11" s="6">
        <v>54.098286999999999</v>
      </c>
      <c r="J11" s="6">
        <v>53.262647000000001</v>
      </c>
      <c r="K11" s="6">
        <v>53.406821000000001</v>
      </c>
      <c r="L11" s="6">
        <v>55.012349999999998</v>
      </c>
    </row>
    <row r="12" spans="1:12" ht="21" hidden="1" x14ac:dyDescent="0.2">
      <c r="A12" s="4" t="s">
        <v>339</v>
      </c>
      <c r="B12" s="6">
        <v>72.283654999999996</v>
      </c>
      <c r="C12" s="6">
        <v>73.194892999999993</v>
      </c>
      <c r="D12" s="6">
        <v>72.060884999999999</v>
      </c>
      <c r="E12" s="6">
        <v>72.946253999999996</v>
      </c>
      <c r="F12" s="289"/>
      <c r="G12" s="4" t="s">
        <v>325</v>
      </c>
      <c r="H12" s="5">
        <v>58.52055</v>
      </c>
      <c r="I12" s="5">
        <v>59.049284999999998</v>
      </c>
      <c r="J12" s="5">
        <v>57.466765000000002</v>
      </c>
      <c r="K12" s="5">
        <v>58.224407999999997</v>
      </c>
      <c r="L12" s="5">
        <v>60.141852</v>
      </c>
    </row>
    <row r="13" spans="1:12" hidden="1" x14ac:dyDescent="0.2">
      <c r="A13" s="4" t="s">
        <v>340</v>
      </c>
      <c r="B13" s="5">
        <v>53.483106999999997</v>
      </c>
      <c r="C13" s="5">
        <v>54.098286999999999</v>
      </c>
      <c r="D13" s="5">
        <v>53.262647000000001</v>
      </c>
      <c r="E13" s="5">
        <v>53.406821000000001</v>
      </c>
      <c r="F13" s="288"/>
      <c r="G13" s="8" t="s">
        <v>570</v>
      </c>
    </row>
    <row r="14" spans="1:12" hidden="1" x14ac:dyDescent="0.2">
      <c r="A14" s="4" t="s">
        <v>341</v>
      </c>
      <c r="B14" s="6">
        <v>60.126649</v>
      </c>
      <c r="C14" s="6">
        <v>60.850987000000003</v>
      </c>
      <c r="D14" s="6">
        <v>59.936934999999998</v>
      </c>
      <c r="E14" s="6">
        <v>60.026899999999998</v>
      </c>
      <c r="F14" s="289"/>
    </row>
    <row r="15" spans="1:12" hidden="1" x14ac:dyDescent="0.2">
      <c r="A15" s="4" t="s">
        <v>342</v>
      </c>
      <c r="B15" s="5">
        <v>62.971850000000003</v>
      </c>
      <c r="C15" s="5">
        <v>63.547806000000001</v>
      </c>
      <c r="D15" s="5">
        <v>61.904197000000003</v>
      </c>
      <c r="E15" s="5">
        <v>62.747031</v>
      </c>
      <c r="F15" s="288"/>
    </row>
    <row r="16" spans="1:12" hidden="1" x14ac:dyDescent="0.2">
      <c r="A16" s="4" t="s">
        <v>325</v>
      </c>
      <c r="B16" s="6">
        <v>58.52055</v>
      </c>
      <c r="C16" s="6">
        <v>59.049284999999998</v>
      </c>
      <c r="D16" s="6">
        <v>57.466765000000002</v>
      </c>
      <c r="E16" s="6">
        <v>58.224407999999997</v>
      </c>
      <c r="F16" s="289"/>
    </row>
    <row r="17" spans="1:11" hidden="1" x14ac:dyDescent="0.2">
      <c r="A17" s="4" t="s">
        <v>343</v>
      </c>
      <c r="B17" s="5">
        <v>42.608620000000002</v>
      </c>
      <c r="C17" s="5">
        <v>43.280521999999998</v>
      </c>
      <c r="D17" s="5">
        <v>42.628872999999999</v>
      </c>
      <c r="E17" s="5">
        <v>42.716929</v>
      </c>
      <c r="F17" s="288"/>
    </row>
    <row r="18" spans="1:11" hidden="1" x14ac:dyDescent="0.2">
      <c r="A18" s="4" t="s">
        <v>344</v>
      </c>
      <c r="B18" s="6">
        <v>51.137839999999997</v>
      </c>
      <c r="C18" s="6">
        <v>51.550880999999997</v>
      </c>
      <c r="D18" s="6">
        <v>50.060200000000002</v>
      </c>
      <c r="E18" s="6">
        <v>50.602167999999999</v>
      </c>
      <c r="F18" s="289"/>
    </row>
    <row r="19" spans="1:11" hidden="1" x14ac:dyDescent="0.2">
      <c r="A19" s="4" t="s">
        <v>345</v>
      </c>
      <c r="B19" s="5">
        <v>32.703817999999998</v>
      </c>
      <c r="C19" s="5">
        <v>33.328251999999999</v>
      </c>
      <c r="D19" s="5">
        <v>32.894300999999999</v>
      </c>
      <c r="E19" s="5">
        <v>33.11403</v>
      </c>
      <c r="F19" s="288"/>
    </row>
    <row r="20" spans="1:11" hidden="1" x14ac:dyDescent="0.2">
      <c r="A20" s="4" t="s">
        <v>346</v>
      </c>
      <c r="B20" s="6">
        <v>45.132041999999998</v>
      </c>
      <c r="C20" s="6">
        <v>45.481132000000002</v>
      </c>
      <c r="D20" s="6">
        <v>44.132046000000003</v>
      </c>
      <c r="E20" s="6">
        <v>44.623987999999997</v>
      </c>
      <c r="F20" s="289"/>
    </row>
    <row r="21" spans="1:11" hidden="1" x14ac:dyDescent="0.2">
      <c r="A21" s="8" t="s">
        <v>347</v>
      </c>
      <c r="B21" s="69"/>
    </row>
    <row r="22" spans="1:11" hidden="1" x14ac:dyDescent="0.2">
      <c r="B22" s="69"/>
    </row>
    <row r="23" spans="1:11" x14ac:dyDescent="0.2">
      <c r="B23" s="69"/>
    </row>
    <row r="24" spans="1:11" ht="21.75" x14ac:dyDescent="0.2">
      <c r="A24" s="55" t="s">
        <v>318</v>
      </c>
      <c r="B24" s="68" t="s">
        <v>53</v>
      </c>
      <c r="C24" s="3" t="s">
        <v>54</v>
      </c>
      <c r="D24" s="3" t="s">
        <v>55</v>
      </c>
      <c r="E24" s="3" t="s">
        <v>56</v>
      </c>
      <c r="F24" s="287">
        <v>2022</v>
      </c>
      <c r="H24" s="55" t="s">
        <v>318</v>
      </c>
      <c r="I24" s="3" t="s">
        <v>54</v>
      </c>
      <c r="J24" s="3" t="s">
        <v>55</v>
      </c>
      <c r="K24" s="3" t="s">
        <v>56</v>
      </c>
    </row>
    <row r="25" spans="1:11" ht="21" x14ac:dyDescent="0.2">
      <c r="A25" s="4" t="s">
        <v>320</v>
      </c>
      <c r="B25" s="5">
        <v>41.008504000000002</v>
      </c>
      <c r="C25" s="5">
        <v>41.700741000000001</v>
      </c>
      <c r="D25" s="5">
        <v>39.431503999999997</v>
      </c>
      <c r="E25" s="5">
        <v>40.975017000000001</v>
      </c>
      <c r="F25" s="5">
        <v>43.729678999999997</v>
      </c>
      <c r="H25" s="4" t="s">
        <v>320</v>
      </c>
      <c r="I25" s="5">
        <f t="shared" ref="I25:K29" si="0">C25-B25</f>
        <v>0.69223699999999866</v>
      </c>
      <c r="J25" s="5">
        <f t="shared" si="0"/>
        <v>-2.2692370000000039</v>
      </c>
      <c r="K25" s="5">
        <f t="shared" si="0"/>
        <v>1.5435130000000044</v>
      </c>
    </row>
    <row r="26" spans="1:11" ht="21" x14ac:dyDescent="0.2">
      <c r="A26" s="4" t="s">
        <v>335</v>
      </c>
      <c r="B26" s="5">
        <v>37.868948000000003</v>
      </c>
      <c r="C26" s="5">
        <v>39.073655000000002</v>
      </c>
      <c r="D26" s="5">
        <v>36.464705000000002</v>
      </c>
      <c r="E26" s="5">
        <v>38.446559999999998</v>
      </c>
      <c r="F26" s="5">
        <v>41.883020000000002</v>
      </c>
      <c r="H26" s="4" t="s">
        <v>335</v>
      </c>
      <c r="I26" s="5">
        <f t="shared" si="0"/>
        <v>1.2047069999999991</v>
      </c>
      <c r="J26" s="5">
        <f t="shared" si="0"/>
        <v>-2.6089500000000001</v>
      </c>
      <c r="K26" s="5">
        <f t="shared" si="0"/>
        <v>1.9818549999999959</v>
      </c>
    </row>
    <row r="27" spans="1:11" ht="21" x14ac:dyDescent="0.2">
      <c r="A27" s="4" t="s">
        <v>337</v>
      </c>
      <c r="B27" s="6">
        <v>61.887211000000001</v>
      </c>
      <c r="C27" s="6">
        <v>62.692740000000001</v>
      </c>
      <c r="D27" s="6">
        <v>60.187615999999998</v>
      </c>
      <c r="E27" s="6">
        <v>62.610093999999997</v>
      </c>
      <c r="F27" s="6">
        <v>66.105446999999998</v>
      </c>
      <c r="H27" s="4" t="s">
        <v>337</v>
      </c>
      <c r="I27" s="5">
        <f t="shared" si="0"/>
        <v>0.80552899999999994</v>
      </c>
      <c r="J27" s="5">
        <f t="shared" si="0"/>
        <v>-2.5051240000000021</v>
      </c>
      <c r="K27" s="5">
        <f t="shared" si="0"/>
        <v>2.4224779999999981</v>
      </c>
    </row>
    <row r="28" spans="1:11" ht="21" x14ac:dyDescent="0.2">
      <c r="A28" s="4" t="s">
        <v>340</v>
      </c>
      <c r="B28" s="6">
        <v>53.483106999999997</v>
      </c>
      <c r="C28" s="6">
        <v>54.098286999999999</v>
      </c>
      <c r="D28" s="6">
        <v>53.262647000000001</v>
      </c>
      <c r="E28" s="6">
        <v>53.406821000000001</v>
      </c>
      <c r="F28" s="6">
        <v>55.012349999999998</v>
      </c>
      <c r="H28" s="4" t="s">
        <v>340</v>
      </c>
      <c r="I28" s="5">
        <f t="shared" si="0"/>
        <v>0.61518000000000228</v>
      </c>
      <c r="J28" s="5">
        <f t="shared" si="0"/>
        <v>-0.83563999999999794</v>
      </c>
      <c r="K28" s="5">
        <f t="shared" si="0"/>
        <v>0.14417399999999958</v>
      </c>
    </row>
    <row r="29" spans="1:11" ht="21" x14ac:dyDescent="0.2">
      <c r="A29" s="4" t="s">
        <v>325</v>
      </c>
      <c r="B29" s="5">
        <v>58.52055</v>
      </c>
      <c r="C29" s="5">
        <v>59.049284999999998</v>
      </c>
      <c r="D29" s="5">
        <v>57.466765000000002</v>
      </c>
      <c r="E29" s="5">
        <v>58.224407999999997</v>
      </c>
      <c r="F29" s="5">
        <v>60.141852</v>
      </c>
      <c r="H29" s="4" t="s">
        <v>325</v>
      </c>
      <c r="I29" s="5">
        <f t="shared" si="0"/>
        <v>0.52873499999999751</v>
      </c>
      <c r="J29" s="5">
        <f t="shared" si="0"/>
        <v>-1.5825199999999953</v>
      </c>
      <c r="K29" s="5">
        <f t="shared" si="0"/>
        <v>0.75764299999999452</v>
      </c>
    </row>
    <row r="31" spans="1:11" x14ac:dyDescent="0.2">
      <c r="A31" s="291" t="s">
        <v>579</v>
      </c>
    </row>
  </sheetData>
  <mergeCells count="3">
    <mergeCell ref="H3:L3"/>
    <mergeCell ref="H4:L4"/>
    <mergeCell ref="H5:L5"/>
  </mergeCells>
  <hyperlinks>
    <hyperlink ref="A2" r:id="rId1" display="http://dati.istat.it/OECDStat_Metadata/ShowMetadata.ashx?Dataset=DCCV_TAXOCCU1&amp;ShowOnWeb=true&amp;Lang=it" xr:uid="{00000000-0004-0000-0C00-000000000000}"/>
    <hyperlink ref="A21" r:id="rId2" display="http://dativ7a.istat.it//index.aspx?DatasetCode=DCCV_TAXOCCU1" xr:uid="{00000000-0004-0000-0C00-000001000000}"/>
    <hyperlink ref="G2" r:id="rId3" display="http://dati.istat.it/OECDStat_Metadata/ShowMetadata.ashx?Dataset=DCCV_TAXOCCU1&amp;ShowOnWeb=true&amp;Lang=it" xr:uid="{24B18AB0-C15A-4027-B35A-463D586EF5D8}"/>
    <hyperlink ref="G13" r:id="rId4" display="http://dativ7a.istat.it//index.aspx?DatasetCode=DCCV_TAXOCCU1" xr:uid="{219BB588-CC06-4345-A37E-9806E90C7D15}"/>
  </hyperlinks>
  <pageMargins left="0.75" right="0.75" top="1" bottom="1" header="0.5" footer="0.5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E50A-4664-4E10-A737-524E822EFF95}">
  <sheetPr>
    <tabColor theme="6" tint="-0.499984740745262"/>
  </sheetPr>
  <dimension ref="A2:AL248"/>
  <sheetViews>
    <sheetView zoomScale="80" zoomScaleNormal="80" workbookViewId="0">
      <pane xSplit="37" ySplit="4" topLeftCell="AL98" activePane="bottomRight" state="frozen"/>
      <selection pane="topRight" activeCell="AL1" sqref="AL1"/>
      <selection pane="bottomLeft" activeCell="A5" sqref="A5"/>
      <selection pane="bottomRight" activeCell="O251" sqref="O251"/>
    </sheetView>
  </sheetViews>
  <sheetFormatPr defaultColWidth="6.42578125" defaultRowHeight="12.75" x14ac:dyDescent="0.2"/>
  <cols>
    <col min="1" max="1" width="11.7109375" style="72" customWidth="1"/>
    <col min="2" max="2" width="5.85546875" style="72" bestFit="1" customWidth="1"/>
    <col min="3" max="11" width="7.42578125" style="93" customWidth="1"/>
    <col min="12" max="38" width="7.42578125" style="97" customWidth="1"/>
    <col min="39" max="16384" width="6.42578125" style="72"/>
  </cols>
  <sheetData>
    <row r="2" spans="1:38" x14ac:dyDescent="0.2">
      <c r="A2" s="332" t="s">
        <v>516</v>
      </c>
      <c r="B2" s="335" t="s">
        <v>517</v>
      </c>
      <c r="C2" s="338" t="s">
        <v>518</v>
      </c>
      <c r="D2" s="339"/>
      <c r="E2" s="339"/>
      <c r="F2" s="339"/>
      <c r="G2" s="339"/>
      <c r="H2" s="339"/>
      <c r="I2" s="339"/>
      <c r="J2" s="339"/>
      <c r="K2" s="340"/>
      <c r="L2" s="320" t="s">
        <v>519</v>
      </c>
      <c r="M2" s="321"/>
      <c r="N2" s="321"/>
      <c r="O2" s="321"/>
      <c r="P2" s="321"/>
      <c r="Q2" s="321"/>
      <c r="R2" s="321"/>
      <c r="S2" s="321"/>
      <c r="T2" s="322"/>
      <c r="U2" s="320" t="s">
        <v>520</v>
      </c>
      <c r="V2" s="321"/>
      <c r="W2" s="321"/>
      <c r="X2" s="321"/>
      <c r="Y2" s="321"/>
      <c r="Z2" s="321"/>
      <c r="AA2" s="321"/>
      <c r="AB2" s="321"/>
      <c r="AC2" s="322"/>
      <c r="AD2" s="320" t="s">
        <v>521</v>
      </c>
      <c r="AE2" s="321"/>
      <c r="AF2" s="321"/>
      <c r="AG2" s="321"/>
      <c r="AH2" s="321"/>
      <c r="AI2" s="321"/>
      <c r="AJ2" s="321"/>
      <c r="AK2" s="321"/>
      <c r="AL2" s="322"/>
    </row>
    <row r="3" spans="1:38" ht="13.9" customHeight="1" x14ac:dyDescent="0.2">
      <c r="A3" s="333"/>
      <c r="B3" s="336"/>
      <c r="C3" s="323" t="s">
        <v>318</v>
      </c>
      <c r="D3" s="324"/>
      <c r="E3" s="324"/>
      <c r="F3" s="324"/>
      <c r="G3" s="324"/>
      <c r="H3" s="325"/>
      <c r="I3" s="323" t="s">
        <v>522</v>
      </c>
      <c r="J3" s="324"/>
      <c r="K3" s="325"/>
      <c r="L3" s="326" t="s">
        <v>318</v>
      </c>
      <c r="M3" s="327"/>
      <c r="N3" s="327"/>
      <c r="O3" s="327"/>
      <c r="P3" s="327"/>
      <c r="Q3" s="328"/>
      <c r="R3" s="326" t="s">
        <v>522</v>
      </c>
      <c r="S3" s="327"/>
      <c r="T3" s="328"/>
      <c r="U3" s="326" t="s">
        <v>318</v>
      </c>
      <c r="V3" s="327"/>
      <c r="W3" s="327"/>
      <c r="X3" s="327"/>
      <c r="Y3" s="327"/>
      <c r="Z3" s="328"/>
      <c r="AA3" s="326" t="s">
        <v>522</v>
      </c>
      <c r="AB3" s="327"/>
      <c r="AC3" s="328"/>
      <c r="AD3" s="326" t="s">
        <v>318</v>
      </c>
      <c r="AE3" s="327"/>
      <c r="AF3" s="327"/>
      <c r="AG3" s="327"/>
      <c r="AH3" s="327"/>
      <c r="AI3" s="328"/>
      <c r="AJ3" s="326" t="s">
        <v>522</v>
      </c>
      <c r="AK3" s="327"/>
      <c r="AL3" s="328"/>
    </row>
    <row r="4" spans="1:38" s="81" customFormat="1" ht="27.6" customHeight="1" x14ac:dyDescent="0.2">
      <c r="A4" s="334"/>
      <c r="B4" s="337"/>
      <c r="C4" s="73" t="s">
        <v>334</v>
      </c>
      <c r="D4" s="74" t="s">
        <v>337</v>
      </c>
      <c r="E4" s="74" t="s">
        <v>324</v>
      </c>
      <c r="F4" s="74" t="s">
        <v>341</v>
      </c>
      <c r="G4" s="75" t="s">
        <v>523</v>
      </c>
      <c r="H4" s="79" t="s">
        <v>524</v>
      </c>
      <c r="I4" s="73" t="s">
        <v>525</v>
      </c>
      <c r="J4" s="75" t="s">
        <v>526</v>
      </c>
      <c r="K4" s="79" t="s">
        <v>524</v>
      </c>
      <c r="L4" s="76" t="s">
        <v>334</v>
      </c>
      <c r="M4" s="77" t="s">
        <v>337</v>
      </c>
      <c r="N4" s="77" t="s">
        <v>324</v>
      </c>
      <c r="O4" s="77" t="s">
        <v>341</v>
      </c>
      <c r="P4" s="78" t="s">
        <v>523</v>
      </c>
      <c r="Q4" s="80" t="s">
        <v>524</v>
      </c>
      <c r="R4" s="76" t="s">
        <v>525</v>
      </c>
      <c r="S4" s="78" t="s">
        <v>526</v>
      </c>
      <c r="T4" s="80" t="s">
        <v>524</v>
      </c>
      <c r="U4" s="76" t="s">
        <v>334</v>
      </c>
      <c r="V4" s="77" t="s">
        <v>337</v>
      </c>
      <c r="W4" s="77" t="s">
        <v>324</v>
      </c>
      <c r="X4" s="77" t="s">
        <v>341</v>
      </c>
      <c r="Y4" s="78" t="s">
        <v>523</v>
      </c>
      <c r="Z4" s="80" t="s">
        <v>524</v>
      </c>
      <c r="AA4" s="76" t="s">
        <v>525</v>
      </c>
      <c r="AB4" s="78" t="s">
        <v>526</v>
      </c>
      <c r="AC4" s="80" t="s">
        <v>524</v>
      </c>
      <c r="AD4" s="76" t="s">
        <v>334</v>
      </c>
      <c r="AE4" s="77" t="s">
        <v>337</v>
      </c>
      <c r="AF4" s="77" t="s">
        <v>324</v>
      </c>
      <c r="AG4" s="77" t="s">
        <v>341</v>
      </c>
      <c r="AH4" s="78" t="s">
        <v>523</v>
      </c>
      <c r="AI4" s="80" t="s">
        <v>524</v>
      </c>
      <c r="AJ4" s="76" t="s">
        <v>525</v>
      </c>
      <c r="AK4" s="78" t="s">
        <v>526</v>
      </c>
      <c r="AL4" s="80" t="s">
        <v>524</v>
      </c>
    </row>
    <row r="5" spans="1:38" x14ac:dyDescent="0.2">
      <c r="A5" s="329">
        <v>2004</v>
      </c>
      <c r="B5" s="82" t="s">
        <v>527</v>
      </c>
      <c r="C5" s="83">
        <v>1728.652</v>
      </c>
      <c r="D5" s="84">
        <v>6011.17</v>
      </c>
      <c r="E5" s="84">
        <v>9674.1939999999995</v>
      </c>
      <c r="F5" s="84">
        <v>4447.18</v>
      </c>
      <c r="G5" s="85">
        <v>335.05400000000009</v>
      </c>
      <c r="H5" s="86">
        <f>SUM(C5:G5)</f>
        <v>22196.25</v>
      </c>
      <c r="I5" s="83">
        <v>13462.924999999999</v>
      </c>
      <c r="J5" s="85">
        <v>8733.3250000000007</v>
      </c>
      <c r="K5" s="86">
        <f>SUM(I5:J5)</f>
        <v>22196.25</v>
      </c>
      <c r="L5" s="87"/>
      <c r="M5" s="88"/>
      <c r="N5" s="88"/>
      <c r="O5" s="88"/>
      <c r="P5" s="89"/>
      <c r="Q5" s="90"/>
      <c r="R5" s="87"/>
      <c r="S5" s="89"/>
      <c r="T5" s="90"/>
      <c r="U5" s="87"/>
      <c r="V5" s="88"/>
      <c r="W5" s="88"/>
      <c r="X5" s="88"/>
      <c r="Y5" s="89"/>
      <c r="Z5" s="90"/>
      <c r="AA5" s="87"/>
      <c r="AB5" s="89"/>
      <c r="AC5" s="90"/>
      <c r="AD5" s="87"/>
      <c r="AE5" s="88"/>
      <c r="AF5" s="88"/>
      <c r="AG5" s="88"/>
      <c r="AH5" s="89"/>
      <c r="AI5" s="90"/>
      <c r="AJ5" s="87"/>
      <c r="AK5" s="89"/>
      <c r="AL5" s="219"/>
    </row>
    <row r="6" spans="1:38" x14ac:dyDescent="0.2">
      <c r="A6" s="330"/>
      <c r="B6" s="91" t="s">
        <v>528</v>
      </c>
      <c r="C6" s="92">
        <v>1707.8420000000001</v>
      </c>
      <c r="D6" s="93">
        <v>6019.0789999999997</v>
      </c>
      <c r="E6" s="93">
        <v>9729.6290000000008</v>
      </c>
      <c r="F6" s="93">
        <v>4440.4669999999996</v>
      </c>
      <c r="G6" s="94">
        <v>322.07299999999668</v>
      </c>
      <c r="H6" s="95">
        <f t="shared" ref="H6:H69" si="0">SUM(C6:G6)</f>
        <v>22219.09</v>
      </c>
      <c r="I6" s="92">
        <v>13454.001</v>
      </c>
      <c r="J6" s="94">
        <v>8765.0889999999999</v>
      </c>
      <c r="K6" s="95">
        <f t="shared" ref="K6:K69" si="1">SUM(I6:J6)</f>
        <v>22219.09</v>
      </c>
      <c r="L6" s="96"/>
      <c r="P6" s="98"/>
      <c r="Q6" s="99"/>
      <c r="R6" s="96"/>
      <c r="S6" s="98"/>
      <c r="T6" s="99"/>
      <c r="U6" s="96"/>
      <c r="Y6" s="98"/>
      <c r="Z6" s="99"/>
      <c r="AA6" s="96"/>
      <c r="AB6" s="98"/>
      <c r="AC6" s="99"/>
      <c r="AD6" s="96"/>
      <c r="AH6" s="98"/>
      <c r="AI6" s="99"/>
      <c r="AJ6" s="96"/>
      <c r="AK6" s="98"/>
      <c r="AL6" s="220"/>
    </row>
    <row r="7" spans="1:38" x14ac:dyDescent="0.2">
      <c r="A7" s="330"/>
      <c r="B7" s="91" t="s">
        <v>529</v>
      </c>
      <c r="C7" s="92">
        <v>1714.3230000000001</v>
      </c>
      <c r="D7" s="93">
        <v>6019.4849999999997</v>
      </c>
      <c r="E7" s="93">
        <v>9741.5130000000008</v>
      </c>
      <c r="F7" s="93">
        <v>4470.0320000000002</v>
      </c>
      <c r="G7" s="94">
        <v>341.81899999999951</v>
      </c>
      <c r="H7" s="95">
        <f t="shared" si="0"/>
        <v>22287.171999999999</v>
      </c>
      <c r="I7" s="92">
        <v>13479.937</v>
      </c>
      <c r="J7" s="94">
        <v>8807.2350000000006</v>
      </c>
      <c r="K7" s="95">
        <f t="shared" si="1"/>
        <v>22287.171999999999</v>
      </c>
      <c r="L7" s="96"/>
      <c r="P7" s="98"/>
      <c r="Q7" s="99"/>
      <c r="R7" s="96"/>
      <c r="S7" s="98"/>
      <c r="T7" s="99"/>
      <c r="U7" s="96"/>
      <c r="Y7" s="98"/>
      <c r="Z7" s="99"/>
      <c r="AA7" s="96"/>
      <c r="AB7" s="98"/>
      <c r="AC7" s="99"/>
      <c r="AD7" s="96"/>
      <c r="AH7" s="98"/>
      <c r="AI7" s="99"/>
      <c r="AJ7" s="96"/>
      <c r="AK7" s="98"/>
      <c r="AL7" s="220"/>
    </row>
    <row r="8" spans="1:38" x14ac:dyDescent="0.2">
      <c r="A8" s="330"/>
      <c r="B8" s="91" t="s">
        <v>530</v>
      </c>
      <c r="C8" s="92">
        <v>1640.0889999999999</v>
      </c>
      <c r="D8" s="93">
        <v>5997.3440000000001</v>
      </c>
      <c r="E8" s="93">
        <v>9760.7160000000003</v>
      </c>
      <c r="F8" s="93">
        <v>4468.3959999999997</v>
      </c>
      <c r="G8" s="94">
        <v>340.6349999999984</v>
      </c>
      <c r="H8" s="95">
        <f t="shared" si="0"/>
        <v>22207.18</v>
      </c>
      <c r="I8" s="92">
        <v>13497.307000000001</v>
      </c>
      <c r="J8" s="94">
        <v>8709.8729999999996</v>
      </c>
      <c r="K8" s="95">
        <f t="shared" si="1"/>
        <v>22207.18</v>
      </c>
      <c r="L8" s="96"/>
      <c r="P8" s="98"/>
      <c r="Q8" s="99"/>
      <c r="R8" s="96"/>
      <c r="S8" s="98"/>
      <c r="T8" s="99"/>
      <c r="U8" s="96"/>
      <c r="Y8" s="98"/>
      <c r="Z8" s="99"/>
      <c r="AA8" s="96"/>
      <c r="AB8" s="98"/>
      <c r="AC8" s="99"/>
      <c r="AD8" s="96"/>
      <c r="AH8" s="98"/>
      <c r="AI8" s="99"/>
      <c r="AJ8" s="96"/>
      <c r="AK8" s="98"/>
      <c r="AL8" s="220"/>
    </row>
    <row r="9" spans="1:38" x14ac:dyDescent="0.2">
      <c r="A9" s="330"/>
      <c r="B9" s="91" t="s">
        <v>531</v>
      </c>
      <c r="C9" s="92">
        <v>1676.963</v>
      </c>
      <c r="D9" s="93">
        <v>6021.37</v>
      </c>
      <c r="E9" s="93">
        <v>9805.8610000000008</v>
      </c>
      <c r="F9" s="93">
        <v>4536.5230000000001</v>
      </c>
      <c r="G9" s="94">
        <v>354.29299999999785</v>
      </c>
      <c r="H9" s="95">
        <f t="shared" si="0"/>
        <v>22395.01</v>
      </c>
      <c r="I9" s="92">
        <v>13566.565000000001</v>
      </c>
      <c r="J9" s="94">
        <v>8828.4449999999997</v>
      </c>
      <c r="K9" s="95">
        <f t="shared" si="1"/>
        <v>22395.010000000002</v>
      </c>
      <c r="L9" s="96"/>
      <c r="P9" s="98"/>
      <c r="Q9" s="99"/>
      <c r="R9" s="96"/>
      <c r="S9" s="98"/>
      <c r="T9" s="99"/>
      <c r="U9" s="96"/>
      <c r="Y9" s="98"/>
      <c r="Z9" s="99"/>
      <c r="AA9" s="96"/>
      <c r="AB9" s="98"/>
      <c r="AC9" s="99"/>
      <c r="AD9" s="96"/>
      <c r="AH9" s="98"/>
      <c r="AI9" s="99"/>
      <c r="AJ9" s="96"/>
      <c r="AK9" s="98"/>
      <c r="AL9" s="220"/>
    </row>
    <row r="10" spans="1:38" x14ac:dyDescent="0.2">
      <c r="A10" s="330"/>
      <c r="B10" s="91" t="s">
        <v>532</v>
      </c>
      <c r="C10" s="92">
        <v>1694.51</v>
      </c>
      <c r="D10" s="93">
        <v>5987.2139999999999</v>
      </c>
      <c r="E10" s="93">
        <v>9850.5519999999997</v>
      </c>
      <c r="F10" s="93">
        <v>4552.0169999999998</v>
      </c>
      <c r="G10" s="94">
        <v>359.43100000000049</v>
      </c>
      <c r="H10" s="95">
        <f t="shared" si="0"/>
        <v>22443.723999999998</v>
      </c>
      <c r="I10" s="92">
        <v>13518.546</v>
      </c>
      <c r="J10" s="94">
        <v>8925.1790000000001</v>
      </c>
      <c r="K10" s="95">
        <f t="shared" si="1"/>
        <v>22443.724999999999</v>
      </c>
      <c r="L10" s="96"/>
      <c r="P10" s="98"/>
      <c r="Q10" s="99"/>
      <c r="R10" s="96"/>
      <c r="S10" s="98"/>
      <c r="T10" s="99"/>
      <c r="U10" s="96"/>
      <c r="Y10" s="98"/>
      <c r="Z10" s="99"/>
      <c r="AA10" s="96"/>
      <c r="AB10" s="98"/>
      <c r="AC10" s="99"/>
      <c r="AD10" s="96"/>
      <c r="AH10" s="98"/>
      <c r="AI10" s="99"/>
      <c r="AJ10" s="96"/>
      <c r="AK10" s="98"/>
      <c r="AL10" s="220"/>
    </row>
    <row r="11" spans="1:38" x14ac:dyDescent="0.2">
      <c r="A11" s="330"/>
      <c r="B11" s="91" t="s">
        <v>533</v>
      </c>
      <c r="C11" s="92">
        <v>1697.6320000000001</v>
      </c>
      <c r="D11" s="93">
        <v>6022.683</v>
      </c>
      <c r="E11" s="93">
        <v>9838.4760000000006</v>
      </c>
      <c r="F11" s="93">
        <v>4505.3630000000003</v>
      </c>
      <c r="G11" s="94">
        <v>336.97699999999895</v>
      </c>
      <c r="H11" s="95">
        <f t="shared" si="0"/>
        <v>22401.131000000001</v>
      </c>
      <c r="I11" s="92">
        <v>13565.255999999999</v>
      </c>
      <c r="J11" s="94">
        <v>8835.8739999999998</v>
      </c>
      <c r="K11" s="95">
        <f t="shared" si="1"/>
        <v>22401.129999999997</v>
      </c>
      <c r="L11" s="96"/>
      <c r="P11" s="98"/>
      <c r="Q11" s="99"/>
      <c r="R11" s="96"/>
      <c r="S11" s="98"/>
      <c r="T11" s="99"/>
      <c r="U11" s="96"/>
      <c r="Y11" s="98"/>
      <c r="Z11" s="99"/>
      <c r="AA11" s="96"/>
      <c r="AB11" s="98"/>
      <c r="AC11" s="99"/>
      <c r="AD11" s="96"/>
      <c r="AH11" s="98"/>
      <c r="AI11" s="99"/>
      <c r="AJ11" s="96"/>
      <c r="AK11" s="98"/>
      <c r="AL11" s="220"/>
    </row>
    <row r="12" spans="1:38" x14ac:dyDescent="0.2">
      <c r="A12" s="330"/>
      <c r="B12" s="91" t="s">
        <v>534</v>
      </c>
      <c r="C12" s="92">
        <v>1675.261</v>
      </c>
      <c r="D12" s="93">
        <v>5971.47</v>
      </c>
      <c r="E12" s="93">
        <v>9857.8940000000002</v>
      </c>
      <c r="F12" s="93">
        <v>4522.8909999999996</v>
      </c>
      <c r="G12" s="94">
        <v>337.52000000000044</v>
      </c>
      <c r="H12" s="95">
        <f t="shared" si="0"/>
        <v>22365.036</v>
      </c>
      <c r="I12" s="92">
        <v>13546.232</v>
      </c>
      <c r="J12" s="94">
        <v>8818.8040000000001</v>
      </c>
      <c r="K12" s="95">
        <f t="shared" si="1"/>
        <v>22365.036</v>
      </c>
      <c r="L12" s="96"/>
      <c r="P12" s="98"/>
      <c r="Q12" s="99"/>
      <c r="R12" s="96"/>
      <c r="S12" s="98"/>
      <c r="T12" s="99"/>
      <c r="U12" s="96"/>
      <c r="Y12" s="98"/>
      <c r="Z12" s="99"/>
      <c r="AA12" s="96"/>
      <c r="AB12" s="98"/>
      <c r="AC12" s="99"/>
      <c r="AD12" s="96"/>
      <c r="AH12" s="98"/>
      <c r="AI12" s="99"/>
      <c r="AJ12" s="96"/>
      <c r="AK12" s="98"/>
      <c r="AL12" s="220"/>
    </row>
    <row r="13" spans="1:38" x14ac:dyDescent="0.2">
      <c r="A13" s="330"/>
      <c r="B13" s="91" t="s">
        <v>535</v>
      </c>
      <c r="C13" s="92">
        <v>1614.1310000000001</v>
      </c>
      <c r="D13" s="93">
        <v>5946.4989999999998</v>
      </c>
      <c r="E13" s="93">
        <v>9888.9840000000004</v>
      </c>
      <c r="F13" s="93">
        <v>4575.0959999999995</v>
      </c>
      <c r="G13" s="94">
        <v>332.09000000000015</v>
      </c>
      <c r="H13" s="95">
        <f t="shared" si="0"/>
        <v>22356.799999999999</v>
      </c>
      <c r="I13" s="92">
        <v>13505.115</v>
      </c>
      <c r="J13" s="94">
        <v>8851.6849999999995</v>
      </c>
      <c r="K13" s="95">
        <f t="shared" si="1"/>
        <v>22356.799999999999</v>
      </c>
      <c r="L13" s="96"/>
      <c r="P13" s="98"/>
      <c r="Q13" s="99"/>
      <c r="R13" s="96"/>
      <c r="S13" s="98"/>
      <c r="T13" s="99"/>
      <c r="U13" s="96"/>
      <c r="Y13" s="98"/>
      <c r="Z13" s="99"/>
      <c r="AA13" s="96"/>
      <c r="AB13" s="98"/>
      <c r="AC13" s="99"/>
      <c r="AD13" s="96"/>
      <c r="AH13" s="98"/>
      <c r="AI13" s="99"/>
      <c r="AJ13" s="96"/>
      <c r="AK13" s="98"/>
      <c r="AL13" s="220"/>
    </row>
    <row r="14" spans="1:38" x14ac:dyDescent="0.2">
      <c r="A14" s="330"/>
      <c r="B14" s="91" t="s">
        <v>536</v>
      </c>
      <c r="C14" s="92">
        <v>1604.2</v>
      </c>
      <c r="D14" s="93">
        <v>5968.826</v>
      </c>
      <c r="E14" s="93">
        <v>9879.4509999999991</v>
      </c>
      <c r="F14" s="93">
        <v>4602.8869999999997</v>
      </c>
      <c r="G14" s="94">
        <v>345.56300000000192</v>
      </c>
      <c r="H14" s="95">
        <f t="shared" si="0"/>
        <v>22400.927</v>
      </c>
      <c r="I14" s="92">
        <v>13552.056</v>
      </c>
      <c r="J14" s="94">
        <v>8848.8709999999992</v>
      </c>
      <c r="K14" s="95">
        <f t="shared" si="1"/>
        <v>22400.927</v>
      </c>
      <c r="L14" s="96"/>
      <c r="P14" s="98"/>
      <c r="Q14" s="99"/>
      <c r="R14" s="96"/>
      <c r="S14" s="98"/>
      <c r="T14" s="99"/>
      <c r="U14" s="96"/>
      <c r="Y14" s="98"/>
      <c r="Z14" s="99"/>
      <c r="AA14" s="96"/>
      <c r="AB14" s="98"/>
      <c r="AC14" s="99"/>
      <c r="AD14" s="96"/>
      <c r="AH14" s="98"/>
      <c r="AI14" s="99"/>
      <c r="AJ14" s="96"/>
      <c r="AK14" s="98"/>
      <c r="AL14" s="220"/>
    </row>
    <row r="15" spans="1:38" x14ac:dyDescent="0.2">
      <c r="A15" s="330"/>
      <c r="B15" s="91" t="s">
        <v>537</v>
      </c>
      <c r="C15" s="92">
        <v>1583.18</v>
      </c>
      <c r="D15" s="93">
        <v>5943.3540000000003</v>
      </c>
      <c r="E15" s="93">
        <v>9885.7029999999995</v>
      </c>
      <c r="F15" s="93">
        <v>4594.83</v>
      </c>
      <c r="G15" s="94">
        <v>341.64299999999639</v>
      </c>
      <c r="H15" s="95">
        <f t="shared" si="0"/>
        <v>22348.71</v>
      </c>
      <c r="I15" s="92">
        <v>13521.236000000001</v>
      </c>
      <c r="J15" s="94">
        <v>8827.4740000000002</v>
      </c>
      <c r="K15" s="95">
        <f t="shared" si="1"/>
        <v>22348.71</v>
      </c>
      <c r="L15" s="96"/>
      <c r="P15" s="98"/>
      <c r="Q15" s="99"/>
      <c r="R15" s="96"/>
      <c r="S15" s="98"/>
      <c r="T15" s="99"/>
      <c r="U15" s="96"/>
      <c r="Y15" s="98"/>
      <c r="Z15" s="99"/>
      <c r="AA15" s="96"/>
      <c r="AB15" s="98"/>
      <c r="AC15" s="99"/>
      <c r="AD15" s="96"/>
      <c r="AH15" s="98"/>
      <c r="AI15" s="99"/>
      <c r="AJ15" s="96"/>
      <c r="AK15" s="98"/>
      <c r="AL15" s="220"/>
    </row>
    <row r="16" spans="1:38" x14ac:dyDescent="0.2">
      <c r="A16" s="331"/>
      <c r="B16" s="100" t="s">
        <v>538</v>
      </c>
      <c r="C16" s="101">
        <v>1592.4380000000001</v>
      </c>
      <c r="D16" s="102">
        <v>5901.4160000000002</v>
      </c>
      <c r="E16" s="102">
        <v>9917.4989999999998</v>
      </c>
      <c r="F16" s="102">
        <v>4562.6670000000004</v>
      </c>
      <c r="G16" s="103">
        <v>340.19599999999991</v>
      </c>
      <c r="H16" s="104">
        <f t="shared" si="0"/>
        <v>22314.216</v>
      </c>
      <c r="I16" s="101">
        <v>13513.347</v>
      </c>
      <c r="J16" s="103">
        <v>8800.8690000000006</v>
      </c>
      <c r="K16" s="104">
        <f t="shared" si="1"/>
        <v>22314.216</v>
      </c>
      <c r="L16" s="105"/>
      <c r="M16" s="106"/>
      <c r="N16" s="106"/>
      <c r="O16" s="106"/>
      <c r="P16" s="107"/>
      <c r="Q16" s="108"/>
      <c r="R16" s="105"/>
      <c r="S16" s="107"/>
      <c r="T16" s="108"/>
      <c r="U16" s="105"/>
      <c r="V16" s="106"/>
      <c r="W16" s="106"/>
      <c r="X16" s="106"/>
      <c r="Y16" s="107"/>
      <c r="Z16" s="108"/>
      <c r="AA16" s="105"/>
      <c r="AB16" s="107"/>
      <c r="AC16" s="108"/>
      <c r="AD16" s="105"/>
      <c r="AE16" s="106"/>
      <c r="AF16" s="106"/>
      <c r="AG16" s="106"/>
      <c r="AH16" s="107"/>
      <c r="AI16" s="108"/>
      <c r="AJ16" s="105"/>
      <c r="AK16" s="107"/>
      <c r="AL16" s="223"/>
    </row>
    <row r="17" spans="1:38" x14ac:dyDescent="0.2">
      <c r="A17" s="329">
        <f>A5+1</f>
        <v>2005</v>
      </c>
      <c r="B17" s="82" t="s">
        <v>527</v>
      </c>
      <c r="C17" s="83">
        <v>1584.193</v>
      </c>
      <c r="D17" s="84">
        <v>5887.6559999999999</v>
      </c>
      <c r="E17" s="84">
        <v>9940.2270000000008</v>
      </c>
      <c r="F17" s="84">
        <v>4612.5879999999997</v>
      </c>
      <c r="G17" s="85">
        <v>331.98799999999756</v>
      </c>
      <c r="H17" s="86">
        <f t="shared" si="0"/>
        <v>22356.651999999998</v>
      </c>
      <c r="I17" s="83">
        <v>13529.055</v>
      </c>
      <c r="J17" s="85">
        <v>8827.5969999999998</v>
      </c>
      <c r="K17" s="86">
        <f t="shared" si="1"/>
        <v>22356.652000000002</v>
      </c>
      <c r="L17" s="87">
        <f>(C17-C16)/C16</f>
        <v>-5.1775956112577806E-3</v>
      </c>
      <c r="M17" s="88">
        <f t="shared" ref="M17:T32" si="2">(D17-D16)/D16</f>
        <v>-2.3316437953196686E-3</v>
      </c>
      <c r="N17" s="88">
        <f t="shared" si="2"/>
        <v>2.2917068103562176E-3</v>
      </c>
      <c r="O17" s="88">
        <f t="shared" si="2"/>
        <v>1.0941188563618464E-2</v>
      </c>
      <c r="P17" s="89">
        <f t="shared" si="2"/>
        <v>-2.4127267810328045E-2</v>
      </c>
      <c r="Q17" s="90">
        <f t="shared" si="2"/>
        <v>1.9017472986726433E-3</v>
      </c>
      <c r="R17" s="87">
        <f t="shared" si="2"/>
        <v>1.162406323170754E-3</v>
      </c>
      <c r="S17" s="89">
        <f t="shared" si="2"/>
        <v>3.0369728262060434E-3</v>
      </c>
      <c r="T17" s="90">
        <f t="shared" si="2"/>
        <v>1.9017472986728062E-3</v>
      </c>
      <c r="U17" s="87">
        <f>(C17-C5)/C5</f>
        <v>-8.3567427105050676E-2</v>
      </c>
      <c r="V17" s="88">
        <f t="shared" ref="V17:AC32" si="3">(D17-D5)/D5</f>
        <v>-2.0547414230507557E-2</v>
      </c>
      <c r="W17" s="88">
        <f t="shared" si="3"/>
        <v>2.7499241797301281E-2</v>
      </c>
      <c r="X17" s="88">
        <f t="shared" si="3"/>
        <v>3.7193907150148954E-2</v>
      </c>
      <c r="Y17" s="89">
        <f t="shared" si="3"/>
        <v>-9.150763757491423E-3</v>
      </c>
      <c r="Z17" s="90">
        <f t="shared" si="3"/>
        <v>7.2265360139662435E-3</v>
      </c>
      <c r="AA17" s="87">
        <f t="shared" si="3"/>
        <v>4.9120083488544295E-3</v>
      </c>
      <c r="AB17" s="89">
        <f t="shared" si="3"/>
        <v>1.0794514116902671E-2</v>
      </c>
      <c r="AC17" s="90">
        <f t="shared" si="3"/>
        <v>7.2265360139664074E-3</v>
      </c>
      <c r="AD17" s="87">
        <f>(C17-C16)/$H16</f>
        <v>-3.69495392533626E-4</v>
      </c>
      <c r="AE17" s="88">
        <f t="shared" ref="AE17:AI32" si="4">(D17-D16)/$H16</f>
        <v>-6.1664725303368125E-4</v>
      </c>
      <c r="AF17" s="88">
        <f t="shared" si="4"/>
        <v>1.0185435150399627E-3</v>
      </c>
      <c r="AG17" s="88">
        <f t="shared" si="4"/>
        <v>2.237183685951564E-3</v>
      </c>
      <c r="AH17" s="89">
        <f t="shared" si="4"/>
        <v>-3.6783725675158639E-4</v>
      </c>
      <c r="AI17" s="90">
        <f t="shared" si="4"/>
        <v>1.9017472986726433E-3</v>
      </c>
      <c r="AJ17" s="87">
        <f>(I17-I16)/$K16</f>
        <v>7.039458612393345E-4</v>
      </c>
      <c r="AK17" s="89">
        <f t="shared" ref="AK17:AL32" si="5">(J17-J16)/$K16</f>
        <v>1.1978014374333901E-3</v>
      </c>
      <c r="AL17" s="219">
        <f t="shared" si="5"/>
        <v>1.9017472986728062E-3</v>
      </c>
    </row>
    <row r="18" spans="1:38" x14ac:dyDescent="0.2">
      <c r="A18" s="330"/>
      <c r="B18" s="91" t="s">
        <v>528</v>
      </c>
      <c r="C18" s="92">
        <v>1563.6089999999999</v>
      </c>
      <c r="D18" s="93">
        <v>5898.5029999999997</v>
      </c>
      <c r="E18" s="93">
        <v>9938.0020000000004</v>
      </c>
      <c r="F18" s="93">
        <v>4597.0060000000003</v>
      </c>
      <c r="G18" s="94">
        <v>344.75799999999799</v>
      </c>
      <c r="H18" s="95">
        <f t="shared" si="0"/>
        <v>22341.878000000001</v>
      </c>
      <c r="I18" s="92">
        <v>13547.132</v>
      </c>
      <c r="J18" s="94">
        <v>8794.7459999999992</v>
      </c>
      <c r="K18" s="95">
        <f t="shared" si="1"/>
        <v>22341.877999999997</v>
      </c>
      <c r="L18" s="96">
        <f t="shared" ref="L18:T59" si="6">(C18-C17)/C17</f>
        <v>-1.299336633857116E-2</v>
      </c>
      <c r="M18" s="97">
        <f t="shared" si="2"/>
        <v>1.8423291034666007E-3</v>
      </c>
      <c r="N18" s="97">
        <f t="shared" si="2"/>
        <v>-2.2383794655799749E-4</v>
      </c>
      <c r="O18" s="97">
        <f t="shared" si="2"/>
        <v>-3.3781469318307695E-3</v>
      </c>
      <c r="P18" s="98">
        <f t="shared" si="2"/>
        <v>3.8465245731775038E-2</v>
      </c>
      <c r="Q18" s="99">
        <f t="shared" si="2"/>
        <v>-6.6083240012849932E-4</v>
      </c>
      <c r="R18" s="96">
        <f t="shared" si="2"/>
        <v>1.3361613209495649E-3</v>
      </c>
      <c r="S18" s="98">
        <f t="shared" si="2"/>
        <v>-3.7213977937597931E-3</v>
      </c>
      <c r="T18" s="99">
        <f t="shared" si="2"/>
        <v>-6.6083240012882469E-4</v>
      </c>
      <c r="U18" s="96">
        <f t="shared" ref="U18:AC59" si="7">(C18-C6)/C6</f>
        <v>-8.4453362781803099E-2</v>
      </c>
      <c r="V18" s="97">
        <f t="shared" si="3"/>
        <v>-2.0032300622736473E-2</v>
      </c>
      <c r="W18" s="97">
        <f t="shared" si="3"/>
        <v>2.1416335607452205E-2</v>
      </c>
      <c r="X18" s="97">
        <f t="shared" si="3"/>
        <v>3.5252823633190086E-2</v>
      </c>
      <c r="Y18" s="98">
        <f t="shared" si="3"/>
        <v>7.0434342524836116E-2</v>
      </c>
      <c r="Z18" s="99">
        <f t="shared" si="3"/>
        <v>5.5262389233762706E-3</v>
      </c>
      <c r="AA18" s="96">
        <f t="shared" si="3"/>
        <v>6.9221787630311159E-3</v>
      </c>
      <c r="AB18" s="98">
        <f t="shared" si="3"/>
        <v>3.3835366646019502E-3</v>
      </c>
      <c r="AC18" s="99">
        <f t="shared" si="3"/>
        <v>5.5262389233761075E-3</v>
      </c>
      <c r="AD18" s="96">
        <f t="shared" ref="AD18:AI33" si="8">(C18-C17)/$H17</f>
        <v>-9.2071031029154369E-4</v>
      </c>
      <c r="AE18" s="97">
        <f t="shared" si="4"/>
        <v>4.8517998133171969E-4</v>
      </c>
      <c r="AF18" s="97">
        <f t="shared" si="4"/>
        <v>-9.9522951826613566E-5</v>
      </c>
      <c r="AG18" s="97">
        <f t="shared" si="4"/>
        <v>-6.969737687020143E-4</v>
      </c>
      <c r="AH18" s="98">
        <f t="shared" si="4"/>
        <v>5.7119464935986115E-4</v>
      </c>
      <c r="AI18" s="99">
        <f t="shared" si="4"/>
        <v>-6.6083240012849932E-4</v>
      </c>
      <c r="AJ18" s="96">
        <f t="shared" ref="AJ18:AL33" si="9">(I18-I17)/$K17</f>
        <v>8.0857366299745212E-4</v>
      </c>
      <c r="AK18" s="98">
        <f t="shared" si="5"/>
        <v>-1.4694060631261141E-3</v>
      </c>
      <c r="AL18" s="220">
        <f t="shared" si="5"/>
        <v>-6.6083240012882469E-4</v>
      </c>
    </row>
    <row r="19" spans="1:38" x14ac:dyDescent="0.2">
      <c r="A19" s="330"/>
      <c r="B19" s="91" t="s">
        <v>529</v>
      </c>
      <c r="C19" s="92">
        <v>1565.098</v>
      </c>
      <c r="D19" s="93">
        <v>5880.4650000000001</v>
      </c>
      <c r="E19" s="93">
        <v>9962.9359999999997</v>
      </c>
      <c r="F19" s="93">
        <v>4602.2929999999997</v>
      </c>
      <c r="G19" s="94">
        <v>328.50499999999738</v>
      </c>
      <c r="H19" s="95">
        <f t="shared" si="0"/>
        <v>22339.296999999999</v>
      </c>
      <c r="I19" s="92">
        <v>13545.737999999999</v>
      </c>
      <c r="J19" s="94">
        <v>8793.5589999999993</v>
      </c>
      <c r="K19" s="95">
        <f t="shared" si="1"/>
        <v>22339.296999999999</v>
      </c>
      <c r="L19" s="96">
        <f t="shared" si="6"/>
        <v>9.5228410683235564E-4</v>
      </c>
      <c r="M19" s="97">
        <f t="shared" si="2"/>
        <v>-3.0580640545574966E-3</v>
      </c>
      <c r="N19" s="97">
        <f t="shared" si="2"/>
        <v>2.5089550193287632E-3</v>
      </c>
      <c r="O19" s="97">
        <f t="shared" si="2"/>
        <v>1.1500963888233671E-3</v>
      </c>
      <c r="P19" s="98">
        <f t="shared" si="2"/>
        <v>-4.7143213500486447E-2</v>
      </c>
      <c r="Q19" s="99">
        <f t="shared" si="2"/>
        <v>-1.1552296543746009E-4</v>
      </c>
      <c r="R19" s="96">
        <f t="shared" si="2"/>
        <v>-1.0290000865129482E-4</v>
      </c>
      <c r="S19" s="98">
        <f t="shared" si="2"/>
        <v>-1.3496694503740053E-4</v>
      </c>
      <c r="T19" s="99">
        <f t="shared" si="2"/>
        <v>-1.1552296543729727E-4</v>
      </c>
      <c r="U19" s="96">
        <f t="shared" si="7"/>
        <v>-8.7046023415657453E-2</v>
      </c>
      <c r="V19" s="97">
        <f t="shared" si="3"/>
        <v>-2.3094998990777372E-2</v>
      </c>
      <c r="W19" s="97">
        <f t="shared" si="3"/>
        <v>2.272983673070075E-2</v>
      </c>
      <c r="X19" s="97">
        <f t="shared" si="3"/>
        <v>2.9588378785655116E-2</v>
      </c>
      <c r="Y19" s="98">
        <f t="shared" si="3"/>
        <v>-3.8950438682466872E-2</v>
      </c>
      <c r="Z19" s="99">
        <f t="shared" si="3"/>
        <v>2.338789326882747E-3</v>
      </c>
      <c r="AA19" s="96">
        <f t="shared" si="3"/>
        <v>4.8814026356354245E-3</v>
      </c>
      <c r="AB19" s="98">
        <f t="shared" si="3"/>
        <v>-1.5528142487399614E-3</v>
      </c>
      <c r="AC19" s="99">
        <f t="shared" si="3"/>
        <v>2.338789326882747E-3</v>
      </c>
      <c r="AD19" s="96">
        <f t="shared" si="8"/>
        <v>6.664614317561096E-5</v>
      </c>
      <c r="AE19" s="97">
        <f t="shared" si="4"/>
        <v>-8.073627472139789E-4</v>
      </c>
      <c r="AF19" s="97">
        <f t="shared" si="4"/>
        <v>1.116020774976897E-3</v>
      </c>
      <c r="AG19" s="97">
        <f t="shared" si="4"/>
        <v>2.3664080521786719E-4</v>
      </c>
      <c r="AH19" s="98">
        <f t="shared" si="4"/>
        <v>-7.2746794159383608E-4</v>
      </c>
      <c r="AI19" s="99">
        <f t="shared" si="4"/>
        <v>-1.1552296543746009E-4</v>
      </c>
      <c r="AJ19" s="96">
        <f t="shared" si="9"/>
        <v>-6.2394038674825508E-5</v>
      </c>
      <c r="AK19" s="98">
        <f t="shared" si="5"/>
        <v>-5.3128926762553191E-5</v>
      </c>
      <c r="AL19" s="220">
        <f t="shared" si="5"/>
        <v>-1.1552296543729727E-4</v>
      </c>
    </row>
    <row r="20" spans="1:38" x14ac:dyDescent="0.2">
      <c r="A20" s="330"/>
      <c r="B20" s="91" t="s">
        <v>530</v>
      </c>
      <c r="C20" s="92">
        <v>1565.8040000000001</v>
      </c>
      <c r="D20" s="93">
        <v>5877.4290000000001</v>
      </c>
      <c r="E20" s="93">
        <v>9949.5849999999991</v>
      </c>
      <c r="F20" s="93">
        <v>4623.0739999999996</v>
      </c>
      <c r="G20" s="94">
        <v>337.76499999999942</v>
      </c>
      <c r="H20" s="95">
        <f t="shared" si="0"/>
        <v>22353.656999999999</v>
      </c>
      <c r="I20" s="92">
        <v>13540.684999999999</v>
      </c>
      <c r="J20" s="94">
        <v>8812.9719999999998</v>
      </c>
      <c r="K20" s="95">
        <f t="shared" si="1"/>
        <v>22353.656999999999</v>
      </c>
      <c r="L20" s="96">
        <f t="shared" si="6"/>
        <v>4.5108996369564781E-4</v>
      </c>
      <c r="M20" s="97">
        <f t="shared" si="2"/>
        <v>-5.1628570189603338E-4</v>
      </c>
      <c r="N20" s="97">
        <f t="shared" si="2"/>
        <v>-1.3400668236753269E-3</v>
      </c>
      <c r="O20" s="97">
        <f t="shared" si="2"/>
        <v>4.5153578879049963E-3</v>
      </c>
      <c r="P20" s="98">
        <f t="shared" si="2"/>
        <v>2.8188307636115465E-2</v>
      </c>
      <c r="Q20" s="99">
        <f t="shared" si="2"/>
        <v>6.4281342425415546E-4</v>
      </c>
      <c r="R20" s="96">
        <f t="shared" si="2"/>
        <v>-3.7303246231396795E-4</v>
      </c>
      <c r="S20" s="98">
        <f t="shared" si="2"/>
        <v>2.2076385681838793E-3</v>
      </c>
      <c r="T20" s="99">
        <f t="shared" si="2"/>
        <v>6.4281342425415546E-4</v>
      </c>
      <c r="U20" s="96">
        <f t="shared" si="7"/>
        <v>-4.5293273718682255E-2</v>
      </c>
      <c r="V20" s="97">
        <f t="shared" si="3"/>
        <v>-1.9994684313589476E-2</v>
      </c>
      <c r="W20" s="97">
        <f t="shared" si="3"/>
        <v>1.9349912444947562E-2</v>
      </c>
      <c r="X20" s="97">
        <f t="shared" si="3"/>
        <v>3.4616000909498595E-2</v>
      </c>
      <c r="Y20" s="98">
        <f t="shared" si="3"/>
        <v>-8.4254407210034056E-3</v>
      </c>
      <c r="Z20" s="99">
        <f t="shared" si="3"/>
        <v>6.5959297848713324E-3</v>
      </c>
      <c r="AA20" s="96">
        <f t="shared" si="3"/>
        <v>3.2138262840134546E-3</v>
      </c>
      <c r="AB20" s="98">
        <f t="shared" si="3"/>
        <v>1.1837026785580015E-2</v>
      </c>
      <c r="AC20" s="99">
        <f t="shared" si="3"/>
        <v>6.5959297848713324E-3</v>
      </c>
      <c r="AD20" s="96">
        <f t="shared" si="8"/>
        <v>3.1603501220299411E-5</v>
      </c>
      <c r="AE20" s="97">
        <f t="shared" si="4"/>
        <v>-1.3590400808047176E-4</v>
      </c>
      <c r="AF20" s="97">
        <f t="shared" si="4"/>
        <v>-5.9764638072543497E-4</v>
      </c>
      <c r="AG20" s="97">
        <f t="shared" si="4"/>
        <v>9.3024413436107456E-4</v>
      </c>
      <c r="AH20" s="98">
        <f t="shared" si="4"/>
        <v>4.1451617747872895E-4</v>
      </c>
      <c r="AI20" s="99">
        <f t="shared" si="4"/>
        <v>6.4281342425415546E-4</v>
      </c>
      <c r="AJ20" s="96">
        <f t="shared" si="9"/>
        <v>-2.2619333097186915E-4</v>
      </c>
      <c r="AK20" s="98">
        <f t="shared" si="5"/>
        <v>8.690067552260247E-4</v>
      </c>
      <c r="AL20" s="220">
        <f t="shared" si="5"/>
        <v>6.4281342425415546E-4</v>
      </c>
    </row>
    <row r="21" spans="1:38" x14ac:dyDescent="0.2">
      <c r="A21" s="330"/>
      <c r="B21" s="91" t="s">
        <v>531</v>
      </c>
      <c r="C21" s="92">
        <v>1550.479</v>
      </c>
      <c r="D21" s="93">
        <v>5862.4059999999999</v>
      </c>
      <c r="E21" s="93">
        <v>9980.8389999999999</v>
      </c>
      <c r="F21" s="93">
        <v>4613.4549999999999</v>
      </c>
      <c r="G21" s="94">
        <v>336.97899999999572</v>
      </c>
      <c r="H21" s="95">
        <f t="shared" si="0"/>
        <v>22344.157999999999</v>
      </c>
      <c r="I21" s="92">
        <v>13519.545</v>
      </c>
      <c r="J21" s="94">
        <v>8824.6129999999994</v>
      </c>
      <c r="K21" s="95">
        <f t="shared" si="1"/>
        <v>22344.157999999999</v>
      </c>
      <c r="L21" s="96">
        <f t="shared" si="6"/>
        <v>-9.7873041581194361E-3</v>
      </c>
      <c r="M21" s="97">
        <f t="shared" si="2"/>
        <v>-2.5560495924323609E-3</v>
      </c>
      <c r="N21" s="97">
        <f t="shared" si="2"/>
        <v>3.1412365440368437E-3</v>
      </c>
      <c r="O21" s="97">
        <f t="shared" si="2"/>
        <v>-2.0806502340217112E-3</v>
      </c>
      <c r="P21" s="98">
        <f t="shared" si="2"/>
        <v>-2.3270617145165944E-3</v>
      </c>
      <c r="Q21" s="99">
        <f t="shared" si="2"/>
        <v>-4.2494165496051927E-4</v>
      </c>
      <c r="R21" s="96">
        <f t="shared" si="2"/>
        <v>-1.561220868811247E-3</v>
      </c>
      <c r="S21" s="98">
        <f t="shared" si="2"/>
        <v>1.3208937915608517E-3</v>
      </c>
      <c r="T21" s="99">
        <f t="shared" si="2"/>
        <v>-4.2494165496051927E-4</v>
      </c>
      <c r="U21" s="96">
        <f t="shared" si="7"/>
        <v>-7.5424442876795686E-2</v>
      </c>
      <c r="V21" s="97">
        <f t="shared" si="3"/>
        <v>-2.6399972099372726E-2</v>
      </c>
      <c r="W21" s="97">
        <f t="shared" si="3"/>
        <v>1.7844226019520279E-2</v>
      </c>
      <c r="X21" s="97">
        <f t="shared" si="3"/>
        <v>1.6958362164150781E-2</v>
      </c>
      <c r="Y21" s="98">
        <f t="shared" si="3"/>
        <v>-4.8869156319775522E-2</v>
      </c>
      <c r="Z21" s="99">
        <f t="shared" si="3"/>
        <v>-2.2706844069281039E-3</v>
      </c>
      <c r="AA21" s="96">
        <f t="shared" si="3"/>
        <v>-3.4658736386108373E-3</v>
      </c>
      <c r="AB21" s="98">
        <f t="shared" si="3"/>
        <v>-4.3405152322977995E-4</v>
      </c>
      <c r="AC21" s="99">
        <f t="shared" si="3"/>
        <v>-2.2706844069282661E-3</v>
      </c>
      <c r="AD21" s="96">
        <f t="shared" si="8"/>
        <v>-6.8557015078114715E-4</v>
      </c>
      <c r="AE21" s="97">
        <f t="shared" si="4"/>
        <v>-6.7206005710833525E-4</v>
      </c>
      <c r="AF21" s="97">
        <f t="shared" si="4"/>
        <v>1.3981604889079589E-3</v>
      </c>
      <c r="AG21" s="97">
        <f t="shared" si="4"/>
        <v>-4.3030990410203068E-4</v>
      </c>
      <c r="AH21" s="98">
        <f t="shared" si="4"/>
        <v>-3.5162031877097167E-5</v>
      </c>
      <c r="AI21" s="99">
        <f t="shared" si="4"/>
        <v>-4.2494165496051927E-4</v>
      </c>
      <c r="AJ21" s="96">
        <f t="shared" si="9"/>
        <v>-9.4570655709709679E-4</v>
      </c>
      <c r="AK21" s="98">
        <f t="shared" si="5"/>
        <v>5.2076490213657752E-4</v>
      </c>
      <c r="AL21" s="220">
        <f t="shared" si="5"/>
        <v>-4.2494165496051927E-4</v>
      </c>
    </row>
    <row r="22" spans="1:38" x14ac:dyDescent="0.2">
      <c r="A22" s="330"/>
      <c r="B22" s="91" t="s">
        <v>532</v>
      </c>
      <c r="C22" s="92">
        <v>1526.2650000000001</v>
      </c>
      <c r="D22" s="93">
        <v>5868.2030000000004</v>
      </c>
      <c r="E22" s="93">
        <v>9986.9009999999998</v>
      </c>
      <c r="F22" s="93">
        <v>4612.8220000000001</v>
      </c>
      <c r="G22" s="94">
        <v>342.13500000000204</v>
      </c>
      <c r="H22" s="95">
        <f t="shared" si="0"/>
        <v>22336.326000000001</v>
      </c>
      <c r="I22" s="92">
        <v>13562.143</v>
      </c>
      <c r="J22" s="94">
        <v>8774.1830000000009</v>
      </c>
      <c r="K22" s="95">
        <f t="shared" si="1"/>
        <v>22336.326000000001</v>
      </c>
      <c r="L22" s="96">
        <f t="shared" si="6"/>
        <v>-1.5617109293321574E-2</v>
      </c>
      <c r="M22" s="97">
        <f t="shared" si="2"/>
        <v>9.8884314733583461E-4</v>
      </c>
      <c r="N22" s="97">
        <f t="shared" si="2"/>
        <v>6.0736376971914864E-4</v>
      </c>
      <c r="O22" s="97">
        <f t="shared" si="2"/>
        <v>-1.3720736411210489E-4</v>
      </c>
      <c r="P22" s="98">
        <f t="shared" si="2"/>
        <v>1.5300656717499847E-2</v>
      </c>
      <c r="Q22" s="99">
        <f t="shared" si="2"/>
        <v>-3.5051667643947539E-4</v>
      </c>
      <c r="R22" s="96">
        <f t="shared" si="2"/>
        <v>3.1508456830462825E-3</v>
      </c>
      <c r="S22" s="98">
        <f t="shared" si="2"/>
        <v>-5.714698196963252E-3</v>
      </c>
      <c r="T22" s="99">
        <f t="shared" si="2"/>
        <v>-3.5051667643947539E-4</v>
      </c>
      <c r="U22" s="96">
        <f t="shared" si="7"/>
        <v>-9.9288289830098311E-2</v>
      </c>
      <c r="V22" s="97">
        <f t="shared" si="3"/>
        <v>-1.987752567387762E-2</v>
      </c>
      <c r="W22" s="97">
        <f t="shared" si="3"/>
        <v>1.3841762370271246E-2</v>
      </c>
      <c r="X22" s="97">
        <f t="shared" si="3"/>
        <v>1.3357814788477348E-2</v>
      </c>
      <c r="Y22" s="98">
        <f t="shared" si="3"/>
        <v>-4.8120501570533519E-2</v>
      </c>
      <c r="Z22" s="99">
        <f t="shared" si="3"/>
        <v>-4.7852130065401547E-3</v>
      </c>
      <c r="AA22" s="96">
        <f t="shared" si="3"/>
        <v>3.2249770056631648E-3</v>
      </c>
      <c r="AB22" s="98">
        <f t="shared" si="3"/>
        <v>-1.69179800203446E-2</v>
      </c>
      <c r="AC22" s="99">
        <f t="shared" si="3"/>
        <v>-4.7852573492144293E-3</v>
      </c>
      <c r="AD22" s="96">
        <f t="shared" si="8"/>
        <v>-1.0836837082874163E-3</v>
      </c>
      <c r="AE22" s="97">
        <f t="shared" si="4"/>
        <v>2.5944141640962619E-4</v>
      </c>
      <c r="AF22" s="97">
        <f t="shared" si="4"/>
        <v>2.7130133970588186E-4</v>
      </c>
      <c r="AG22" s="97">
        <f t="shared" si="4"/>
        <v>-2.8329552628468292E-5</v>
      </c>
      <c r="AH22" s="98">
        <f t="shared" si="4"/>
        <v>2.3075382836114548E-4</v>
      </c>
      <c r="AI22" s="99">
        <f t="shared" si="4"/>
        <v>-3.5051667643947539E-4</v>
      </c>
      <c r="AJ22" s="96">
        <f t="shared" si="9"/>
        <v>1.9064491040566378E-3</v>
      </c>
      <c r="AK22" s="98">
        <f t="shared" si="5"/>
        <v>-2.2569657804961132E-3</v>
      </c>
      <c r="AL22" s="220">
        <f t="shared" si="5"/>
        <v>-3.5051667643947539E-4</v>
      </c>
    </row>
    <row r="23" spans="1:38" x14ac:dyDescent="0.2">
      <c r="A23" s="330"/>
      <c r="B23" s="91" t="s">
        <v>533</v>
      </c>
      <c r="C23" s="92">
        <v>1476.2550000000001</v>
      </c>
      <c r="D23" s="93">
        <v>5882.3040000000001</v>
      </c>
      <c r="E23" s="93">
        <v>9987.5319999999992</v>
      </c>
      <c r="F23" s="93">
        <v>4597.2139999999999</v>
      </c>
      <c r="G23" s="94">
        <v>346.5669999999991</v>
      </c>
      <c r="H23" s="95">
        <f t="shared" si="0"/>
        <v>22289.871999999999</v>
      </c>
      <c r="I23" s="92">
        <v>13539.084999999999</v>
      </c>
      <c r="J23" s="94">
        <v>8750.7870000000003</v>
      </c>
      <c r="K23" s="95">
        <f t="shared" si="1"/>
        <v>22289.871999999999</v>
      </c>
      <c r="L23" s="96">
        <f t="shared" si="6"/>
        <v>-3.2766262739432526E-2</v>
      </c>
      <c r="M23" s="97">
        <f t="shared" si="2"/>
        <v>2.4029502728517838E-3</v>
      </c>
      <c r="N23" s="97">
        <f t="shared" si="2"/>
        <v>6.3182763101326763E-5</v>
      </c>
      <c r="O23" s="97">
        <f t="shared" si="2"/>
        <v>-3.3836120275181165E-3</v>
      </c>
      <c r="P23" s="98">
        <f t="shared" si="2"/>
        <v>1.2953950925795472E-2</v>
      </c>
      <c r="Q23" s="99">
        <f t="shared" si="2"/>
        <v>-2.0797511640903497E-3</v>
      </c>
      <c r="R23" s="96">
        <f t="shared" si="2"/>
        <v>-1.7001737852197032E-3</v>
      </c>
      <c r="S23" s="98">
        <f t="shared" si="2"/>
        <v>-2.6664590879858143E-3</v>
      </c>
      <c r="T23" s="99">
        <f t="shared" si="2"/>
        <v>-2.0797511640903497E-3</v>
      </c>
      <c r="U23" s="96">
        <f t="shared" si="7"/>
        <v>-0.13040340898380801</v>
      </c>
      <c r="V23" s="97">
        <f t="shared" si="3"/>
        <v>-2.3308382659356287E-2</v>
      </c>
      <c r="W23" s="97">
        <f t="shared" si="3"/>
        <v>1.5150313930734665E-2</v>
      </c>
      <c r="X23" s="97">
        <f t="shared" si="3"/>
        <v>2.0387036516258436E-2</v>
      </c>
      <c r="Y23" s="98">
        <f t="shared" si="3"/>
        <v>2.8458915593646376E-2</v>
      </c>
      <c r="Z23" s="99">
        <f t="shared" si="3"/>
        <v>-4.9666688704245255E-3</v>
      </c>
      <c r="AA23" s="96">
        <f t="shared" si="3"/>
        <v>-1.9292669449069209E-3</v>
      </c>
      <c r="AB23" s="98">
        <f t="shared" si="3"/>
        <v>-9.6297208402926007E-3</v>
      </c>
      <c r="AC23" s="99">
        <f t="shared" si="3"/>
        <v>-4.9666244515342755E-3</v>
      </c>
      <c r="AD23" s="96">
        <f t="shared" si="8"/>
        <v>-2.238953711545936E-3</v>
      </c>
      <c r="AE23" s="97">
        <f t="shared" si="4"/>
        <v>6.3130346503716226E-4</v>
      </c>
      <c r="AF23" s="97">
        <f t="shared" si="4"/>
        <v>2.8249945850512896E-5</v>
      </c>
      <c r="AG23" s="97">
        <f t="shared" si="4"/>
        <v>-6.9877203618894947E-4</v>
      </c>
      <c r="AH23" s="98">
        <f t="shared" si="4"/>
        <v>1.9842117275674882E-4</v>
      </c>
      <c r="AI23" s="99">
        <f t="shared" si="4"/>
        <v>-2.0797511640903497E-3</v>
      </c>
      <c r="AJ23" s="96">
        <f t="shared" si="9"/>
        <v>-1.0323094317302183E-3</v>
      </c>
      <c r="AK23" s="98">
        <f t="shared" si="5"/>
        <v>-1.0474417323601312E-3</v>
      </c>
      <c r="AL23" s="220">
        <f t="shared" si="5"/>
        <v>-2.0797511640903497E-3</v>
      </c>
    </row>
    <row r="24" spans="1:38" x14ac:dyDescent="0.2">
      <c r="A24" s="330"/>
      <c r="B24" s="91" t="s">
        <v>534</v>
      </c>
      <c r="C24" s="92">
        <v>1463.7360000000001</v>
      </c>
      <c r="D24" s="93">
        <v>5805.826</v>
      </c>
      <c r="E24" s="93">
        <v>10019.719999999999</v>
      </c>
      <c r="F24" s="93">
        <v>4643.5339999999997</v>
      </c>
      <c r="G24" s="94">
        <v>349.4429999999993</v>
      </c>
      <c r="H24" s="95">
        <f t="shared" si="0"/>
        <v>22282.258999999998</v>
      </c>
      <c r="I24" s="92">
        <v>13485.683000000001</v>
      </c>
      <c r="J24" s="94">
        <v>8796.5759999999991</v>
      </c>
      <c r="K24" s="95">
        <f t="shared" si="1"/>
        <v>22282.258999999998</v>
      </c>
      <c r="L24" s="96">
        <f t="shared" si="6"/>
        <v>-8.480242234573299E-3</v>
      </c>
      <c r="M24" s="97">
        <f t="shared" si="2"/>
        <v>-1.3001368171383197E-2</v>
      </c>
      <c r="N24" s="97">
        <f t="shared" si="2"/>
        <v>3.222818209743919E-3</v>
      </c>
      <c r="O24" s="97">
        <f t="shared" si="2"/>
        <v>1.0075667567357036E-2</v>
      </c>
      <c r="P24" s="98">
        <f t="shared" si="2"/>
        <v>8.2985396763113946E-3</v>
      </c>
      <c r="Q24" s="99">
        <f t="shared" si="2"/>
        <v>-3.4154525427517905E-4</v>
      </c>
      <c r="R24" s="96">
        <f t="shared" si="2"/>
        <v>-3.9442842703179886E-3</v>
      </c>
      <c r="S24" s="98">
        <f t="shared" si="2"/>
        <v>5.2325579402171312E-3</v>
      </c>
      <c r="T24" s="99">
        <f t="shared" si="2"/>
        <v>-3.4154525427517905E-4</v>
      </c>
      <c r="U24" s="96">
        <f t="shared" si="7"/>
        <v>-0.126263907534408</v>
      </c>
      <c r="V24" s="97">
        <f t="shared" si="3"/>
        <v>-2.7739233388093757E-2</v>
      </c>
      <c r="W24" s="97">
        <f t="shared" si="3"/>
        <v>1.6415879497182574E-2</v>
      </c>
      <c r="X24" s="97">
        <f t="shared" si="3"/>
        <v>2.6673868550004861E-2</v>
      </c>
      <c r="Y24" s="98">
        <f t="shared" si="3"/>
        <v>3.5325314055459973E-2</v>
      </c>
      <c r="Z24" s="99">
        <f t="shared" si="3"/>
        <v>-3.7011789294683836E-3</v>
      </c>
      <c r="AA24" s="96">
        <f t="shared" si="3"/>
        <v>-4.4698038539424893E-3</v>
      </c>
      <c r="AB24" s="98">
        <f t="shared" si="3"/>
        <v>-2.5205231911267076E-3</v>
      </c>
      <c r="AC24" s="99">
        <f t="shared" si="3"/>
        <v>-3.7011789294683836E-3</v>
      </c>
      <c r="AD24" s="96">
        <f t="shared" si="8"/>
        <v>-5.6164521716410066E-4</v>
      </c>
      <c r="AE24" s="97">
        <f t="shared" si="4"/>
        <v>-3.4310650146398359E-3</v>
      </c>
      <c r="AF24" s="97">
        <f t="shared" si="4"/>
        <v>1.4440639228435275E-3</v>
      </c>
      <c r="AG24" s="97">
        <f t="shared" si="4"/>
        <v>2.0780738444796682E-3</v>
      </c>
      <c r="AH24" s="98">
        <f t="shared" si="4"/>
        <v>1.2902721020561283E-4</v>
      </c>
      <c r="AI24" s="99">
        <f t="shared" si="4"/>
        <v>-3.4154525427517905E-4</v>
      </c>
      <c r="AJ24" s="96">
        <f t="shared" si="9"/>
        <v>-2.3957966200971554E-3</v>
      </c>
      <c r="AK24" s="98">
        <f t="shared" si="5"/>
        <v>2.054251365822058E-3</v>
      </c>
      <c r="AL24" s="220">
        <f t="shared" si="5"/>
        <v>-3.4154525427517905E-4</v>
      </c>
    </row>
    <row r="25" spans="1:38" x14ac:dyDescent="0.2">
      <c r="A25" s="330"/>
      <c r="B25" s="91" t="s">
        <v>535</v>
      </c>
      <c r="C25" s="92">
        <v>1496.9469999999999</v>
      </c>
      <c r="D25" s="93">
        <v>5804.223</v>
      </c>
      <c r="E25" s="93">
        <v>10054.696</v>
      </c>
      <c r="F25" s="93">
        <v>4674.027</v>
      </c>
      <c r="G25" s="94">
        <v>355.32999999999811</v>
      </c>
      <c r="H25" s="95">
        <f t="shared" si="0"/>
        <v>22385.223000000002</v>
      </c>
      <c r="I25" s="92">
        <v>13574.525</v>
      </c>
      <c r="J25" s="94">
        <v>8810.6980000000003</v>
      </c>
      <c r="K25" s="95">
        <f t="shared" si="1"/>
        <v>22385.222999999998</v>
      </c>
      <c r="L25" s="96">
        <f t="shared" si="6"/>
        <v>2.2689200784840834E-2</v>
      </c>
      <c r="M25" s="97">
        <f t="shared" si="2"/>
        <v>-2.7610197067567396E-4</v>
      </c>
      <c r="N25" s="97">
        <f t="shared" si="2"/>
        <v>3.4907163074417817E-3</v>
      </c>
      <c r="O25" s="97">
        <f t="shared" si="2"/>
        <v>6.5667657435049239E-3</v>
      </c>
      <c r="P25" s="98">
        <f t="shared" si="2"/>
        <v>1.6846810495556697E-2</v>
      </c>
      <c r="Q25" s="99">
        <f t="shared" si="2"/>
        <v>4.6208959333972196E-3</v>
      </c>
      <c r="R25" s="96">
        <f t="shared" si="2"/>
        <v>6.5878754528041874E-3</v>
      </c>
      <c r="S25" s="98">
        <f t="shared" si="2"/>
        <v>1.605397372796098E-3</v>
      </c>
      <c r="T25" s="99">
        <f t="shared" si="2"/>
        <v>4.6208959333970557E-3</v>
      </c>
      <c r="U25" s="96">
        <f t="shared" si="7"/>
        <v>-7.259881632903413E-2</v>
      </c>
      <c r="V25" s="97">
        <f t="shared" si="3"/>
        <v>-2.3926010918357145E-2</v>
      </c>
      <c r="W25" s="97">
        <f t="shared" si="3"/>
        <v>1.6757232087745266E-2</v>
      </c>
      <c r="X25" s="97">
        <f t="shared" si="3"/>
        <v>2.16238085495912E-2</v>
      </c>
      <c r="Y25" s="98">
        <f t="shared" si="3"/>
        <v>6.9981029239055539E-2</v>
      </c>
      <c r="Z25" s="99">
        <f t="shared" si="3"/>
        <v>1.2713357904531285E-3</v>
      </c>
      <c r="AA25" s="96">
        <f t="shared" si="3"/>
        <v>5.1395341690907374E-3</v>
      </c>
      <c r="AB25" s="98">
        <f t="shared" si="3"/>
        <v>-4.6304178244028311E-3</v>
      </c>
      <c r="AC25" s="99">
        <f t="shared" si="3"/>
        <v>1.2713357904529658E-3</v>
      </c>
      <c r="AD25" s="96">
        <f t="shared" si="8"/>
        <v>1.4904682689488434E-3</v>
      </c>
      <c r="AE25" s="97">
        <f t="shared" si="4"/>
        <v>-7.1940641206982901E-5</v>
      </c>
      <c r="AF25" s="97">
        <f t="shared" si="4"/>
        <v>1.5696792681568134E-3</v>
      </c>
      <c r="AG25" s="97">
        <f t="shared" si="4"/>
        <v>1.3684878180439603E-3</v>
      </c>
      <c r="AH25" s="98">
        <f t="shared" si="4"/>
        <v>2.6420121945440125E-4</v>
      </c>
      <c r="AI25" s="99">
        <f t="shared" si="4"/>
        <v>4.6208959333972196E-3</v>
      </c>
      <c r="AJ25" s="96">
        <f t="shared" si="9"/>
        <v>3.9871181822273378E-3</v>
      </c>
      <c r="AK25" s="98">
        <f t="shared" si="5"/>
        <v>6.3377775116971798E-4</v>
      </c>
      <c r="AL25" s="220">
        <f t="shared" si="5"/>
        <v>4.6208959333970557E-3</v>
      </c>
    </row>
    <row r="26" spans="1:38" x14ac:dyDescent="0.2">
      <c r="A26" s="330"/>
      <c r="B26" s="91" t="s">
        <v>536</v>
      </c>
      <c r="C26" s="92">
        <v>1504.47</v>
      </c>
      <c r="D26" s="93">
        <v>5842.1989999999996</v>
      </c>
      <c r="E26" s="93">
        <v>10070.267</v>
      </c>
      <c r="F26" s="93">
        <v>4669.6350000000002</v>
      </c>
      <c r="G26" s="94">
        <v>348.36299999999756</v>
      </c>
      <c r="H26" s="95">
        <f t="shared" si="0"/>
        <v>22434.934000000001</v>
      </c>
      <c r="I26" s="92">
        <v>13599.419</v>
      </c>
      <c r="J26" s="94">
        <v>8835.5149999999994</v>
      </c>
      <c r="K26" s="95">
        <f t="shared" si="1"/>
        <v>22434.934000000001</v>
      </c>
      <c r="L26" s="96">
        <f t="shared" si="6"/>
        <v>5.0255620272462147E-3</v>
      </c>
      <c r="M26" s="97">
        <f t="shared" si="2"/>
        <v>6.5428223553780857E-3</v>
      </c>
      <c r="N26" s="97">
        <f t="shared" si="2"/>
        <v>1.5486296154552969E-3</v>
      </c>
      <c r="O26" s="97">
        <f t="shared" si="2"/>
        <v>-9.3966081068847602E-4</v>
      </c>
      <c r="P26" s="98">
        <f t="shared" si="2"/>
        <v>-1.9607125770412265E-2</v>
      </c>
      <c r="Q26" s="99">
        <f t="shared" si="2"/>
        <v>2.2207060434465777E-3</v>
      </c>
      <c r="R26" s="96">
        <f t="shared" si="2"/>
        <v>1.8338763234809494E-3</v>
      </c>
      <c r="S26" s="98">
        <f t="shared" si="2"/>
        <v>2.8166894382260178E-3</v>
      </c>
      <c r="T26" s="99">
        <f t="shared" si="2"/>
        <v>2.2207060434467404E-3</v>
      </c>
      <c r="U26" s="96">
        <f t="shared" si="7"/>
        <v>-6.2168058845530491E-2</v>
      </c>
      <c r="V26" s="97">
        <f t="shared" si="3"/>
        <v>-2.1214724637642377E-2</v>
      </c>
      <c r="W26" s="97">
        <f t="shared" si="3"/>
        <v>1.9314433565185023E-2</v>
      </c>
      <c r="X26" s="97">
        <f t="shared" si="3"/>
        <v>1.4501333619530635E-2</v>
      </c>
      <c r="Y26" s="98">
        <f t="shared" si="3"/>
        <v>8.1027193304711986E-3</v>
      </c>
      <c r="Z26" s="99">
        <f t="shared" si="3"/>
        <v>1.5181068176331018E-3</v>
      </c>
      <c r="AA26" s="96">
        <f t="shared" si="3"/>
        <v>3.4948940588792853E-3</v>
      </c>
      <c r="AB26" s="98">
        <f t="shared" si="3"/>
        <v>-1.5093450904640569E-3</v>
      </c>
      <c r="AC26" s="99">
        <f t="shared" si="3"/>
        <v>1.5181068176331018E-3</v>
      </c>
      <c r="AD26" s="96">
        <f t="shared" si="8"/>
        <v>3.3606991540804118E-4</v>
      </c>
      <c r="AE26" s="97">
        <f t="shared" si="4"/>
        <v>1.6964762870577458E-3</v>
      </c>
      <c r="AF26" s="97">
        <f t="shared" si="4"/>
        <v>6.9559280244828976E-4</v>
      </c>
      <c r="AG26" s="97">
        <f t="shared" si="4"/>
        <v>-1.9620085982613732E-4</v>
      </c>
      <c r="AH26" s="98">
        <f t="shared" si="4"/>
        <v>-3.1123210164136193E-4</v>
      </c>
      <c r="AI26" s="99">
        <f t="shared" si="4"/>
        <v>2.2207060434465777E-3</v>
      </c>
      <c r="AJ26" s="96">
        <f t="shared" si="9"/>
        <v>1.1120729063096775E-3</v>
      </c>
      <c r="AK26" s="98">
        <f t="shared" si="5"/>
        <v>1.1086331371369005E-3</v>
      </c>
      <c r="AL26" s="220">
        <f t="shared" si="5"/>
        <v>2.2207060434467404E-3</v>
      </c>
    </row>
    <row r="27" spans="1:38" x14ac:dyDescent="0.2">
      <c r="A27" s="330"/>
      <c r="B27" s="91" t="s">
        <v>537</v>
      </c>
      <c r="C27" s="92">
        <v>1528.075</v>
      </c>
      <c r="D27" s="93">
        <v>5808.2309999999998</v>
      </c>
      <c r="E27" s="93">
        <v>10056.326999999999</v>
      </c>
      <c r="F27" s="93">
        <v>4699.0159999999996</v>
      </c>
      <c r="G27" s="94">
        <v>346.59100000000399</v>
      </c>
      <c r="H27" s="95">
        <f t="shared" si="0"/>
        <v>22438.240000000002</v>
      </c>
      <c r="I27" s="92">
        <v>13591.294</v>
      </c>
      <c r="J27" s="94">
        <v>8846.9459999999999</v>
      </c>
      <c r="K27" s="95">
        <f t="shared" si="1"/>
        <v>22438.239999999998</v>
      </c>
      <c r="L27" s="96">
        <f t="shared" si="6"/>
        <v>1.5689910732683283E-2</v>
      </c>
      <c r="M27" s="97">
        <f t="shared" si="2"/>
        <v>-5.8142490524543669E-3</v>
      </c>
      <c r="N27" s="97">
        <f t="shared" si="2"/>
        <v>-1.3842731280114529E-3</v>
      </c>
      <c r="O27" s="97">
        <f t="shared" si="2"/>
        <v>6.2919264567786138E-3</v>
      </c>
      <c r="P27" s="98">
        <f t="shared" si="2"/>
        <v>-5.0866481227730288E-3</v>
      </c>
      <c r="Q27" s="99">
        <f t="shared" si="2"/>
        <v>1.473594707254541E-4</v>
      </c>
      <c r="R27" s="96">
        <f t="shared" si="2"/>
        <v>-5.9745199408886508E-4</v>
      </c>
      <c r="S27" s="98">
        <f t="shared" si="2"/>
        <v>1.2937559383918759E-3</v>
      </c>
      <c r="T27" s="99">
        <f t="shared" si="2"/>
        <v>1.4735947072529193E-4</v>
      </c>
      <c r="U27" s="96">
        <f t="shared" si="7"/>
        <v>-3.4806528632246501E-2</v>
      </c>
      <c r="V27" s="97">
        <f t="shared" si="3"/>
        <v>-2.2735142480155228E-2</v>
      </c>
      <c r="W27" s="97">
        <f t="shared" si="3"/>
        <v>1.7259672883152548E-2</v>
      </c>
      <c r="X27" s="97">
        <f t="shared" si="3"/>
        <v>2.267461473003347E-2</v>
      </c>
      <c r="Y27" s="98">
        <f t="shared" si="3"/>
        <v>1.4482954429060887E-2</v>
      </c>
      <c r="Z27" s="99">
        <f t="shared" si="3"/>
        <v>4.0060477763594624E-3</v>
      </c>
      <c r="AA27" s="96">
        <f t="shared" si="3"/>
        <v>5.1813310558294435E-3</v>
      </c>
      <c r="AB27" s="98">
        <f t="shared" si="3"/>
        <v>2.2058405383011894E-3</v>
      </c>
      <c r="AC27" s="99">
        <f t="shared" si="3"/>
        <v>4.0060477763592993E-3</v>
      </c>
      <c r="AD27" s="96">
        <f t="shared" si="8"/>
        <v>1.0521537527144059E-3</v>
      </c>
      <c r="AE27" s="97">
        <f t="shared" si="4"/>
        <v>-1.5140673023597861E-3</v>
      </c>
      <c r="AF27" s="97">
        <f t="shared" si="4"/>
        <v>-6.2135239622280634E-4</v>
      </c>
      <c r="AG27" s="97">
        <f t="shared" si="4"/>
        <v>1.3096093797289265E-3</v>
      </c>
      <c r="AH27" s="98">
        <f t="shared" si="4"/>
        <v>-7.8983963135062846E-5</v>
      </c>
      <c r="AI27" s="99">
        <f t="shared" si="4"/>
        <v>1.473594707254541E-4</v>
      </c>
      <c r="AJ27" s="96">
        <f t="shared" si="9"/>
        <v>-3.6215840884577593E-4</v>
      </c>
      <c r="AK27" s="98">
        <f t="shared" si="5"/>
        <v>5.0951787957123E-4</v>
      </c>
      <c r="AL27" s="220">
        <f t="shared" si="5"/>
        <v>1.4735947072529193E-4</v>
      </c>
    </row>
    <row r="28" spans="1:38" x14ac:dyDescent="0.2">
      <c r="A28" s="331"/>
      <c r="B28" s="100" t="s">
        <v>538</v>
      </c>
      <c r="C28" s="101">
        <v>1519.6310000000001</v>
      </c>
      <c r="D28" s="102">
        <v>5790.7950000000001</v>
      </c>
      <c r="E28" s="102">
        <v>10090.492</v>
      </c>
      <c r="F28" s="102">
        <v>4710.1369999999997</v>
      </c>
      <c r="G28" s="103">
        <v>352.73400000000038</v>
      </c>
      <c r="H28" s="104">
        <f t="shared" si="0"/>
        <v>22463.789000000001</v>
      </c>
      <c r="I28" s="101">
        <v>13592.796</v>
      </c>
      <c r="J28" s="103">
        <v>8870.9930000000004</v>
      </c>
      <c r="K28" s="104">
        <f t="shared" si="1"/>
        <v>22463.789000000001</v>
      </c>
      <c r="L28" s="105">
        <f t="shared" si="6"/>
        <v>-5.5259067781358636E-3</v>
      </c>
      <c r="M28" s="106">
        <f t="shared" si="2"/>
        <v>-3.0019467200942413E-3</v>
      </c>
      <c r="N28" s="106">
        <f t="shared" si="2"/>
        <v>3.3973636696580049E-3</v>
      </c>
      <c r="O28" s="106">
        <f t="shared" si="2"/>
        <v>2.3666657019257003E-3</v>
      </c>
      <c r="P28" s="107">
        <f t="shared" si="2"/>
        <v>1.7724060924825862E-2</v>
      </c>
      <c r="Q28" s="108">
        <f t="shared" si="2"/>
        <v>1.1386365419034231E-3</v>
      </c>
      <c r="R28" s="105">
        <f t="shared" si="2"/>
        <v>1.1051192035139609E-4</v>
      </c>
      <c r="S28" s="107">
        <f t="shared" si="2"/>
        <v>2.718113120618175E-3</v>
      </c>
      <c r="T28" s="108">
        <f t="shared" si="2"/>
        <v>1.1386365419035855E-3</v>
      </c>
      <c r="U28" s="105">
        <f t="shared" si="7"/>
        <v>-4.5720461330362637E-2</v>
      </c>
      <c r="V28" s="106">
        <f t="shared" si="3"/>
        <v>-1.8744823276312005E-2</v>
      </c>
      <c r="W28" s="106">
        <f t="shared" si="3"/>
        <v>1.7443208212070443E-2</v>
      </c>
      <c r="X28" s="106">
        <f t="shared" si="3"/>
        <v>3.232100874335106E-2</v>
      </c>
      <c r="Y28" s="107">
        <f t="shared" si="3"/>
        <v>3.6855224635211667E-2</v>
      </c>
      <c r="Z28" s="108">
        <f t="shared" si="3"/>
        <v>6.7030363065410997E-3</v>
      </c>
      <c r="AA28" s="105">
        <f t="shared" si="3"/>
        <v>5.8792984447154743E-3</v>
      </c>
      <c r="AB28" s="107">
        <f t="shared" si="3"/>
        <v>7.9678495384944131E-3</v>
      </c>
      <c r="AC28" s="108">
        <f t="shared" si="3"/>
        <v>6.7030363065410997E-3</v>
      </c>
      <c r="AD28" s="105">
        <f t="shared" si="8"/>
        <v>-3.7632185055512193E-4</v>
      </c>
      <c r="AE28" s="106">
        <f t="shared" si="4"/>
        <v>-7.7706629396956687E-4</v>
      </c>
      <c r="AF28" s="106">
        <f t="shared" si="4"/>
        <v>1.5226238778086371E-3</v>
      </c>
      <c r="AG28" s="106">
        <f t="shared" si="4"/>
        <v>4.9562710800847543E-4</v>
      </c>
      <c r="AH28" s="107">
        <f t="shared" si="4"/>
        <v>2.7377370061093878E-4</v>
      </c>
      <c r="AI28" s="108">
        <f t="shared" si="4"/>
        <v>1.1386365419034231E-3</v>
      </c>
      <c r="AJ28" s="105">
        <f t="shared" si="9"/>
        <v>6.6939296486730136E-5</v>
      </c>
      <c r="AK28" s="107">
        <f t="shared" si="5"/>
        <v>1.0716972454167743E-3</v>
      </c>
      <c r="AL28" s="223">
        <f t="shared" si="5"/>
        <v>1.1386365419035855E-3</v>
      </c>
    </row>
    <row r="29" spans="1:38" x14ac:dyDescent="0.2">
      <c r="A29" s="329">
        <f t="shared" ref="A29" si="10">A17+1</f>
        <v>2006</v>
      </c>
      <c r="B29" s="82" t="s">
        <v>527</v>
      </c>
      <c r="C29" s="83">
        <v>1534.222</v>
      </c>
      <c r="D29" s="84">
        <v>5833.7910000000002</v>
      </c>
      <c r="E29" s="84">
        <v>10106.342000000001</v>
      </c>
      <c r="F29" s="84">
        <v>4704.4070000000002</v>
      </c>
      <c r="G29" s="85">
        <v>349.57600000000093</v>
      </c>
      <c r="H29" s="86">
        <f t="shared" si="0"/>
        <v>22528.338</v>
      </c>
      <c r="I29" s="83">
        <v>13637.51</v>
      </c>
      <c r="J29" s="85">
        <v>8890.8269999999993</v>
      </c>
      <c r="K29" s="86">
        <f t="shared" si="1"/>
        <v>22528.337</v>
      </c>
      <c r="L29" s="87">
        <f t="shared" si="6"/>
        <v>9.6016730377308009E-3</v>
      </c>
      <c r="M29" s="88">
        <f t="shared" si="2"/>
        <v>7.4248872564129957E-3</v>
      </c>
      <c r="N29" s="88">
        <f t="shared" si="2"/>
        <v>1.5707856465274799E-3</v>
      </c>
      <c r="O29" s="88">
        <f t="shared" si="2"/>
        <v>-1.2165251244283476E-3</v>
      </c>
      <c r="P29" s="89">
        <f t="shared" si="2"/>
        <v>-8.9529220318978146E-3</v>
      </c>
      <c r="Q29" s="90">
        <f t="shared" si="2"/>
        <v>2.8734689415039942E-3</v>
      </c>
      <c r="R29" s="87">
        <f t="shared" si="2"/>
        <v>3.2895366045366929E-3</v>
      </c>
      <c r="S29" s="89">
        <f t="shared" si="2"/>
        <v>2.2358263612651842E-3</v>
      </c>
      <c r="T29" s="90">
        <f t="shared" si="2"/>
        <v>2.8734244254163383E-3</v>
      </c>
      <c r="U29" s="87">
        <f t="shared" si="7"/>
        <v>-3.1543505115853944E-2</v>
      </c>
      <c r="V29" s="88">
        <f t="shared" si="3"/>
        <v>-9.1488021718659825E-3</v>
      </c>
      <c r="W29" s="88">
        <f t="shared" si="3"/>
        <v>1.6711388985382304E-2</v>
      </c>
      <c r="X29" s="88">
        <f t="shared" si="3"/>
        <v>1.9906178483749343E-2</v>
      </c>
      <c r="Y29" s="89">
        <f t="shared" si="3"/>
        <v>5.2977818475377136E-2</v>
      </c>
      <c r="Z29" s="90">
        <f t="shared" si="3"/>
        <v>7.6794146100230718E-3</v>
      </c>
      <c r="AA29" s="87">
        <f t="shared" si="3"/>
        <v>8.0164505207495958E-3</v>
      </c>
      <c r="AB29" s="89">
        <f t="shared" si="3"/>
        <v>7.1627646799009475E-3</v>
      </c>
      <c r="AC29" s="90">
        <f t="shared" si="3"/>
        <v>7.6793698806063475E-3</v>
      </c>
      <c r="AD29" s="87">
        <f t="shared" si="8"/>
        <v>6.4953423485236141E-4</v>
      </c>
      <c r="AE29" s="88">
        <f t="shared" si="4"/>
        <v>1.9140137044556505E-3</v>
      </c>
      <c r="AF29" s="88">
        <f t="shared" si="4"/>
        <v>7.0557998919952298E-4</v>
      </c>
      <c r="AG29" s="88">
        <f t="shared" si="4"/>
        <v>-2.5507718221532278E-4</v>
      </c>
      <c r="AH29" s="89">
        <f t="shared" si="4"/>
        <v>-1.4058180478811687E-4</v>
      </c>
      <c r="AI29" s="90">
        <f t="shared" si="4"/>
        <v>2.8734689415039942E-3</v>
      </c>
      <c r="AJ29" s="87">
        <f t="shared" si="9"/>
        <v>1.9904923430325997E-3</v>
      </c>
      <c r="AK29" s="89">
        <f t="shared" si="5"/>
        <v>8.8293208238373862E-4</v>
      </c>
      <c r="AL29" s="219">
        <f t="shared" si="5"/>
        <v>2.8734244254163383E-3</v>
      </c>
    </row>
    <row r="30" spans="1:38" x14ac:dyDescent="0.2">
      <c r="A30" s="330"/>
      <c r="B30" s="91" t="s">
        <v>528</v>
      </c>
      <c r="C30" s="92">
        <v>1534.057</v>
      </c>
      <c r="D30" s="93">
        <v>5822.0460000000003</v>
      </c>
      <c r="E30" s="93">
        <v>10170.064</v>
      </c>
      <c r="F30" s="93">
        <v>4707.2709999999997</v>
      </c>
      <c r="G30" s="94">
        <v>356.50099999999657</v>
      </c>
      <c r="H30" s="95">
        <f t="shared" si="0"/>
        <v>22589.938999999998</v>
      </c>
      <c r="I30" s="92">
        <v>13680.09</v>
      </c>
      <c r="J30" s="94">
        <v>8909.8490000000002</v>
      </c>
      <c r="K30" s="95">
        <f t="shared" si="1"/>
        <v>22589.938999999998</v>
      </c>
      <c r="L30" s="96">
        <f t="shared" si="6"/>
        <v>-1.0754636551943827E-4</v>
      </c>
      <c r="M30" s="97">
        <f t="shared" si="2"/>
        <v>-2.0132706159682254E-3</v>
      </c>
      <c r="N30" s="97">
        <f t="shared" si="2"/>
        <v>6.3051497762493837E-3</v>
      </c>
      <c r="O30" s="97">
        <f t="shared" si="2"/>
        <v>6.0879086354551765E-4</v>
      </c>
      <c r="P30" s="98">
        <f t="shared" si="2"/>
        <v>1.9809712337218847E-2</v>
      </c>
      <c r="Q30" s="99">
        <f t="shared" si="2"/>
        <v>2.7343783638188821E-3</v>
      </c>
      <c r="R30" s="96">
        <f t="shared" si="2"/>
        <v>3.1222708544301654E-3</v>
      </c>
      <c r="S30" s="98">
        <f t="shared" si="2"/>
        <v>2.139508506914019E-3</v>
      </c>
      <c r="T30" s="99">
        <f t="shared" si="2"/>
        <v>2.734422873734486E-3</v>
      </c>
      <c r="U30" s="96">
        <f t="shared" si="7"/>
        <v>-1.889986563136942E-2</v>
      </c>
      <c r="V30" s="97">
        <f t="shared" si="3"/>
        <v>-1.2962102418189739E-2</v>
      </c>
      <c r="W30" s="97">
        <f t="shared" si="3"/>
        <v>2.3350971352189293E-2</v>
      </c>
      <c r="X30" s="97">
        <f t="shared" si="3"/>
        <v>2.3986264103200955E-2</v>
      </c>
      <c r="Y30" s="98">
        <f t="shared" si="3"/>
        <v>3.4061573625553697E-2</v>
      </c>
      <c r="Z30" s="99">
        <f t="shared" si="3"/>
        <v>1.1102960995490078E-2</v>
      </c>
      <c r="AA30" s="96">
        <f t="shared" si="3"/>
        <v>9.8144758610162319E-3</v>
      </c>
      <c r="AB30" s="98">
        <f t="shared" si="3"/>
        <v>1.3087700315620369E-2</v>
      </c>
      <c r="AC30" s="99">
        <f t="shared" si="3"/>
        <v>1.1102960995490243E-2</v>
      </c>
      <c r="AD30" s="96">
        <f t="shared" si="8"/>
        <v>-7.3241088623565408E-6</v>
      </c>
      <c r="AE30" s="97">
        <f t="shared" si="4"/>
        <v>-5.2134338538421658E-4</v>
      </c>
      <c r="AF30" s="97">
        <f t="shared" si="4"/>
        <v>2.8285264541041489E-3</v>
      </c>
      <c r="AG30" s="97">
        <f t="shared" si="4"/>
        <v>1.2712877443509494E-4</v>
      </c>
      <c r="AH30" s="98">
        <f t="shared" si="4"/>
        <v>3.0739062952604999E-4</v>
      </c>
      <c r="AI30" s="99">
        <f t="shared" si="4"/>
        <v>2.7343783638188821E-3</v>
      </c>
      <c r="AJ30" s="96">
        <f t="shared" si="9"/>
        <v>1.8900640557711797E-3</v>
      </c>
      <c r="AK30" s="98">
        <f t="shared" si="5"/>
        <v>8.4435881796338737E-4</v>
      </c>
      <c r="AL30" s="220">
        <f t="shared" si="5"/>
        <v>2.734422873734486E-3</v>
      </c>
    </row>
    <row r="31" spans="1:38" x14ac:dyDescent="0.2">
      <c r="A31" s="330"/>
      <c r="B31" s="91" t="s">
        <v>529</v>
      </c>
      <c r="C31" s="92">
        <v>1567.078</v>
      </c>
      <c r="D31" s="93">
        <v>5814.8429999999998</v>
      </c>
      <c r="E31" s="93">
        <v>10157.189</v>
      </c>
      <c r="F31" s="93">
        <v>4743.7049999999999</v>
      </c>
      <c r="G31" s="94">
        <v>355.78699999999662</v>
      </c>
      <c r="H31" s="95">
        <f t="shared" si="0"/>
        <v>22638.601999999999</v>
      </c>
      <c r="I31" s="92">
        <v>13663.111999999999</v>
      </c>
      <c r="J31" s="94">
        <v>8975.49</v>
      </c>
      <c r="K31" s="95">
        <f t="shared" si="1"/>
        <v>22638.601999999999</v>
      </c>
      <c r="L31" s="96">
        <f t="shared" si="6"/>
        <v>2.1525275788318136E-2</v>
      </c>
      <c r="M31" s="97">
        <f t="shared" si="2"/>
        <v>-1.2371939349157374E-3</v>
      </c>
      <c r="N31" s="97">
        <f t="shared" si="2"/>
        <v>-1.2659704009728946E-3</v>
      </c>
      <c r="O31" s="97">
        <f t="shared" si="2"/>
        <v>7.739941040148357E-3</v>
      </c>
      <c r="P31" s="98">
        <f t="shared" si="2"/>
        <v>-2.0027994311374968E-3</v>
      </c>
      <c r="Q31" s="99">
        <f t="shared" si="2"/>
        <v>2.1541890839103404E-3</v>
      </c>
      <c r="R31" s="96">
        <f t="shared" si="2"/>
        <v>-1.2410737063865058E-3</v>
      </c>
      <c r="S31" s="98">
        <f t="shared" si="2"/>
        <v>7.3672404549167576E-3</v>
      </c>
      <c r="T31" s="99">
        <f t="shared" si="2"/>
        <v>2.1541890839103404E-3</v>
      </c>
      <c r="U31" s="96">
        <f t="shared" si="7"/>
        <v>1.2650964987496107E-3</v>
      </c>
      <c r="V31" s="97">
        <f t="shared" si="3"/>
        <v>-1.115932158426252E-2</v>
      </c>
      <c r="W31" s="97">
        <f t="shared" si="3"/>
        <v>1.9497565777798896E-2</v>
      </c>
      <c r="X31" s="97">
        <f t="shared" si="3"/>
        <v>3.072642267669622E-2</v>
      </c>
      <c r="Y31" s="98">
        <f t="shared" si="3"/>
        <v>8.3048964247117885E-2</v>
      </c>
      <c r="Z31" s="99">
        <f t="shared" si="3"/>
        <v>1.3398138714929135E-2</v>
      </c>
      <c r="AA31" s="96">
        <f t="shared" si="3"/>
        <v>8.665013305292027E-3</v>
      </c>
      <c r="AB31" s="98">
        <f t="shared" si="3"/>
        <v>2.0689120298163749E-2</v>
      </c>
      <c r="AC31" s="99">
        <f t="shared" si="3"/>
        <v>1.3398138714929135E-2</v>
      </c>
      <c r="AD31" s="96">
        <f t="shared" si="8"/>
        <v>1.4617569352444891E-3</v>
      </c>
      <c r="AE31" s="97">
        <f t="shared" si="4"/>
        <v>-3.1885876274391131E-4</v>
      </c>
      <c r="AF31" s="97">
        <f t="shared" si="4"/>
        <v>-5.6994399143795837E-4</v>
      </c>
      <c r="AG31" s="97">
        <f t="shared" si="4"/>
        <v>1.6128418939068494E-3</v>
      </c>
      <c r="AH31" s="98">
        <f t="shared" si="4"/>
        <v>-3.1606991059158766E-5</v>
      </c>
      <c r="AI31" s="99">
        <f t="shared" si="4"/>
        <v>2.1541890839103404E-3</v>
      </c>
      <c r="AJ31" s="96">
        <f t="shared" si="9"/>
        <v>-7.5157352129197764E-4</v>
      </c>
      <c r="AK31" s="98">
        <f t="shared" si="5"/>
        <v>2.9057626052022374E-3</v>
      </c>
      <c r="AL31" s="220">
        <f t="shared" si="5"/>
        <v>2.1541890839103404E-3</v>
      </c>
    </row>
    <row r="32" spans="1:38" x14ac:dyDescent="0.2">
      <c r="A32" s="330"/>
      <c r="B32" s="91" t="s">
        <v>530</v>
      </c>
      <c r="C32" s="92">
        <v>1528.1780000000001</v>
      </c>
      <c r="D32" s="93">
        <v>5832.6310000000003</v>
      </c>
      <c r="E32" s="93">
        <v>10229.633</v>
      </c>
      <c r="F32" s="93">
        <v>4760.0290000000005</v>
      </c>
      <c r="G32" s="94">
        <v>370.36900000000242</v>
      </c>
      <c r="H32" s="95">
        <f t="shared" si="0"/>
        <v>22720.84</v>
      </c>
      <c r="I32" s="92">
        <v>13733.758</v>
      </c>
      <c r="J32" s="94">
        <v>8987.0820000000003</v>
      </c>
      <c r="K32" s="95">
        <f t="shared" si="1"/>
        <v>22720.84</v>
      </c>
      <c r="L32" s="96">
        <f t="shared" si="6"/>
        <v>-2.4823269805331876E-2</v>
      </c>
      <c r="M32" s="97">
        <f t="shared" si="2"/>
        <v>3.0590679748362022E-3</v>
      </c>
      <c r="N32" s="97">
        <f t="shared" si="2"/>
        <v>7.1322882738520969E-3</v>
      </c>
      <c r="O32" s="97">
        <f t="shared" si="2"/>
        <v>3.44119206400915E-3</v>
      </c>
      <c r="P32" s="98">
        <f t="shared" si="2"/>
        <v>4.0985196198865981E-2</v>
      </c>
      <c r="Q32" s="99">
        <f t="shared" si="2"/>
        <v>3.6326448073075008E-3</v>
      </c>
      <c r="R32" s="96">
        <f t="shared" si="2"/>
        <v>5.1705643633749507E-3</v>
      </c>
      <c r="S32" s="98">
        <f t="shared" si="2"/>
        <v>1.2915172319283464E-3</v>
      </c>
      <c r="T32" s="99">
        <f t="shared" si="2"/>
        <v>3.6326448073075008E-3</v>
      </c>
      <c r="U32" s="96">
        <f t="shared" si="7"/>
        <v>-2.4029827487986984E-2</v>
      </c>
      <c r="V32" s="97">
        <f t="shared" si="3"/>
        <v>-7.6220401811744175E-3</v>
      </c>
      <c r="W32" s="97">
        <f t="shared" si="3"/>
        <v>2.8146701596096793E-2</v>
      </c>
      <c r="X32" s="97">
        <f t="shared" si="3"/>
        <v>2.9624228381375864E-2</v>
      </c>
      <c r="Y32" s="98">
        <f t="shared" si="3"/>
        <v>9.6528651577289099E-2</v>
      </c>
      <c r="Z32" s="99">
        <f t="shared" si="3"/>
        <v>1.6426081871078229E-2</v>
      </c>
      <c r="AA32" s="96">
        <f t="shared" si="3"/>
        <v>1.4258732109933902E-2</v>
      </c>
      <c r="AB32" s="98">
        <f t="shared" si="3"/>
        <v>1.9756104977980252E-2</v>
      </c>
      <c r="AC32" s="99">
        <f t="shared" si="3"/>
        <v>1.6426081871078229E-2</v>
      </c>
      <c r="AD32" s="96">
        <f t="shared" si="8"/>
        <v>-1.718303983611703E-3</v>
      </c>
      <c r="AE32" s="97">
        <f t="shared" si="4"/>
        <v>7.8573756453691201E-4</v>
      </c>
      <c r="AF32" s="97">
        <f t="shared" si="4"/>
        <v>3.2000209200196863E-3</v>
      </c>
      <c r="AG32" s="97">
        <f t="shared" si="4"/>
        <v>7.2106926037219631E-4</v>
      </c>
      <c r="AH32" s="98">
        <f t="shared" si="4"/>
        <v>6.4412104599063989E-4</v>
      </c>
      <c r="AI32" s="99">
        <f t="shared" si="4"/>
        <v>3.6326448073075008E-3</v>
      </c>
      <c r="AJ32" s="96">
        <f t="shared" si="9"/>
        <v>3.1205990546589691E-3</v>
      </c>
      <c r="AK32" s="98">
        <f t="shared" si="5"/>
        <v>5.1204575264853164E-4</v>
      </c>
      <c r="AL32" s="220">
        <f t="shared" si="5"/>
        <v>3.6326448073075008E-3</v>
      </c>
    </row>
    <row r="33" spans="1:38" x14ac:dyDescent="0.2">
      <c r="A33" s="330"/>
      <c r="B33" s="91" t="s">
        <v>531</v>
      </c>
      <c r="C33" s="92">
        <v>1517.0250000000001</v>
      </c>
      <c r="D33" s="93">
        <v>5804.3440000000001</v>
      </c>
      <c r="E33" s="93">
        <v>10214.744000000001</v>
      </c>
      <c r="F33" s="93">
        <v>4801.8270000000002</v>
      </c>
      <c r="G33" s="94">
        <v>365.61699999999837</v>
      </c>
      <c r="H33" s="95">
        <f t="shared" si="0"/>
        <v>22703.557000000001</v>
      </c>
      <c r="I33" s="92">
        <v>13729.393</v>
      </c>
      <c r="J33" s="94">
        <v>8974.1640000000007</v>
      </c>
      <c r="K33" s="95">
        <f t="shared" si="1"/>
        <v>22703.557000000001</v>
      </c>
      <c r="L33" s="96">
        <f t="shared" si="6"/>
        <v>-7.298233582737102E-3</v>
      </c>
      <c r="M33" s="97">
        <f t="shared" si="6"/>
        <v>-4.8497839139832882E-3</v>
      </c>
      <c r="N33" s="97">
        <f t="shared" si="6"/>
        <v>-1.4554774350164091E-3</v>
      </c>
      <c r="O33" s="97">
        <f t="shared" si="6"/>
        <v>8.7810389390484325E-3</v>
      </c>
      <c r="P33" s="98">
        <f t="shared" si="6"/>
        <v>-1.2830447472666488E-2</v>
      </c>
      <c r="Q33" s="99">
        <f t="shared" si="6"/>
        <v>-7.6066729927236169E-4</v>
      </c>
      <c r="R33" s="96">
        <f t="shared" si="6"/>
        <v>-3.1782997778173909E-4</v>
      </c>
      <c r="S33" s="98">
        <f t="shared" si="6"/>
        <v>-1.4373964764091019E-3</v>
      </c>
      <c r="T33" s="99">
        <f t="shared" si="6"/>
        <v>-7.6066729927236169E-4</v>
      </c>
      <c r="U33" s="96">
        <f t="shared" si="7"/>
        <v>-2.1576557954025789E-2</v>
      </c>
      <c r="V33" s="97">
        <f t="shared" si="7"/>
        <v>-9.9041246887369965E-3</v>
      </c>
      <c r="W33" s="97">
        <f t="shared" si="7"/>
        <v>2.3435404578713338E-2</v>
      </c>
      <c r="X33" s="97">
        <f t="shared" si="7"/>
        <v>4.0831004095629043E-2</v>
      </c>
      <c r="Y33" s="98">
        <f t="shared" si="7"/>
        <v>8.4984524258197136E-2</v>
      </c>
      <c r="Z33" s="99">
        <f t="shared" si="7"/>
        <v>1.608469650098255E-2</v>
      </c>
      <c r="AA33" s="96">
        <f t="shared" si="7"/>
        <v>1.5521824144229703E-2</v>
      </c>
      <c r="AB33" s="98">
        <f t="shared" si="7"/>
        <v>1.6947032124808342E-2</v>
      </c>
      <c r="AC33" s="99">
        <f t="shared" si="7"/>
        <v>1.608469650098255E-2</v>
      </c>
      <c r="AD33" s="96">
        <f t="shared" si="8"/>
        <v>-4.9087093610975733E-4</v>
      </c>
      <c r="AE33" s="97">
        <f t="shared" si="8"/>
        <v>-1.2449803792465536E-3</v>
      </c>
      <c r="AF33" s="97">
        <f t="shared" si="8"/>
        <v>-6.5530147652988245E-4</v>
      </c>
      <c r="AG33" s="97">
        <f t="shared" si="8"/>
        <v>1.8396326896364648E-3</v>
      </c>
      <c r="AH33" s="98">
        <f t="shared" si="8"/>
        <v>-2.0914719702282334E-4</v>
      </c>
      <c r="AI33" s="99">
        <f t="shared" si="8"/>
        <v>-7.6066729927236169E-4</v>
      </c>
      <c r="AJ33" s="96">
        <f t="shared" si="9"/>
        <v>-1.9211437605298843E-4</v>
      </c>
      <c r="AK33" s="98">
        <f t="shared" si="9"/>
        <v>-5.6855292321937329E-4</v>
      </c>
      <c r="AL33" s="220">
        <f t="shared" si="9"/>
        <v>-7.6066729927236169E-4</v>
      </c>
    </row>
    <row r="34" spans="1:38" x14ac:dyDescent="0.2">
      <c r="A34" s="330"/>
      <c r="B34" s="91" t="s">
        <v>532</v>
      </c>
      <c r="C34" s="92">
        <v>1512.9770000000001</v>
      </c>
      <c r="D34" s="93">
        <v>5787.03</v>
      </c>
      <c r="E34" s="93">
        <v>10250.02</v>
      </c>
      <c r="F34" s="93">
        <v>4796.6120000000001</v>
      </c>
      <c r="G34" s="94">
        <v>375.8279999999977</v>
      </c>
      <c r="H34" s="95">
        <f t="shared" si="0"/>
        <v>22722.467000000001</v>
      </c>
      <c r="I34" s="92">
        <v>13754.254999999999</v>
      </c>
      <c r="J34" s="94">
        <v>8968.2119999999995</v>
      </c>
      <c r="K34" s="95">
        <f t="shared" si="1"/>
        <v>22722.466999999997</v>
      </c>
      <c r="L34" s="96">
        <f t="shared" si="6"/>
        <v>-2.6683805474530752E-3</v>
      </c>
      <c r="M34" s="97">
        <f t="shared" si="6"/>
        <v>-2.9829382958694909E-3</v>
      </c>
      <c r="N34" s="97">
        <f t="shared" si="6"/>
        <v>3.4534394596673042E-3</v>
      </c>
      <c r="O34" s="97">
        <f t="shared" si="6"/>
        <v>-1.0860449574714261E-3</v>
      </c>
      <c r="P34" s="98">
        <f t="shared" si="6"/>
        <v>2.7928132444605628E-2</v>
      </c>
      <c r="Q34" s="99">
        <f t="shared" si="6"/>
        <v>8.329091340180684E-4</v>
      </c>
      <c r="R34" s="96">
        <f t="shared" si="6"/>
        <v>1.8108593730253894E-3</v>
      </c>
      <c r="S34" s="98">
        <f t="shared" si="6"/>
        <v>-6.6323726644633798E-4</v>
      </c>
      <c r="T34" s="99">
        <f t="shared" si="6"/>
        <v>8.3290913401790816E-4</v>
      </c>
      <c r="U34" s="96">
        <f t="shared" si="7"/>
        <v>-8.7062207414833007E-3</v>
      </c>
      <c r="V34" s="97">
        <f t="shared" si="7"/>
        <v>-1.3832684383958885E-2</v>
      </c>
      <c r="W34" s="97">
        <f t="shared" si="7"/>
        <v>2.6346411163983761E-2</v>
      </c>
      <c r="X34" s="97">
        <f t="shared" si="7"/>
        <v>3.9843288988822882E-2</v>
      </c>
      <c r="Y34" s="98">
        <f t="shared" si="7"/>
        <v>9.8478670700148957E-2</v>
      </c>
      <c r="Z34" s="99">
        <f t="shared" si="7"/>
        <v>1.728757898680381E-2</v>
      </c>
      <c r="AA34" s="96">
        <f t="shared" si="7"/>
        <v>1.4165312959758584E-2</v>
      </c>
      <c r="AB34" s="98">
        <f t="shared" si="7"/>
        <v>2.2113625849836799E-2</v>
      </c>
      <c r="AC34" s="99">
        <f t="shared" si="7"/>
        <v>1.7287578986803647E-2</v>
      </c>
      <c r="AD34" s="96">
        <f t="shared" ref="AD34:AI49" si="11">(C34-C33)/$H33</f>
        <v>-1.7829805259149487E-4</v>
      </c>
      <c r="AE34" s="97">
        <f t="shared" si="11"/>
        <v>-7.6261177929080914E-4</v>
      </c>
      <c r="AF34" s="97">
        <f t="shared" si="11"/>
        <v>1.5537653417039383E-3</v>
      </c>
      <c r="AG34" s="97">
        <f t="shared" si="11"/>
        <v>-2.2969968978870338E-4</v>
      </c>
      <c r="AH34" s="98">
        <f t="shared" si="11"/>
        <v>4.4975331398508744E-4</v>
      </c>
      <c r="AI34" s="99">
        <f t="shared" si="11"/>
        <v>8.329091340180684E-4</v>
      </c>
      <c r="AJ34" s="96">
        <f t="shared" ref="AJ34:AL49" si="12">(I34-I33)/$K33</f>
        <v>1.095070697512252E-3</v>
      </c>
      <c r="AK34" s="98">
        <f t="shared" si="12"/>
        <v>-2.6216156349426369E-4</v>
      </c>
      <c r="AL34" s="220">
        <f t="shared" si="12"/>
        <v>8.3290913401790816E-4</v>
      </c>
    </row>
    <row r="35" spans="1:38" x14ac:dyDescent="0.2">
      <c r="A35" s="330"/>
      <c r="B35" s="91" t="s">
        <v>533</v>
      </c>
      <c r="C35" s="92">
        <v>1512.4359999999999</v>
      </c>
      <c r="D35" s="93">
        <v>5739.5709999999999</v>
      </c>
      <c r="E35" s="93">
        <v>10240.634</v>
      </c>
      <c r="F35" s="93">
        <v>4824.8620000000001</v>
      </c>
      <c r="G35" s="94">
        <v>360.51599999999962</v>
      </c>
      <c r="H35" s="95">
        <f t="shared" si="0"/>
        <v>22678.019</v>
      </c>
      <c r="I35" s="92">
        <v>13697.549000000001</v>
      </c>
      <c r="J35" s="94">
        <v>8980.4709999999995</v>
      </c>
      <c r="K35" s="95">
        <f t="shared" si="1"/>
        <v>22678.02</v>
      </c>
      <c r="L35" s="96">
        <f t="shared" si="6"/>
        <v>-3.5757318187927995E-4</v>
      </c>
      <c r="M35" s="97">
        <f t="shared" si="6"/>
        <v>-8.2009251723249802E-3</v>
      </c>
      <c r="N35" s="97">
        <f t="shared" si="6"/>
        <v>-9.1570553033071365E-4</v>
      </c>
      <c r="O35" s="97">
        <f t="shared" si="6"/>
        <v>5.8895737241202745E-3</v>
      </c>
      <c r="P35" s="98">
        <f t="shared" si="6"/>
        <v>-4.0742041572203701E-2</v>
      </c>
      <c r="Q35" s="99">
        <f t="shared" si="6"/>
        <v>-1.9561256266760261E-3</v>
      </c>
      <c r="R35" s="96">
        <f t="shared" si="6"/>
        <v>-4.12279690902912E-3</v>
      </c>
      <c r="S35" s="98">
        <f t="shared" si="6"/>
        <v>1.3669391401541372E-3</v>
      </c>
      <c r="T35" s="99">
        <f t="shared" si="6"/>
        <v>-1.9560816173700016E-3</v>
      </c>
      <c r="U35" s="96">
        <f t="shared" si="7"/>
        <v>2.4508638412740216E-2</v>
      </c>
      <c r="V35" s="97">
        <f t="shared" si="7"/>
        <v>-2.4264811883234899E-2</v>
      </c>
      <c r="W35" s="97">
        <f t="shared" si="7"/>
        <v>2.5341796151441696E-2</v>
      </c>
      <c r="X35" s="97">
        <f t="shared" si="7"/>
        <v>4.9518686752454889E-2</v>
      </c>
      <c r="Y35" s="98">
        <f t="shared" si="7"/>
        <v>4.0249071608088945E-2</v>
      </c>
      <c r="Z35" s="99">
        <f t="shared" si="7"/>
        <v>1.7413603810735246E-2</v>
      </c>
      <c r="AA35" s="96">
        <f t="shared" si="7"/>
        <v>1.1704188281556824E-2</v>
      </c>
      <c r="AB35" s="98">
        <f t="shared" si="7"/>
        <v>2.6247239248309812E-2</v>
      </c>
      <c r="AC35" s="99">
        <f t="shared" si="7"/>
        <v>1.7413648674160221E-2</v>
      </c>
      <c r="AD35" s="96">
        <f t="shared" si="11"/>
        <v>-2.3809034467963682E-5</v>
      </c>
      <c r="AE35" s="97">
        <f t="shared" si="11"/>
        <v>-2.0886376466076433E-3</v>
      </c>
      <c r="AF35" s="97">
        <f t="shared" si="11"/>
        <v>-4.1307134476201119E-4</v>
      </c>
      <c r="AG35" s="97">
        <f t="shared" si="11"/>
        <v>1.2432628904247062E-3</v>
      </c>
      <c r="AH35" s="98">
        <f t="shared" si="11"/>
        <v>-6.7387049126303397E-4</v>
      </c>
      <c r="AI35" s="99">
        <f t="shared" si="11"/>
        <v>-1.9561256266760261E-3</v>
      </c>
      <c r="AJ35" s="96">
        <f t="shared" si="12"/>
        <v>-2.4955916978556211E-3</v>
      </c>
      <c r="AK35" s="98">
        <f t="shared" si="12"/>
        <v>5.3951008048553956E-4</v>
      </c>
      <c r="AL35" s="220">
        <f t="shared" si="12"/>
        <v>-1.9560816173700016E-3</v>
      </c>
    </row>
    <row r="36" spans="1:38" x14ac:dyDescent="0.2">
      <c r="A36" s="330"/>
      <c r="B36" s="91" t="s">
        <v>534</v>
      </c>
      <c r="C36" s="92">
        <v>1465.452</v>
      </c>
      <c r="D36" s="93">
        <v>5757.8509999999997</v>
      </c>
      <c r="E36" s="93">
        <v>10224.682000000001</v>
      </c>
      <c r="F36" s="93">
        <v>4829.7510000000002</v>
      </c>
      <c r="G36" s="94">
        <v>376.65599999999904</v>
      </c>
      <c r="H36" s="95">
        <f t="shared" si="0"/>
        <v>22654.392</v>
      </c>
      <c r="I36" s="92">
        <v>13687.973</v>
      </c>
      <c r="J36" s="94">
        <v>8966.4189999999999</v>
      </c>
      <c r="K36" s="95">
        <f t="shared" si="1"/>
        <v>22654.392</v>
      </c>
      <c r="L36" s="96">
        <f t="shared" si="6"/>
        <v>-3.106511614375744E-2</v>
      </c>
      <c r="M36" s="97">
        <f t="shared" si="6"/>
        <v>3.1849070252811134E-3</v>
      </c>
      <c r="N36" s="97">
        <f t="shared" si="6"/>
        <v>-1.5577160554707174E-3</v>
      </c>
      <c r="O36" s="97">
        <f t="shared" si="6"/>
        <v>1.01329322994111E-3</v>
      </c>
      <c r="P36" s="98">
        <f t="shared" si="6"/>
        <v>4.4769164197981326E-2</v>
      </c>
      <c r="Q36" s="99">
        <f t="shared" si="6"/>
        <v>-1.0418458508214675E-3</v>
      </c>
      <c r="R36" s="96">
        <f t="shared" si="6"/>
        <v>-6.9910317531997367E-4</v>
      </c>
      <c r="S36" s="98">
        <f t="shared" si="6"/>
        <v>-1.5647286205812234E-3</v>
      </c>
      <c r="T36" s="99">
        <f t="shared" si="6"/>
        <v>-1.0418899004410707E-3</v>
      </c>
      <c r="U36" s="96">
        <f t="shared" si="7"/>
        <v>1.1723425535751628E-3</v>
      </c>
      <c r="V36" s="97">
        <f t="shared" si="7"/>
        <v>-8.2632514305458621E-3</v>
      </c>
      <c r="W36" s="97">
        <f t="shared" si="7"/>
        <v>2.0455861042025264E-2</v>
      </c>
      <c r="X36" s="97">
        <f t="shared" si="7"/>
        <v>4.0102430605655215E-2</v>
      </c>
      <c r="Y36" s="98">
        <f t="shared" si="7"/>
        <v>7.7875361646963293E-2</v>
      </c>
      <c r="Z36" s="99">
        <f t="shared" si="7"/>
        <v>1.6700865024502302E-2</v>
      </c>
      <c r="AA36" s="96">
        <f t="shared" si="7"/>
        <v>1.5000352596156905E-2</v>
      </c>
      <c r="AB36" s="98">
        <f t="shared" si="7"/>
        <v>1.9307853419330518E-2</v>
      </c>
      <c r="AC36" s="99">
        <f t="shared" si="7"/>
        <v>1.6700865024502302E-2</v>
      </c>
      <c r="AD36" s="96">
        <f t="shared" si="11"/>
        <v>-2.0717858998177893E-3</v>
      </c>
      <c r="AE36" s="97">
        <f t="shared" si="11"/>
        <v>8.0606687912201437E-4</v>
      </c>
      <c r="AF36" s="97">
        <f t="shared" si="11"/>
        <v>-7.0341241005218822E-4</v>
      </c>
      <c r="AG36" s="97">
        <f t="shared" si="11"/>
        <v>2.1558320415906361E-4</v>
      </c>
      <c r="AH36" s="98">
        <f t="shared" si="11"/>
        <v>7.1170237576745202E-4</v>
      </c>
      <c r="AI36" s="99">
        <f t="shared" si="11"/>
        <v>-1.0418458508214675E-3</v>
      </c>
      <c r="AJ36" s="96">
        <f t="shared" si="12"/>
        <v>-4.2225908611073326E-4</v>
      </c>
      <c r="AK36" s="98">
        <f t="shared" si="12"/>
        <v>-6.1963081433033746E-4</v>
      </c>
      <c r="AL36" s="220">
        <f t="shared" si="12"/>
        <v>-1.0418899004410707E-3</v>
      </c>
    </row>
    <row r="37" spans="1:38" x14ac:dyDescent="0.2">
      <c r="A37" s="330"/>
      <c r="B37" s="91" t="s">
        <v>535</v>
      </c>
      <c r="C37" s="92">
        <v>1472.1590000000001</v>
      </c>
      <c r="D37" s="93">
        <v>5778.1549999999997</v>
      </c>
      <c r="E37" s="93">
        <v>10231.342000000001</v>
      </c>
      <c r="F37" s="93">
        <v>4813.1139999999996</v>
      </c>
      <c r="G37" s="94">
        <v>383.63999999999578</v>
      </c>
      <c r="H37" s="95">
        <f t="shared" si="0"/>
        <v>22678.41</v>
      </c>
      <c r="I37" s="92">
        <v>13701.166999999999</v>
      </c>
      <c r="J37" s="94">
        <v>8977.2420000000002</v>
      </c>
      <c r="K37" s="95">
        <f t="shared" si="1"/>
        <v>22678.409</v>
      </c>
      <c r="L37" s="96">
        <f t="shared" si="6"/>
        <v>4.5767449223857943E-3</v>
      </c>
      <c r="M37" s="97">
        <f t="shared" si="6"/>
        <v>3.5263156340794664E-3</v>
      </c>
      <c r="N37" s="97">
        <f t="shared" si="6"/>
        <v>6.5136500088705486E-4</v>
      </c>
      <c r="O37" s="97">
        <f t="shared" si="6"/>
        <v>-3.4446910410082477E-3</v>
      </c>
      <c r="P37" s="98">
        <f t="shared" si="6"/>
        <v>1.8542118006873005E-2</v>
      </c>
      <c r="Q37" s="99">
        <f t="shared" si="6"/>
        <v>1.0601917720855201E-3</v>
      </c>
      <c r="R37" s="96">
        <f t="shared" si="6"/>
        <v>9.6391189550121888E-4</v>
      </c>
      <c r="S37" s="98">
        <f t="shared" si="6"/>
        <v>1.2070593622716405E-3</v>
      </c>
      <c r="T37" s="99">
        <f t="shared" si="6"/>
        <v>1.0601476305345042E-3</v>
      </c>
      <c r="U37" s="96">
        <f t="shared" si="7"/>
        <v>-1.6559036492273797E-2</v>
      </c>
      <c r="V37" s="97">
        <f t="shared" si="7"/>
        <v>-4.4912126911733422E-3</v>
      </c>
      <c r="W37" s="97">
        <f t="shared" si="7"/>
        <v>1.7568507292512935E-2</v>
      </c>
      <c r="X37" s="97">
        <f t="shared" si="7"/>
        <v>2.9757423309706925E-2</v>
      </c>
      <c r="Y37" s="98">
        <f t="shared" si="7"/>
        <v>7.9672417189648556E-2</v>
      </c>
      <c r="Z37" s="99">
        <f t="shared" si="7"/>
        <v>1.309734551226039E-2</v>
      </c>
      <c r="AA37" s="96">
        <f t="shared" si="7"/>
        <v>9.3293872161272547E-3</v>
      </c>
      <c r="AB37" s="98">
        <f t="shared" si="7"/>
        <v>1.8902475150095924E-2</v>
      </c>
      <c r="AC37" s="99">
        <f t="shared" si="7"/>
        <v>1.3097300839933627E-2</v>
      </c>
      <c r="AD37" s="96">
        <f t="shared" si="11"/>
        <v>2.9605738260378417E-4</v>
      </c>
      <c r="AE37" s="97">
        <f t="shared" si="11"/>
        <v>8.9625005164561857E-4</v>
      </c>
      <c r="AF37" s="97">
        <f t="shared" si="11"/>
        <v>2.939827297064452E-4</v>
      </c>
      <c r="AG37" s="97">
        <f t="shared" si="11"/>
        <v>-7.3438298410306597E-4</v>
      </c>
      <c r="AH37" s="98">
        <f t="shared" si="11"/>
        <v>3.0828459223256754E-4</v>
      </c>
      <c r="AI37" s="99">
        <f t="shared" si="11"/>
        <v>1.0601917720855201E-3</v>
      </c>
      <c r="AJ37" s="96">
        <f t="shared" si="12"/>
        <v>5.8240362398600263E-4</v>
      </c>
      <c r="AK37" s="98">
        <f t="shared" si="12"/>
        <v>4.7774400654850149E-4</v>
      </c>
      <c r="AL37" s="220">
        <f t="shared" si="12"/>
        <v>1.0601476305345042E-3</v>
      </c>
    </row>
    <row r="38" spans="1:38" x14ac:dyDescent="0.2">
      <c r="A38" s="330"/>
      <c r="B38" s="91" t="s">
        <v>536</v>
      </c>
      <c r="C38" s="92">
        <v>1467.827</v>
      </c>
      <c r="D38" s="93">
        <v>5708.357</v>
      </c>
      <c r="E38" s="93">
        <v>10249.023999999999</v>
      </c>
      <c r="F38" s="93">
        <v>4851.1570000000002</v>
      </c>
      <c r="G38" s="94">
        <v>377.11800000000221</v>
      </c>
      <c r="H38" s="95">
        <f t="shared" si="0"/>
        <v>22653.483</v>
      </c>
      <c r="I38" s="92">
        <v>13668.897999999999</v>
      </c>
      <c r="J38" s="94">
        <v>8984.5849999999991</v>
      </c>
      <c r="K38" s="95">
        <f t="shared" si="1"/>
        <v>22653.483</v>
      </c>
      <c r="L38" s="96">
        <f t="shared" si="6"/>
        <v>-2.942616932002662E-3</v>
      </c>
      <c r="M38" s="97">
        <f t="shared" si="6"/>
        <v>-1.2079634416176059E-2</v>
      </c>
      <c r="N38" s="97">
        <f t="shared" si="6"/>
        <v>1.7282190351958597E-3</v>
      </c>
      <c r="O38" s="97">
        <f t="shared" si="6"/>
        <v>7.9040305299231603E-3</v>
      </c>
      <c r="P38" s="98">
        <f t="shared" si="6"/>
        <v>-1.7000312793227088E-2</v>
      </c>
      <c r="Q38" s="99">
        <f t="shared" si="6"/>
        <v>-1.0991511309655165E-3</v>
      </c>
      <c r="R38" s="96">
        <f t="shared" si="6"/>
        <v>-2.3552008380016269E-3</v>
      </c>
      <c r="S38" s="98">
        <f t="shared" si="6"/>
        <v>8.179572300712109E-4</v>
      </c>
      <c r="T38" s="99">
        <f t="shared" si="6"/>
        <v>-1.0991070846283562E-3</v>
      </c>
      <c r="U38" s="96">
        <f t="shared" si="7"/>
        <v>-2.4356085531781976E-2</v>
      </c>
      <c r="V38" s="97">
        <f t="shared" si="7"/>
        <v>-2.2909524307542357E-2</v>
      </c>
      <c r="W38" s="97">
        <f t="shared" si="7"/>
        <v>1.7750969264270711E-2</v>
      </c>
      <c r="X38" s="97">
        <f t="shared" si="7"/>
        <v>3.8872845522187477E-2</v>
      </c>
      <c r="Y38" s="98">
        <f t="shared" si="7"/>
        <v>8.2543209238652951E-2</v>
      </c>
      <c r="Z38" s="99">
        <f t="shared" si="7"/>
        <v>9.7414594578258649E-3</v>
      </c>
      <c r="AA38" s="96">
        <f t="shared" si="7"/>
        <v>5.1089682581292161E-3</v>
      </c>
      <c r="AB38" s="98">
        <f t="shared" si="7"/>
        <v>1.6871682069466206E-2</v>
      </c>
      <c r="AC38" s="99">
        <f t="shared" si="7"/>
        <v>9.7414594578258649E-3</v>
      </c>
      <c r="AD38" s="96">
        <f t="shared" si="11"/>
        <v>-1.9101868252668981E-4</v>
      </c>
      <c r="AE38" s="97">
        <f t="shared" si="11"/>
        <v>-3.0777289942284214E-3</v>
      </c>
      <c r="AF38" s="97">
        <f t="shared" si="11"/>
        <v>7.7968429003615687E-4</v>
      </c>
      <c r="AG38" s="97">
        <f t="shared" si="11"/>
        <v>1.6774985547928878E-3</v>
      </c>
      <c r="AH38" s="98">
        <f t="shared" si="11"/>
        <v>-2.8758629903919932E-4</v>
      </c>
      <c r="AI38" s="99">
        <f t="shared" si="11"/>
        <v>-1.0991511309655165E-3</v>
      </c>
      <c r="AJ38" s="96">
        <f t="shared" si="12"/>
        <v>-1.4228952304370308E-3</v>
      </c>
      <c r="AK38" s="98">
        <f t="shared" si="12"/>
        <v>3.2378814580859435E-4</v>
      </c>
      <c r="AL38" s="220">
        <f t="shared" si="12"/>
        <v>-1.0991070846283562E-3</v>
      </c>
    </row>
    <row r="39" spans="1:38" x14ac:dyDescent="0.2">
      <c r="A39" s="330"/>
      <c r="B39" s="91" t="s">
        <v>537</v>
      </c>
      <c r="C39" s="92">
        <v>1466.7619999999999</v>
      </c>
      <c r="D39" s="93">
        <v>5696.04</v>
      </c>
      <c r="E39" s="93">
        <v>10309.777</v>
      </c>
      <c r="F39" s="93">
        <v>4881.3289999999997</v>
      </c>
      <c r="G39" s="94">
        <v>366.65400000000591</v>
      </c>
      <c r="H39" s="95">
        <f t="shared" si="0"/>
        <v>22720.562000000002</v>
      </c>
      <c r="I39" s="92">
        <v>13696.9</v>
      </c>
      <c r="J39" s="94">
        <v>9023.6620000000003</v>
      </c>
      <c r="K39" s="95">
        <f t="shared" si="1"/>
        <v>22720.561999999998</v>
      </c>
      <c r="L39" s="96">
        <f t="shared" si="6"/>
        <v>-7.2556234488128002E-4</v>
      </c>
      <c r="M39" s="97">
        <f t="shared" si="6"/>
        <v>-2.1577136818878018E-3</v>
      </c>
      <c r="N39" s="97">
        <f t="shared" si="6"/>
        <v>5.9276863826253712E-3</v>
      </c>
      <c r="O39" s="97">
        <f t="shared" si="6"/>
        <v>6.2195472131698825E-3</v>
      </c>
      <c r="P39" s="98">
        <f t="shared" si="6"/>
        <v>-2.7747283343664959E-2</v>
      </c>
      <c r="Q39" s="99">
        <f t="shared" si="6"/>
        <v>2.9610899127521162E-3</v>
      </c>
      <c r="R39" s="96">
        <f t="shared" si="6"/>
        <v>2.0485923590914503E-3</v>
      </c>
      <c r="S39" s="98">
        <f t="shared" si="6"/>
        <v>4.3493383389439956E-3</v>
      </c>
      <c r="T39" s="99">
        <f t="shared" si="6"/>
        <v>2.9610899127519553E-3</v>
      </c>
      <c r="U39" s="96">
        <f t="shared" si="7"/>
        <v>-4.0124339446689528E-2</v>
      </c>
      <c r="V39" s="97">
        <f t="shared" si="7"/>
        <v>-1.9315863986814542E-2</v>
      </c>
      <c r="W39" s="97">
        <f t="shared" si="7"/>
        <v>2.5203038843108497E-2</v>
      </c>
      <c r="X39" s="97">
        <f t="shared" si="7"/>
        <v>3.8798122841037383E-2</v>
      </c>
      <c r="Y39" s="98">
        <f t="shared" si="7"/>
        <v>5.7886673341205314E-2</v>
      </c>
      <c r="Z39" s="99">
        <f t="shared" si="7"/>
        <v>1.2582181133636154E-2</v>
      </c>
      <c r="AA39" s="96">
        <f t="shared" si="7"/>
        <v>7.7701210789789237E-3</v>
      </c>
      <c r="AB39" s="98">
        <f t="shared" si="7"/>
        <v>1.9974802604198143E-2</v>
      </c>
      <c r="AC39" s="99">
        <f t="shared" si="7"/>
        <v>1.2582181133636156E-2</v>
      </c>
      <c r="AD39" s="96">
        <f t="shared" si="11"/>
        <v>-4.7012638189017315E-5</v>
      </c>
      <c r="AE39" s="97">
        <f t="shared" si="11"/>
        <v>-5.4371330006957458E-4</v>
      </c>
      <c r="AF39" s="97">
        <f t="shared" si="11"/>
        <v>2.6818392562415506E-3</v>
      </c>
      <c r="AG39" s="97">
        <f t="shared" si="11"/>
        <v>1.3318923187220072E-3</v>
      </c>
      <c r="AH39" s="98">
        <f t="shared" si="11"/>
        <v>-4.619157239527495E-4</v>
      </c>
      <c r="AI39" s="99">
        <f t="shared" si="11"/>
        <v>2.9610899127521162E-3</v>
      </c>
      <c r="AJ39" s="96">
        <f t="shared" si="12"/>
        <v>1.2361013094542861E-3</v>
      </c>
      <c r="AK39" s="98">
        <f t="shared" si="12"/>
        <v>1.7249886032978299E-3</v>
      </c>
      <c r="AL39" s="220">
        <f t="shared" si="12"/>
        <v>2.9610899127519553E-3</v>
      </c>
    </row>
    <row r="40" spans="1:38" x14ac:dyDescent="0.2">
      <c r="A40" s="331"/>
      <c r="B40" s="100" t="s">
        <v>538</v>
      </c>
      <c r="C40" s="101">
        <v>1481.271</v>
      </c>
      <c r="D40" s="102">
        <v>5707.8410000000003</v>
      </c>
      <c r="E40" s="102">
        <v>10302.236000000001</v>
      </c>
      <c r="F40" s="102">
        <v>4878.1880000000001</v>
      </c>
      <c r="G40" s="103">
        <v>352.5</v>
      </c>
      <c r="H40" s="104">
        <f t="shared" si="0"/>
        <v>22722.036</v>
      </c>
      <c r="I40" s="101">
        <v>13687.655000000001</v>
      </c>
      <c r="J40" s="103">
        <v>9034.3809999999994</v>
      </c>
      <c r="K40" s="104">
        <f t="shared" si="1"/>
        <v>22722.036</v>
      </c>
      <c r="L40" s="105">
        <f t="shared" si="6"/>
        <v>9.8918570292931066E-3</v>
      </c>
      <c r="M40" s="106">
        <f t="shared" si="6"/>
        <v>2.0717902261922997E-3</v>
      </c>
      <c r="N40" s="106">
        <f t="shared" si="6"/>
        <v>-7.3144162090016667E-4</v>
      </c>
      <c r="O40" s="106">
        <f t="shared" si="6"/>
        <v>-6.4347230026896808E-4</v>
      </c>
      <c r="P40" s="107">
        <f t="shared" si="6"/>
        <v>-3.8603151745257601E-2</v>
      </c>
      <c r="Q40" s="108">
        <f t="shared" si="6"/>
        <v>6.4875155816935382E-5</v>
      </c>
      <c r="R40" s="105">
        <f t="shared" si="6"/>
        <v>-6.7497024874234183E-4</v>
      </c>
      <c r="S40" s="107">
        <f t="shared" si="6"/>
        <v>1.1878769395395285E-3</v>
      </c>
      <c r="T40" s="108">
        <f t="shared" si="6"/>
        <v>6.4875155817095505E-5</v>
      </c>
      <c r="U40" s="105">
        <f t="shared" si="7"/>
        <v>-2.5242970168415969E-2</v>
      </c>
      <c r="V40" s="106">
        <f t="shared" si="7"/>
        <v>-1.4325148792177883E-2</v>
      </c>
      <c r="W40" s="106">
        <f t="shared" si="7"/>
        <v>2.0984506999262336E-2</v>
      </c>
      <c r="X40" s="106">
        <f t="shared" si="7"/>
        <v>3.5678580049794816E-2</v>
      </c>
      <c r="Y40" s="107">
        <f t="shared" si="7"/>
        <v>-6.6338940958449741E-4</v>
      </c>
      <c r="Z40" s="108">
        <f t="shared" si="7"/>
        <v>1.1496146086486095E-2</v>
      </c>
      <c r="AA40" s="105">
        <f t="shared" si="7"/>
        <v>6.9786230882888534E-3</v>
      </c>
      <c r="AB40" s="107">
        <f t="shared" si="7"/>
        <v>1.8418231194636158E-2</v>
      </c>
      <c r="AC40" s="108">
        <f t="shared" si="7"/>
        <v>1.1496146086486095E-2</v>
      </c>
      <c r="AD40" s="105">
        <f t="shared" si="11"/>
        <v>6.3858455613906089E-4</v>
      </c>
      <c r="AE40" s="106">
        <f t="shared" si="11"/>
        <v>5.193973634983318E-4</v>
      </c>
      <c r="AF40" s="106">
        <f t="shared" si="11"/>
        <v>-3.3190200136771515E-4</v>
      </c>
      <c r="AG40" s="106">
        <f t="shared" si="11"/>
        <v>-1.3824481982442253E-4</v>
      </c>
      <c r="AH40" s="107">
        <f t="shared" si="11"/>
        <v>-6.2295994262843968E-4</v>
      </c>
      <c r="AI40" s="108">
        <f t="shared" si="11"/>
        <v>6.4875155816935382E-5</v>
      </c>
      <c r="AJ40" s="105">
        <f t="shared" si="12"/>
        <v>-4.0690014621992985E-4</v>
      </c>
      <c r="AK40" s="107">
        <f t="shared" si="12"/>
        <v>4.7177530203694533E-4</v>
      </c>
      <c r="AL40" s="223">
        <f t="shared" si="12"/>
        <v>6.4875155817095505E-5</v>
      </c>
    </row>
    <row r="41" spans="1:38" ht="13.9" customHeight="1" x14ac:dyDescent="0.2">
      <c r="A41" s="329">
        <f t="shared" ref="A41" si="13">A29+1</f>
        <v>2007</v>
      </c>
      <c r="B41" s="82" t="s">
        <v>527</v>
      </c>
      <c r="C41" s="83">
        <v>1462.0150000000001</v>
      </c>
      <c r="D41" s="84">
        <v>5646.4260000000004</v>
      </c>
      <c r="E41" s="84">
        <v>10290.965</v>
      </c>
      <c r="F41" s="84">
        <v>4897.6369999999997</v>
      </c>
      <c r="G41" s="85">
        <v>345.11999999999898</v>
      </c>
      <c r="H41" s="86">
        <f t="shared" si="0"/>
        <v>22642.163</v>
      </c>
      <c r="I41" s="83">
        <v>13660.924000000001</v>
      </c>
      <c r="J41" s="85">
        <v>8981.2389999999996</v>
      </c>
      <c r="K41" s="86">
        <f t="shared" si="1"/>
        <v>22642.163</v>
      </c>
      <c r="L41" s="87">
        <f t="shared" si="6"/>
        <v>-1.2999646924836751E-2</v>
      </c>
      <c r="M41" s="88">
        <f t="shared" si="6"/>
        <v>-1.0759760126464624E-2</v>
      </c>
      <c r="N41" s="88">
        <f t="shared" si="6"/>
        <v>-1.0940343436124584E-3</v>
      </c>
      <c r="O41" s="88">
        <f t="shared" si="6"/>
        <v>3.9869312129831025E-3</v>
      </c>
      <c r="P41" s="89">
        <f t="shared" si="6"/>
        <v>-2.0936170212768848E-2</v>
      </c>
      <c r="Q41" s="90">
        <f t="shared" si="6"/>
        <v>-3.5152219633838972E-3</v>
      </c>
      <c r="R41" s="87">
        <f t="shared" si="6"/>
        <v>-1.9529276563443312E-3</v>
      </c>
      <c r="S41" s="89">
        <f t="shared" si="6"/>
        <v>-5.8821960242765748E-3</v>
      </c>
      <c r="T41" s="90">
        <f t="shared" si="6"/>
        <v>-3.5152219633838972E-3</v>
      </c>
      <c r="U41" s="87">
        <f t="shared" si="7"/>
        <v>-4.7064244939780474E-2</v>
      </c>
      <c r="V41" s="88">
        <f t="shared" si="7"/>
        <v>-3.2117194462400141E-2</v>
      </c>
      <c r="W41" s="88">
        <f t="shared" si="7"/>
        <v>1.8268034072070744E-2</v>
      </c>
      <c r="X41" s="88">
        <f t="shared" si="7"/>
        <v>4.1074252291521451E-2</v>
      </c>
      <c r="Y41" s="89">
        <f t="shared" si="7"/>
        <v>-1.2746870494547504E-2</v>
      </c>
      <c r="Z41" s="90">
        <f t="shared" si="7"/>
        <v>5.052525401563166E-3</v>
      </c>
      <c r="AA41" s="87">
        <f t="shared" si="7"/>
        <v>1.7168823340918298E-3</v>
      </c>
      <c r="AB41" s="89">
        <f t="shared" si="7"/>
        <v>1.0169132747718549E-2</v>
      </c>
      <c r="AC41" s="90">
        <f t="shared" si="7"/>
        <v>5.0525700143779339E-3</v>
      </c>
      <c r="AD41" s="87">
        <f t="shared" si="11"/>
        <v>-8.4745926817472955E-4</v>
      </c>
      <c r="AE41" s="88">
        <f t="shared" si="11"/>
        <v>-2.7028827874403492E-3</v>
      </c>
      <c r="AF41" s="88">
        <f t="shared" si="11"/>
        <v>-4.9603829515984575E-4</v>
      </c>
      <c r="AG41" s="88">
        <f t="shared" si="11"/>
        <v>8.5595322531834797E-4</v>
      </c>
      <c r="AH41" s="89">
        <f t="shared" si="11"/>
        <v>-3.2479483792742069E-4</v>
      </c>
      <c r="AI41" s="90">
        <f t="shared" si="11"/>
        <v>-3.5152219633838972E-3</v>
      </c>
      <c r="AJ41" s="87">
        <f t="shared" si="12"/>
        <v>-1.1764350694629551E-3</v>
      </c>
      <c r="AK41" s="89">
        <f t="shared" si="12"/>
        <v>-2.3387868939209419E-3</v>
      </c>
      <c r="AL41" s="219">
        <f t="shared" si="12"/>
        <v>-3.5152219633838972E-3</v>
      </c>
    </row>
    <row r="42" spans="1:38" x14ac:dyDescent="0.2">
      <c r="A42" s="330"/>
      <c r="B42" s="91" t="s">
        <v>528</v>
      </c>
      <c r="C42" s="92">
        <v>1472.981</v>
      </c>
      <c r="D42" s="93">
        <v>5634.3419999999996</v>
      </c>
      <c r="E42" s="93">
        <v>10290.880999999999</v>
      </c>
      <c r="F42" s="93">
        <v>4941.866</v>
      </c>
      <c r="G42" s="94">
        <v>338.75300000000061</v>
      </c>
      <c r="H42" s="95">
        <f t="shared" si="0"/>
        <v>22678.823</v>
      </c>
      <c r="I42" s="92">
        <v>13661.062</v>
      </c>
      <c r="J42" s="94">
        <v>9017.7610000000004</v>
      </c>
      <c r="K42" s="95">
        <f t="shared" si="1"/>
        <v>22678.823</v>
      </c>
      <c r="L42" s="96">
        <f t="shared" si="6"/>
        <v>7.5006070389153964E-3</v>
      </c>
      <c r="M42" s="97">
        <f t="shared" si="6"/>
        <v>-2.140114826617889E-3</v>
      </c>
      <c r="N42" s="97">
        <f t="shared" si="6"/>
        <v>-8.1624998239467483E-6</v>
      </c>
      <c r="O42" s="97">
        <f t="shared" si="6"/>
        <v>9.0306815307055772E-3</v>
      </c>
      <c r="P42" s="98">
        <f t="shared" si="6"/>
        <v>-1.8448655540097326E-2</v>
      </c>
      <c r="Q42" s="99">
        <f t="shared" si="6"/>
        <v>1.6191032632350475E-3</v>
      </c>
      <c r="R42" s="96">
        <f t="shared" si="6"/>
        <v>1.0101805705017498E-5</v>
      </c>
      <c r="S42" s="98">
        <f t="shared" si="6"/>
        <v>4.0664767967983975E-3</v>
      </c>
      <c r="T42" s="99">
        <f t="shared" si="6"/>
        <v>1.6191032632350475E-3</v>
      </c>
      <c r="U42" s="96">
        <f t="shared" si="7"/>
        <v>-3.9813383726941057E-2</v>
      </c>
      <c r="V42" s="97">
        <f t="shared" si="7"/>
        <v>-3.2240212461392546E-2</v>
      </c>
      <c r="W42" s="97">
        <f t="shared" si="7"/>
        <v>1.1879669587133285E-2</v>
      </c>
      <c r="X42" s="97">
        <f t="shared" si="7"/>
        <v>4.9836731303551519E-2</v>
      </c>
      <c r="Y42" s="98">
        <f t="shared" si="7"/>
        <v>-4.9783871573981911E-2</v>
      </c>
      <c r="Z42" s="99">
        <f t="shared" si="7"/>
        <v>3.9346719794153421E-3</v>
      </c>
      <c r="AA42" s="96">
        <f t="shared" si="7"/>
        <v>-1.3909265216822584E-3</v>
      </c>
      <c r="AB42" s="98">
        <f t="shared" si="7"/>
        <v>1.2111540835316093E-2</v>
      </c>
      <c r="AC42" s="99">
        <f t="shared" si="7"/>
        <v>3.9346719794153421E-3</v>
      </c>
      <c r="AD42" s="96">
        <f t="shared" si="11"/>
        <v>4.8431768643304501E-4</v>
      </c>
      <c r="AE42" s="97">
        <f t="shared" si="11"/>
        <v>-5.3369459446081817E-4</v>
      </c>
      <c r="AF42" s="97">
        <f t="shared" si="11"/>
        <v>-3.7098929108823281E-6</v>
      </c>
      <c r="AG42" s="97">
        <f t="shared" si="11"/>
        <v>1.9533911137376877E-3</v>
      </c>
      <c r="AH42" s="98">
        <f t="shared" si="11"/>
        <v>-2.8120104956396482E-4</v>
      </c>
      <c r="AI42" s="99">
        <f t="shared" si="11"/>
        <v>1.6191032632350475E-3</v>
      </c>
      <c r="AJ42" s="96">
        <f t="shared" si="12"/>
        <v>6.0948240677805593E-6</v>
      </c>
      <c r="AK42" s="98">
        <f t="shared" si="12"/>
        <v>1.613008439167267E-3</v>
      </c>
      <c r="AL42" s="220">
        <f t="shared" si="12"/>
        <v>1.6191032632350475E-3</v>
      </c>
    </row>
    <row r="43" spans="1:38" x14ac:dyDescent="0.2">
      <c r="A43" s="330"/>
      <c r="B43" s="91" t="s">
        <v>529</v>
      </c>
      <c r="C43" s="92">
        <v>1441.279</v>
      </c>
      <c r="D43" s="93">
        <v>5614.83</v>
      </c>
      <c r="E43" s="93">
        <v>10330.271000000001</v>
      </c>
      <c r="F43" s="93">
        <v>4953.5339999999997</v>
      </c>
      <c r="G43" s="94">
        <v>345.69800000000032</v>
      </c>
      <c r="H43" s="95">
        <f t="shared" si="0"/>
        <v>22685.612000000001</v>
      </c>
      <c r="I43" s="92">
        <v>13667.200999999999</v>
      </c>
      <c r="J43" s="94">
        <v>9018.4110000000001</v>
      </c>
      <c r="K43" s="95">
        <f t="shared" si="1"/>
        <v>22685.612000000001</v>
      </c>
      <c r="L43" s="96">
        <f t="shared" si="6"/>
        <v>-2.1522341428708177E-2</v>
      </c>
      <c r="M43" s="97">
        <f t="shared" si="6"/>
        <v>-3.4630485689366598E-3</v>
      </c>
      <c r="N43" s="97">
        <f t="shared" si="6"/>
        <v>3.8276606249747947E-3</v>
      </c>
      <c r="O43" s="97">
        <f t="shared" si="6"/>
        <v>2.3610514732693411E-3</v>
      </c>
      <c r="P43" s="98">
        <f t="shared" si="6"/>
        <v>2.0501663453902096E-2</v>
      </c>
      <c r="Q43" s="99">
        <f t="shared" si="6"/>
        <v>2.9935415960522595E-4</v>
      </c>
      <c r="R43" s="96">
        <f t="shared" si="6"/>
        <v>4.4937941135170999E-4</v>
      </c>
      <c r="S43" s="98">
        <f t="shared" si="6"/>
        <v>7.207997639321293E-5</v>
      </c>
      <c r="T43" s="99">
        <f t="shared" si="6"/>
        <v>2.9935415960522595E-4</v>
      </c>
      <c r="U43" s="96">
        <f t="shared" si="7"/>
        <v>-8.0276157281258476E-2</v>
      </c>
      <c r="V43" s="97">
        <f t="shared" si="7"/>
        <v>-3.4396973400657581E-2</v>
      </c>
      <c r="W43" s="97">
        <f t="shared" si="7"/>
        <v>1.7040344528392683E-2</v>
      </c>
      <c r="X43" s="97">
        <f t="shared" si="7"/>
        <v>4.4233146875701533E-2</v>
      </c>
      <c r="Y43" s="98">
        <f t="shared" si="7"/>
        <v>-2.8356853960365049E-2</v>
      </c>
      <c r="Z43" s="99">
        <f t="shared" si="7"/>
        <v>2.0765416521745486E-3</v>
      </c>
      <c r="AA43" s="96">
        <f t="shared" si="7"/>
        <v>2.9927296211872828E-4</v>
      </c>
      <c r="AB43" s="98">
        <f t="shared" si="7"/>
        <v>4.7820230427531281E-3</v>
      </c>
      <c r="AC43" s="99">
        <f t="shared" si="7"/>
        <v>2.0765416521745486E-3</v>
      </c>
      <c r="AD43" s="96">
        <f t="shared" si="11"/>
        <v>-1.3978679581387447E-3</v>
      </c>
      <c r="AE43" s="97">
        <f t="shared" si="11"/>
        <v>-8.6036210962093206E-4</v>
      </c>
      <c r="AF43" s="97">
        <f t="shared" si="11"/>
        <v>1.7368626228971952E-3</v>
      </c>
      <c r="AG43" s="97">
        <f t="shared" si="11"/>
        <v>5.1448878100947585E-4</v>
      </c>
      <c r="AH43" s="98">
        <f t="shared" si="11"/>
        <v>3.0623282345824157E-4</v>
      </c>
      <c r="AI43" s="99">
        <f t="shared" si="11"/>
        <v>2.9935415960522595E-4</v>
      </c>
      <c r="AJ43" s="96">
        <f t="shared" si="12"/>
        <v>2.7069306021742021E-4</v>
      </c>
      <c r="AK43" s="98">
        <f t="shared" si="12"/>
        <v>2.8661099387725554E-5</v>
      </c>
      <c r="AL43" s="220">
        <f t="shared" si="12"/>
        <v>2.9935415960522595E-4</v>
      </c>
    </row>
    <row r="44" spans="1:38" x14ac:dyDescent="0.2">
      <c r="A44" s="330"/>
      <c r="B44" s="91" t="s">
        <v>530</v>
      </c>
      <c r="C44" s="92">
        <v>1460.1220000000001</v>
      </c>
      <c r="D44" s="93">
        <v>5675.9009999999998</v>
      </c>
      <c r="E44" s="93">
        <v>10292.539000000001</v>
      </c>
      <c r="F44" s="93">
        <v>4948.8220000000001</v>
      </c>
      <c r="G44" s="94">
        <v>361.45999999999913</v>
      </c>
      <c r="H44" s="95">
        <f t="shared" si="0"/>
        <v>22738.844000000001</v>
      </c>
      <c r="I44" s="92">
        <v>13724.486999999999</v>
      </c>
      <c r="J44" s="94">
        <v>9014.357</v>
      </c>
      <c r="K44" s="95">
        <f t="shared" si="1"/>
        <v>22738.843999999997</v>
      </c>
      <c r="L44" s="96">
        <f t="shared" si="6"/>
        <v>1.3073804586065623E-2</v>
      </c>
      <c r="M44" s="97">
        <f t="shared" si="6"/>
        <v>1.0876731797756996E-2</v>
      </c>
      <c r="N44" s="97">
        <f t="shared" si="6"/>
        <v>-3.6525663266723562E-3</v>
      </c>
      <c r="O44" s="97">
        <f t="shared" si="6"/>
        <v>-9.5124006416419762E-4</v>
      </c>
      <c r="P44" s="98">
        <f t="shared" si="6"/>
        <v>4.5594709833434943E-2</v>
      </c>
      <c r="Q44" s="99">
        <f t="shared" si="6"/>
        <v>2.3465093205332073E-3</v>
      </c>
      <c r="R44" s="96">
        <f t="shared" si="6"/>
        <v>4.1914946593673468E-3</v>
      </c>
      <c r="S44" s="98">
        <f t="shared" si="6"/>
        <v>-4.4952486640940264E-4</v>
      </c>
      <c r="T44" s="99">
        <f t="shared" si="6"/>
        <v>2.3465093205330468E-3</v>
      </c>
      <c r="U44" s="96">
        <f t="shared" si="7"/>
        <v>-4.4534079145230485E-2</v>
      </c>
      <c r="V44" s="97">
        <f t="shared" si="7"/>
        <v>-2.6871235296729804E-2</v>
      </c>
      <c r="W44" s="97">
        <f t="shared" si="7"/>
        <v>6.1493897190642967E-3</v>
      </c>
      <c r="X44" s="97">
        <f t="shared" si="7"/>
        <v>3.9662153318813738E-2</v>
      </c>
      <c r="Y44" s="98">
        <f t="shared" si="7"/>
        <v>-2.4054389001248028E-2</v>
      </c>
      <c r="Z44" s="99">
        <f t="shared" si="7"/>
        <v>7.924002809755632E-4</v>
      </c>
      <c r="AA44" s="96">
        <f t="shared" si="7"/>
        <v>-6.7505194135506397E-4</v>
      </c>
      <c r="AB44" s="98">
        <f t="shared" si="7"/>
        <v>3.0349116654326326E-3</v>
      </c>
      <c r="AC44" s="99">
        <f t="shared" si="7"/>
        <v>7.9240028097540306E-4</v>
      </c>
      <c r="AD44" s="96">
        <f t="shared" si="11"/>
        <v>8.3061457632265217E-4</v>
      </c>
      <c r="AE44" s="97">
        <f t="shared" si="11"/>
        <v>2.6920587374940517E-3</v>
      </c>
      <c r="AF44" s="97">
        <f t="shared" si="11"/>
        <v>-1.6632568695964635E-3</v>
      </c>
      <c r="AG44" s="97">
        <f t="shared" si="11"/>
        <v>-2.0770874508474948E-4</v>
      </c>
      <c r="AH44" s="98">
        <f t="shared" si="11"/>
        <v>6.9480162139768612E-4</v>
      </c>
      <c r="AI44" s="99">
        <f t="shared" si="11"/>
        <v>2.3465093205332073E-3</v>
      </c>
      <c r="AJ44" s="96">
        <f t="shared" si="12"/>
        <v>2.525212897055634E-3</v>
      </c>
      <c r="AK44" s="98">
        <f t="shared" si="12"/>
        <v>-1.7870357652242694E-4</v>
      </c>
      <c r="AL44" s="220">
        <f t="shared" si="12"/>
        <v>2.3465093205330468E-3</v>
      </c>
    </row>
    <row r="45" spans="1:38" x14ac:dyDescent="0.2">
      <c r="A45" s="330"/>
      <c r="B45" s="91" t="s">
        <v>531</v>
      </c>
      <c r="C45" s="92">
        <v>1480.05</v>
      </c>
      <c r="D45" s="93">
        <v>5603.6880000000001</v>
      </c>
      <c r="E45" s="93">
        <v>10352.342000000001</v>
      </c>
      <c r="F45" s="93">
        <v>4969.2039999999997</v>
      </c>
      <c r="G45" s="94">
        <v>375.68800000000192</v>
      </c>
      <c r="H45" s="95">
        <f t="shared" si="0"/>
        <v>22780.972000000002</v>
      </c>
      <c r="I45" s="92">
        <v>13737.682000000001</v>
      </c>
      <c r="J45" s="94">
        <v>9043.2900000000009</v>
      </c>
      <c r="K45" s="95">
        <f t="shared" si="1"/>
        <v>22780.972000000002</v>
      </c>
      <c r="L45" s="96">
        <f t="shared" si="6"/>
        <v>1.3648174604587756E-2</v>
      </c>
      <c r="M45" s="97">
        <f t="shared" si="6"/>
        <v>-1.2722737764453563E-2</v>
      </c>
      <c r="N45" s="97">
        <f t="shared" si="6"/>
        <v>5.8103253240041047E-3</v>
      </c>
      <c r="O45" s="97">
        <f t="shared" si="6"/>
        <v>4.1185558906745093E-3</v>
      </c>
      <c r="P45" s="98">
        <f t="shared" si="6"/>
        <v>3.9362585071661675E-2</v>
      </c>
      <c r="Q45" s="99">
        <f t="shared" si="6"/>
        <v>1.8526887294710588E-3</v>
      </c>
      <c r="R45" s="96">
        <f t="shared" si="6"/>
        <v>9.6142027020766087E-4</v>
      </c>
      <c r="S45" s="98">
        <f t="shared" si="6"/>
        <v>3.2096576605520396E-3</v>
      </c>
      <c r="T45" s="99">
        <f t="shared" si="6"/>
        <v>1.8526887294712192E-3</v>
      </c>
      <c r="U45" s="96">
        <f t="shared" si="7"/>
        <v>-2.4373362337469808E-2</v>
      </c>
      <c r="V45" s="97">
        <f t="shared" si="7"/>
        <v>-3.4569970353238874E-2</v>
      </c>
      <c r="W45" s="97">
        <f t="shared" si="7"/>
        <v>1.3470528483141618E-2</v>
      </c>
      <c r="X45" s="97">
        <f t="shared" si="7"/>
        <v>3.485694091019928E-2</v>
      </c>
      <c r="Y45" s="98">
        <f t="shared" si="7"/>
        <v>2.7545218083414053E-2</v>
      </c>
      <c r="Z45" s="99">
        <f t="shared" si="7"/>
        <v>3.4098181179275508E-3</v>
      </c>
      <c r="AA45" s="96">
        <f t="shared" si="7"/>
        <v>6.0374118506190838E-4</v>
      </c>
      <c r="AB45" s="98">
        <f t="shared" si="7"/>
        <v>7.702778776942365E-3</v>
      </c>
      <c r="AC45" s="99">
        <f t="shared" si="7"/>
        <v>3.4098181179275508E-3</v>
      </c>
      <c r="AD45" s="96">
        <f t="shared" si="11"/>
        <v>8.7638580043910251E-4</v>
      </c>
      <c r="AE45" s="97">
        <f t="shared" si="11"/>
        <v>-3.1757551087469413E-3</v>
      </c>
      <c r="AF45" s="97">
        <f t="shared" si="11"/>
        <v>2.6299929758962187E-3</v>
      </c>
      <c r="AG45" s="97">
        <f t="shared" si="11"/>
        <v>8.9635163511388736E-4</v>
      </c>
      <c r="AH45" s="98">
        <f t="shared" si="11"/>
        <v>6.2571342676887151E-4</v>
      </c>
      <c r="AI45" s="99">
        <f t="shared" si="11"/>
        <v>1.8526887294710588E-3</v>
      </c>
      <c r="AJ45" s="96">
        <f t="shared" si="12"/>
        <v>5.8028455624224034E-4</v>
      </c>
      <c r="AK45" s="98">
        <f t="shared" si="12"/>
        <v>1.2724041732288989E-3</v>
      </c>
      <c r="AL45" s="220">
        <f t="shared" si="12"/>
        <v>1.8526887294712192E-3</v>
      </c>
    </row>
    <row r="46" spans="1:38" x14ac:dyDescent="0.2">
      <c r="A46" s="330"/>
      <c r="B46" s="91" t="s">
        <v>532</v>
      </c>
      <c r="C46" s="92">
        <v>1495.451</v>
      </c>
      <c r="D46" s="93">
        <v>5661.6450000000004</v>
      </c>
      <c r="E46" s="93">
        <v>10351.063</v>
      </c>
      <c r="F46" s="93">
        <v>5005.5919999999996</v>
      </c>
      <c r="G46" s="94">
        <v>376.41400000000067</v>
      </c>
      <c r="H46" s="95">
        <f t="shared" si="0"/>
        <v>22890.165000000001</v>
      </c>
      <c r="I46" s="92">
        <v>13785.511</v>
      </c>
      <c r="J46" s="94">
        <v>9104.6540000000005</v>
      </c>
      <c r="K46" s="95">
        <f t="shared" si="1"/>
        <v>22890.165000000001</v>
      </c>
      <c r="L46" s="96">
        <f t="shared" si="6"/>
        <v>1.0405729536164365E-2</v>
      </c>
      <c r="M46" s="97">
        <f t="shared" si="6"/>
        <v>1.0342652910012181E-2</v>
      </c>
      <c r="N46" s="97">
        <f t="shared" si="6"/>
        <v>-1.2354692300548523E-4</v>
      </c>
      <c r="O46" s="97">
        <f t="shared" si="6"/>
        <v>7.3227019860726029E-3</v>
      </c>
      <c r="P46" s="98">
        <f t="shared" si="6"/>
        <v>1.9324545899755776E-3</v>
      </c>
      <c r="Q46" s="99">
        <f t="shared" si="6"/>
        <v>4.7931668587275073E-3</v>
      </c>
      <c r="R46" s="96">
        <f t="shared" si="6"/>
        <v>3.4815917270467987E-3</v>
      </c>
      <c r="S46" s="98">
        <f t="shared" si="6"/>
        <v>6.7855835652732106E-3</v>
      </c>
      <c r="T46" s="99">
        <f t="shared" si="6"/>
        <v>4.7931668587275073E-3</v>
      </c>
      <c r="U46" s="96">
        <f t="shared" si="7"/>
        <v>-1.1583784816292691E-2</v>
      </c>
      <c r="V46" s="97">
        <f t="shared" si="7"/>
        <v>-2.1666554346529966E-2</v>
      </c>
      <c r="W46" s="97">
        <f t="shared" si="7"/>
        <v>9.8578344237376762E-3</v>
      </c>
      <c r="X46" s="97">
        <f t="shared" si="7"/>
        <v>4.356825192448327E-2</v>
      </c>
      <c r="Y46" s="98">
        <f t="shared" si="7"/>
        <v>1.5592239003027241E-3</v>
      </c>
      <c r="Z46" s="99">
        <f t="shared" si="7"/>
        <v>7.380272573396204E-3</v>
      </c>
      <c r="AA46" s="96">
        <f t="shared" si="7"/>
        <v>2.2724604131595075E-3</v>
      </c>
      <c r="AB46" s="98">
        <f t="shared" si="7"/>
        <v>1.521395792160142E-2</v>
      </c>
      <c r="AC46" s="99">
        <f t="shared" si="7"/>
        <v>7.3802725733963653E-3</v>
      </c>
      <c r="AD46" s="96">
        <f t="shared" si="11"/>
        <v>6.7604665858858289E-4</v>
      </c>
      <c r="AE46" s="97">
        <f t="shared" si="11"/>
        <v>2.5440968892811214E-3</v>
      </c>
      <c r="AF46" s="97">
        <f t="shared" si="11"/>
        <v>-5.6143346297974076E-5</v>
      </c>
      <c r="AG46" s="97">
        <f t="shared" si="11"/>
        <v>1.5972979555042655E-3</v>
      </c>
      <c r="AH46" s="98">
        <f t="shared" si="11"/>
        <v>3.1868701651481268E-5</v>
      </c>
      <c r="AI46" s="99">
        <f t="shared" si="11"/>
        <v>4.7931668587275073E-3</v>
      </c>
      <c r="AJ46" s="96">
        <f t="shared" si="12"/>
        <v>2.0995153323571849E-3</v>
      </c>
      <c r="AK46" s="98">
        <f t="shared" si="12"/>
        <v>2.6936515263703224E-3</v>
      </c>
      <c r="AL46" s="220">
        <f t="shared" si="12"/>
        <v>4.7931668587275073E-3</v>
      </c>
    </row>
    <row r="47" spans="1:38" x14ac:dyDescent="0.2">
      <c r="A47" s="330"/>
      <c r="B47" s="91" t="s">
        <v>533</v>
      </c>
      <c r="C47" s="92">
        <v>1517.4169999999999</v>
      </c>
      <c r="D47" s="93">
        <v>5660.3620000000001</v>
      </c>
      <c r="E47" s="93">
        <v>10392.688</v>
      </c>
      <c r="F47" s="93">
        <v>5016.2259999999997</v>
      </c>
      <c r="G47" s="94">
        <v>386.3640000000014</v>
      </c>
      <c r="H47" s="95">
        <f t="shared" si="0"/>
        <v>22973.057000000001</v>
      </c>
      <c r="I47" s="92">
        <v>13843.438</v>
      </c>
      <c r="J47" s="94">
        <v>9129.6190000000006</v>
      </c>
      <c r="K47" s="95">
        <f t="shared" si="1"/>
        <v>22973.057000000001</v>
      </c>
      <c r="L47" s="96">
        <f t="shared" si="6"/>
        <v>1.4688545462204976E-2</v>
      </c>
      <c r="M47" s="97">
        <f t="shared" si="6"/>
        <v>-2.2661258344533372E-4</v>
      </c>
      <c r="N47" s="97">
        <f t="shared" si="6"/>
        <v>4.0213261188730082E-3</v>
      </c>
      <c r="O47" s="97">
        <f t="shared" si="6"/>
        <v>2.1244240441490266E-3</v>
      </c>
      <c r="P47" s="98">
        <f t="shared" si="6"/>
        <v>2.6433660809642334E-2</v>
      </c>
      <c r="Q47" s="99">
        <f t="shared" si="6"/>
        <v>3.6212932497428404E-3</v>
      </c>
      <c r="R47" s="96">
        <f t="shared" si="6"/>
        <v>4.2020205126962413E-3</v>
      </c>
      <c r="S47" s="98">
        <f t="shared" si="6"/>
        <v>2.7420042540880901E-3</v>
      </c>
      <c r="T47" s="99">
        <f t="shared" si="6"/>
        <v>3.6212932497428404E-3</v>
      </c>
      <c r="U47" s="96">
        <f t="shared" si="7"/>
        <v>3.2933624959998273E-3</v>
      </c>
      <c r="V47" s="97">
        <f t="shared" si="7"/>
        <v>-1.3800508783670389E-2</v>
      </c>
      <c r="W47" s="97">
        <f t="shared" si="7"/>
        <v>1.4848104131052833E-2</v>
      </c>
      <c r="X47" s="97">
        <f t="shared" si="7"/>
        <v>3.9662067018704283E-2</v>
      </c>
      <c r="Y47" s="98">
        <f t="shared" si="7"/>
        <v>7.1697233964655674E-2</v>
      </c>
      <c r="Z47" s="99">
        <f t="shared" si="7"/>
        <v>1.3009866514354736E-2</v>
      </c>
      <c r="AA47" s="96">
        <f t="shared" si="7"/>
        <v>1.0650737588162613E-2</v>
      </c>
      <c r="AB47" s="98">
        <f t="shared" si="7"/>
        <v>1.6608037596246461E-2</v>
      </c>
      <c r="AC47" s="99">
        <f t="shared" si="7"/>
        <v>1.3009821845117002E-2</v>
      </c>
      <c r="AD47" s="96">
        <f t="shared" si="11"/>
        <v>9.5962611016564949E-4</v>
      </c>
      <c r="AE47" s="97">
        <f t="shared" si="11"/>
        <v>-5.605027311949724E-5</v>
      </c>
      <c r="AF47" s="97">
        <f t="shared" si="11"/>
        <v>1.8184665772396134E-3</v>
      </c>
      <c r="AG47" s="97">
        <f t="shared" si="11"/>
        <v>4.6456633230909492E-4</v>
      </c>
      <c r="AH47" s="98">
        <f t="shared" si="11"/>
        <v>4.3468450314799946E-4</v>
      </c>
      <c r="AI47" s="99">
        <f t="shared" si="11"/>
        <v>3.6212932497428404E-3</v>
      </c>
      <c r="AJ47" s="96">
        <f t="shared" si="12"/>
        <v>2.5306501722464508E-3</v>
      </c>
      <c r="AK47" s="98">
        <f t="shared" si="12"/>
        <v>1.0906430774963896E-3</v>
      </c>
      <c r="AL47" s="220">
        <f t="shared" si="12"/>
        <v>3.6212932497428404E-3</v>
      </c>
    </row>
    <row r="48" spans="1:38" x14ac:dyDescent="0.2">
      <c r="A48" s="330"/>
      <c r="B48" s="91" t="s">
        <v>534</v>
      </c>
      <c r="C48" s="92">
        <v>1441.461</v>
      </c>
      <c r="D48" s="93">
        <v>5610.5720000000001</v>
      </c>
      <c r="E48" s="93">
        <v>10383.200000000001</v>
      </c>
      <c r="F48" s="93">
        <v>5026.0460000000003</v>
      </c>
      <c r="G48" s="94">
        <v>388.04499999999825</v>
      </c>
      <c r="H48" s="95">
        <f t="shared" si="0"/>
        <v>22849.324000000001</v>
      </c>
      <c r="I48" s="92">
        <v>13753.897999999999</v>
      </c>
      <c r="J48" s="94">
        <v>9095.4259999999995</v>
      </c>
      <c r="K48" s="95">
        <f t="shared" si="1"/>
        <v>22849.324000000001</v>
      </c>
      <c r="L48" s="96">
        <f t="shared" si="6"/>
        <v>-5.0056115095586717E-2</v>
      </c>
      <c r="M48" s="97">
        <f t="shared" si="6"/>
        <v>-8.796257200511198E-3</v>
      </c>
      <c r="N48" s="97">
        <f t="shared" si="6"/>
        <v>-9.1294956607947575E-4</v>
      </c>
      <c r="O48" s="97">
        <f t="shared" si="6"/>
        <v>1.9576470438135403E-3</v>
      </c>
      <c r="P48" s="98">
        <f t="shared" si="6"/>
        <v>4.3508194345147338E-3</v>
      </c>
      <c r="Q48" s="99">
        <f t="shared" si="6"/>
        <v>-5.3860050057769919E-3</v>
      </c>
      <c r="R48" s="96">
        <f t="shared" si="6"/>
        <v>-6.4680464491552511E-3</v>
      </c>
      <c r="S48" s="98">
        <f t="shared" si="6"/>
        <v>-3.7452822510995387E-3</v>
      </c>
      <c r="T48" s="99">
        <f t="shared" si="6"/>
        <v>-5.3860050057769919E-3</v>
      </c>
      <c r="U48" s="96">
        <f t="shared" si="7"/>
        <v>-1.6371058212756192E-2</v>
      </c>
      <c r="V48" s="97">
        <f t="shared" si="7"/>
        <v>-2.5578814040168728E-2</v>
      </c>
      <c r="W48" s="97">
        <f t="shared" si="7"/>
        <v>1.5503465046639105E-2</v>
      </c>
      <c r="X48" s="97">
        <f t="shared" si="7"/>
        <v>4.0642882003647823E-2</v>
      </c>
      <c r="Y48" s="98">
        <f t="shared" si="7"/>
        <v>3.0237139458814524E-2</v>
      </c>
      <c r="Z48" s="99">
        <f t="shared" si="7"/>
        <v>8.604600820891626E-3</v>
      </c>
      <c r="AA48" s="96">
        <f t="shared" si="7"/>
        <v>4.8162719198817294E-3</v>
      </c>
      <c r="AB48" s="98">
        <f t="shared" si="7"/>
        <v>1.438779517218631E-2</v>
      </c>
      <c r="AC48" s="99">
        <f t="shared" si="7"/>
        <v>8.604600820891626E-3</v>
      </c>
      <c r="AD48" s="96">
        <f t="shared" si="11"/>
        <v>-3.3063079066926052E-3</v>
      </c>
      <c r="AE48" s="97">
        <f t="shared" si="11"/>
        <v>-2.1673214844676512E-3</v>
      </c>
      <c r="AF48" s="97">
        <f t="shared" si="11"/>
        <v>-4.1300554819497355E-4</v>
      </c>
      <c r="AG48" s="97">
        <f t="shared" si="11"/>
        <v>4.2745726004164871E-4</v>
      </c>
      <c r="AH48" s="98">
        <f t="shared" si="11"/>
        <v>7.3172673536519618E-5</v>
      </c>
      <c r="AI48" s="99">
        <f t="shared" si="11"/>
        <v>-5.3860050057769919E-3</v>
      </c>
      <c r="AJ48" s="96">
        <f t="shared" si="12"/>
        <v>-3.8976092733327074E-3</v>
      </c>
      <c r="AK48" s="98">
        <f t="shared" si="12"/>
        <v>-1.4883957324443638E-3</v>
      </c>
      <c r="AL48" s="220">
        <f t="shared" si="12"/>
        <v>-5.3860050057769919E-3</v>
      </c>
    </row>
    <row r="49" spans="1:38" x14ac:dyDescent="0.2">
      <c r="A49" s="330"/>
      <c r="B49" s="91" t="s">
        <v>535</v>
      </c>
      <c r="C49" s="92">
        <v>1440.8920000000001</v>
      </c>
      <c r="D49" s="93">
        <v>5620.7730000000001</v>
      </c>
      <c r="E49" s="93">
        <v>10454.209999999999</v>
      </c>
      <c r="F49" s="93">
        <v>5021.5950000000003</v>
      </c>
      <c r="G49" s="94">
        <v>384.75</v>
      </c>
      <c r="H49" s="95">
        <f t="shared" si="0"/>
        <v>22922.22</v>
      </c>
      <c r="I49" s="92">
        <v>13792.433000000001</v>
      </c>
      <c r="J49" s="94">
        <v>9129.7870000000003</v>
      </c>
      <c r="K49" s="95">
        <f t="shared" si="1"/>
        <v>22922.22</v>
      </c>
      <c r="L49" s="96">
        <f t="shared" si="6"/>
        <v>-3.9473839389339007E-4</v>
      </c>
      <c r="M49" s="97">
        <f t="shared" si="6"/>
        <v>1.8181746887839638E-3</v>
      </c>
      <c r="N49" s="97">
        <f t="shared" si="6"/>
        <v>6.8389321211185759E-3</v>
      </c>
      <c r="O49" s="97">
        <f t="shared" si="6"/>
        <v>-8.855868012350109E-4</v>
      </c>
      <c r="P49" s="98">
        <f t="shared" si="6"/>
        <v>-8.4912832274562713E-3</v>
      </c>
      <c r="Q49" s="99">
        <f t="shared" si="6"/>
        <v>3.1902913189029419E-3</v>
      </c>
      <c r="R49" s="96">
        <f t="shared" si="6"/>
        <v>2.8017511835555036E-3</v>
      </c>
      <c r="S49" s="98">
        <f t="shared" si="6"/>
        <v>3.7778329459225756E-3</v>
      </c>
      <c r="T49" s="99">
        <f t="shared" si="6"/>
        <v>3.1902913189029419E-3</v>
      </c>
      <c r="U49" s="96">
        <f t="shared" si="7"/>
        <v>-2.1238874333546886E-2</v>
      </c>
      <c r="V49" s="97">
        <f t="shared" si="7"/>
        <v>-2.7237414018834664E-2</v>
      </c>
      <c r="W49" s="97">
        <f t="shared" si="7"/>
        <v>2.1782870712365843E-2</v>
      </c>
      <c r="X49" s="97">
        <f t="shared" si="7"/>
        <v>4.3315200928131077E-2</v>
      </c>
      <c r="Y49" s="98">
        <f t="shared" si="7"/>
        <v>2.8933375039209472E-3</v>
      </c>
      <c r="Z49" s="99">
        <f t="shared" si="7"/>
        <v>1.0750753690404279E-2</v>
      </c>
      <c r="AA49" s="96">
        <f t="shared" si="7"/>
        <v>6.6611844085982929E-3</v>
      </c>
      <c r="AB49" s="98">
        <f t="shared" si="7"/>
        <v>1.6992412591751462E-2</v>
      </c>
      <c r="AC49" s="99">
        <f t="shared" si="7"/>
        <v>1.0750798259260671E-2</v>
      </c>
      <c r="AD49" s="96">
        <f t="shared" si="11"/>
        <v>-2.4902268443476052E-5</v>
      </c>
      <c r="AE49" s="97">
        <f t="shared" si="11"/>
        <v>4.464464681756021E-4</v>
      </c>
      <c r="AF49" s="97">
        <f t="shared" si="11"/>
        <v>3.1077505837808768E-3</v>
      </c>
      <c r="AG49" s="97">
        <f t="shared" si="11"/>
        <v>-1.947978854866788E-4</v>
      </c>
      <c r="AH49" s="98">
        <f t="shared" si="11"/>
        <v>-1.4420557912340223E-4</v>
      </c>
      <c r="AI49" s="99">
        <f t="shared" si="11"/>
        <v>3.1902913189029419E-3</v>
      </c>
      <c r="AJ49" s="96">
        <f t="shared" si="12"/>
        <v>1.6864831537248836E-3</v>
      </c>
      <c r="AK49" s="98">
        <f t="shared" si="12"/>
        <v>1.5038081651781376E-3</v>
      </c>
      <c r="AL49" s="220">
        <f t="shared" si="12"/>
        <v>3.1902913189029419E-3</v>
      </c>
    </row>
    <row r="50" spans="1:38" x14ac:dyDescent="0.2">
      <c r="A50" s="330"/>
      <c r="B50" s="91" t="s">
        <v>536</v>
      </c>
      <c r="C50" s="92">
        <v>1395.482</v>
      </c>
      <c r="D50" s="93">
        <v>5626.8620000000001</v>
      </c>
      <c r="E50" s="93">
        <v>10443.797</v>
      </c>
      <c r="F50" s="93">
        <v>5028.4189999999999</v>
      </c>
      <c r="G50" s="94">
        <v>392.15000000000146</v>
      </c>
      <c r="H50" s="95">
        <f t="shared" si="0"/>
        <v>22886.71</v>
      </c>
      <c r="I50" s="92">
        <v>13781.498</v>
      </c>
      <c r="J50" s="94">
        <v>9105.2119999999995</v>
      </c>
      <c r="K50" s="95">
        <f t="shared" si="1"/>
        <v>22886.71</v>
      </c>
      <c r="L50" s="96">
        <f t="shared" si="6"/>
        <v>-3.1515200306476879E-2</v>
      </c>
      <c r="M50" s="97">
        <f t="shared" si="6"/>
        <v>1.0833029549494244E-3</v>
      </c>
      <c r="N50" s="97">
        <f t="shared" si="6"/>
        <v>-9.9605804742765335E-4</v>
      </c>
      <c r="O50" s="97">
        <f t="shared" si="6"/>
        <v>1.358930777969871E-3</v>
      </c>
      <c r="P50" s="98">
        <f t="shared" si="6"/>
        <v>1.9233268356079157E-2</v>
      </c>
      <c r="Q50" s="99">
        <f t="shared" si="6"/>
        <v>-1.5491518709794267E-3</v>
      </c>
      <c r="R50" s="96">
        <f t="shared" si="6"/>
        <v>-7.9282603729170255E-4</v>
      </c>
      <c r="S50" s="98">
        <f t="shared" si="6"/>
        <v>-2.6917385914918637E-3</v>
      </c>
      <c r="T50" s="99">
        <f t="shared" si="6"/>
        <v>-1.5491518709794267E-3</v>
      </c>
      <c r="U50" s="96">
        <f t="shared" si="7"/>
        <v>-4.9287143512144159E-2</v>
      </c>
      <c r="V50" s="97">
        <f t="shared" si="7"/>
        <v>-1.4276437160464893E-2</v>
      </c>
      <c r="W50" s="97">
        <f t="shared" si="7"/>
        <v>1.9004053459139237E-2</v>
      </c>
      <c r="X50" s="97">
        <f t="shared" si="7"/>
        <v>3.654014908196121E-2</v>
      </c>
      <c r="Y50" s="98">
        <f t="shared" si="7"/>
        <v>3.9860202907310592E-2</v>
      </c>
      <c r="Z50" s="99">
        <f t="shared" si="7"/>
        <v>1.0295414616816273E-2</v>
      </c>
      <c r="AA50" s="96">
        <f t="shared" si="7"/>
        <v>8.2376794383863545E-3</v>
      </c>
      <c r="AB50" s="98">
        <f t="shared" si="7"/>
        <v>1.3425995747160321E-2</v>
      </c>
      <c r="AC50" s="99">
        <f t="shared" si="7"/>
        <v>1.0295414616816273E-2</v>
      </c>
      <c r="AD50" s="96">
        <f t="shared" ref="AD50:AI65" si="14">(C50-C49)/$H49</f>
        <v>-1.9810472109595004E-3</v>
      </c>
      <c r="AE50" s="97">
        <f t="shared" si="14"/>
        <v>2.6563744698375382E-4</v>
      </c>
      <c r="AF50" s="97">
        <f t="shared" si="14"/>
        <v>-4.5427537123361728E-4</v>
      </c>
      <c r="AG50" s="97">
        <f t="shared" si="14"/>
        <v>2.9770240404287257E-4</v>
      </c>
      <c r="AH50" s="98">
        <f t="shared" si="14"/>
        <v>3.2283086018725299E-4</v>
      </c>
      <c r="AI50" s="99">
        <f t="shared" si="14"/>
        <v>-1.5491518709794267E-3</v>
      </c>
      <c r="AJ50" s="96">
        <f t="shared" ref="AJ50:AL65" si="15">(I50-I49)/$K49</f>
        <v>-4.7704803461450543E-4</v>
      </c>
      <c r="AK50" s="98">
        <f t="shared" si="15"/>
        <v>-1.0721038363649214E-3</v>
      </c>
      <c r="AL50" s="220">
        <f t="shared" si="15"/>
        <v>-1.5491518709794267E-3</v>
      </c>
    </row>
    <row r="51" spans="1:38" x14ac:dyDescent="0.2">
      <c r="A51" s="330"/>
      <c r="B51" s="91" t="s">
        <v>537</v>
      </c>
      <c r="C51" s="92">
        <v>1445.3219999999999</v>
      </c>
      <c r="D51" s="93">
        <v>5627.5659999999998</v>
      </c>
      <c r="E51" s="93">
        <v>10447.736000000001</v>
      </c>
      <c r="F51" s="93">
        <v>5042.6180000000004</v>
      </c>
      <c r="G51" s="94">
        <v>401.26800000000003</v>
      </c>
      <c r="H51" s="95">
        <f t="shared" si="0"/>
        <v>22964.51</v>
      </c>
      <c r="I51" s="92">
        <v>13801.236999999999</v>
      </c>
      <c r="J51" s="94">
        <v>9163.2729999999992</v>
      </c>
      <c r="K51" s="95">
        <f t="shared" si="1"/>
        <v>22964.51</v>
      </c>
      <c r="L51" s="96">
        <f t="shared" si="6"/>
        <v>3.5715258240521852E-2</v>
      </c>
      <c r="M51" s="97">
        <f t="shared" si="6"/>
        <v>1.2511413999485388E-4</v>
      </c>
      <c r="N51" s="97">
        <f t="shared" si="6"/>
        <v>3.7716167788404018E-4</v>
      </c>
      <c r="O51" s="97">
        <f t="shared" si="6"/>
        <v>2.8237503676603968E-3</v>
      </c>
      <c r="P51" s="98">
        <f t="shared" si="6"/>
        <v>2.3251306897866988E-2</v>
      </c>
      <c r="Q51" s="99">
        <f t="shared" si="6"/>
        <v>3.3993527247909061E-3</v>
      </c>
      <c r="R51" s="96">
        <f t="shared" si="6"/>
        <v>1.4322826154311802E-3</v>
      </c>
      <c r="S51" s="98">
        <f t="shared" si="6"/>
        <v>6.3766774458408762E-3</v>
      </c>
      <c r="T51" s="99">
        <f t="shared" si="6"/>
        <v>3.3993527247909061E-3</v>
      </c>
      <c r="U51" s="96">
        <f t="shared" si="7"/>
        <v>-1.4617231698121479E-2</v>
      </c>
      <c r="V51" s="97">
        <f t="shared" si="7"/>
        <v>-1.2021334119844693E-2</v>
      </c>
      <c r="W51" s="97">
        <f t="shared" si="7"/>
        <v>1.3381375756236118E-2</v>
      </c>
      <c r="X51" s="97">
        <f t="shared" si="7"/>
        <v>3.3042026054789723E-2</v>
      </c>
      <c r="Y51" s="98">
        <f t="shared" si="7"/>
        <v>9.4405079448181564E-2</v>
      </c>
      <c r="Z51" s="99">
        <f t="shared" si="7"/>
        <v>1.0736882300710548E-2</v>
      </c>
      <c r="AA51" s="96">
        <f t="shared" si="7"/>
        <v>7.6175630982192712E-3</v>
      </c>
      <c r="AB51" s="98">
        <f t="shared" si="7"/>
        <v>1.5471656628982663E-2</v>
      </c>
      <c r="AC51" s="99">
        <f t="shared" si="7"/>
        <v>1.0736882300710711E-2</v>
      </c>
      <c r="AD51" s="96">
        <f t="shared" si="14"/>
        <v>2.1776830308943454E-3</v>
      </c>
      <c r="AE51" s="97">
        <f t="shared" si="14"/>
        <v>3.076020974616813E-5</v>
      </c>
      <c r="AF51" s="97">
        <f t="shared" si="14"/>
        <v>1.7210861674746199E-4</v>
      </c>
      <c r="AG51" s="97">
        <f t="shared" si="14"/>
        <v>6.2040371901424555E-4</v>
      </c>
      <c r="AH51" s="98">
        <f t="shared" si="14"/>
        <v>3.9839714838867509E-4</v>
      </c>
      <c r="AI51" s="99">
        <f t="shared" si="14"/>
        <v>3.3993527247909061E-3</v>
      </c>
      <c r="AJ51" s="96">
        <f t="shared" si="15"/>
        <v>8.6246559684636105E-4</v>
      </c>
      <c r="AK51" s="98">
        <f t="shared" si="15"/>
        <v>2.536887127944545E-3</v>
      </c>
      <c r="AL51" s="220">
        <f t="shared" si="15"/>
        <v>3.3993527247909061E-3</v>
      </c>
    </row>
    <row r="52" spans="1:38" x14ac:dyDescent="0.2">
      <c r="A52" s="331"/>
      <c r="B52" s="100" t="s">
        <v>538</v>
      </c>
      <c r="C52" s="101">
        <v>1433.4849999999999</v>
      </c>
      <c r="D52" s="102">
        <v>5609.7870000000003</v>
      </c>
      <c r="E52" s="102">
        <v>10475.458000000001</v>
      </c>
      <c r="F52" s="102">
        <v>5078.5389999999998</v>
      </c>
      <c r="G52" s="103">
        <v>387.70000000000073</v>
      </c>
      <c r="H52" s="104">
        <f t="shared" si="0"/>
        <v>22984.969000000001</v>
      </c>
      <c r="I52" s="101">
        <v>13794.268</v>
      </c>
      <c r="J52" s="103">
        <v>9190.7009999999991</v>
      </c>
      <c r="K52" s="104">
        <f t="shared" si="1"/>
        <v>22984.968999999997</v>
      </c>
      <c r="L52" s="105">
        <f t="shared" si="6"/>
        <v>-8.1898704925269187E-3</v>
      </c>
      <c r="M52" s="106">
        <f t="shared" si="6"/>
        <v>-3.159269922378439E-3</v>
      </c>
      <c r="N52" s="106">
        <f t="shared" si="6"/>
        <v>2.6533978270507361E-3</v>
      </c>
      <c r="O52" s="106">
        <f t="shared" si="6"/>
        <v>7.1234822863836533E-3</v>
      </c>
      <c r="P52" s="107">
        <f t="shared" si="6"/>
        <v>-3.3812813381578648E-2</v>
      </c>
      <c r="Q52" s="108">
        <f t="shared" si="6"/>
        <v>8.9089643105829655E-4</v>
      </c>
      <c r="R52" s="105">
        <f t="shared" si="6"/>
        <v>-5.0495473702822009E-4</v>
      </c>
      <c r="S52" s="107">
        <f t="shared" si="6"/>
        <v>2.9932536114551959E-3</v>
      </c>
      <c r="T52" s="108">
        <f t="shared" si="6"/>
        <v>8.9089643105813815E-4</v>
      </c>
      <c r="U52" s="105">
        <f t="shared" si="7"/>
        <v>-3.2260133358446942E-2</v>
      </c>
      <c r="V52" s="106">
        <f t="shared" si="7"/>
        <v>-1.7178824707976287E-2</v>
      </c>
      <c r="W52" s="106">
        <f t="shared" si="7"/>
        <v>1.6814019791431659E-2</v>
      </c>
      <c r="X52" s="106">
        <f t="shared" si="7"/>
        <v>4.1070782839857677E-2</v>
      </c>
      <c r="Y52" s="107">
        <f t="shared" si="7"/>
        <v>9.9858156028370865E-2</v>
      </c>
      <c r="Z52" s="108">
        <f t="shared" si="7"/>
        <v>1.1571718309045936E-2</v>
      </c>
      <c r="AA52" s="105">
        <f t="shared" si="7"/>
        <v>7.7889894214896102E-3</v>
      </c>
      <c r="AB52" s="107">
        <f t="shared" si="7"/>
        <v>1.7302790307382399E-2</v>
      </c>
      <c r="AC52" s="108">
        <f t="shared" si="7"/>
        <v>1.1571718309045777E-2</v>
      </c>
      <c r="AD52" s="105">
        <f t="shared" si="14"/>
        <v>-5.1544753186547369E-4</v>
      </c>
      <c r="AE52" s="106">
        <f t="shared" si="14"/>
        <v>-7.7419461595303117E-4</v>
      </c>
      <c r="AF52" s="106">
        <f t="shared" si="14"/>
        <v>1.2071670590837668E-3</v>
      </c>
      <c r="AG52" s="106">
        <f t="shared" si="14"/>
        <v>1.5641962314893445E-3</v>
      </c>
      <c r="AH52" s="107">
        <f t="shared" si="14"/>
        <v>-5.9082471169640905E-4</v>
      </c>
      <c r="AI52" s="108">
        <f t="shared" si="14"/>
        <v>8.9089643105829655E-4</v>
      </c>
      <c r="AJ52" s="105">
        <f t="shared" si="15"/>
        <v>-3.0346826472670837E-4</v>
      </c>
      <c r="AK52" s="107">
        <f t="shared" si="15"/>
        <v>1.1943646957849258E-3</v>
      </c>
      <c r="AL52" s="223">
        <f t="shared" si="15"/>
        <v>8.9089643105813815E-4</v>
      </c>
    </row>
    <row r="53" spans="1:38" x14ac:dyDescent="0.2">
      <c r="A53" s="329">
        <f t="shared" ref="A53" si="16">A41+1</f>
        <v>2008</v>
      </c>
      <c r="B53" s="82" t="s">
        <v>527</v>
      </c>
      <c r="C53" s="83">
        <v>1468.559</v>
      </c>
      <c r="D53" s="84">
        <v>5604.893</v>
      </c>
      <c r="E53" s="84">
        <v>10486.052</v>
      </c>
      <c r="F53" s="84">
        <v>5081.7240000000002</v>
      </c>
      <c r="G53" s="85">
        <v>393.59499999999753</v>
      </c>
      <c r="H53" s="86">
        <f t="shared" si="0"/>
        <v>23034.823</v>
      </c>
      <c r="I53" s="83">
        <v>13776.41</v>
      </c>
      <c r="J53" s="85">
        <v>9258.4130000000005</v>
      </c>
      <c r="K53" s="86">
        <f t="shared" si="1"/>
        <v>23034.823</v>
      </c>
      <c r="L53" s="87">
        <f t="shared" si="6"/>
        <v>2.4467643540044069E-2</v>
      </c>
      <c r="M53" s="88">
        <f t="shared" si="6"/>
        <v>-8.7240388984470042E-4</v>
      </c>
      <c r="N53" s="88">
        <f t="shared" si="6"/>
        <v>1.0113161639327981E-3</v>
      </c>
      <c r="O53" s="88">
        <f t="shared" si="6"/>
        <v>6.2714887096474011E-4</v>
      </c>
      <c r="P53" s="89">
        <f t="shared" si="6"/>
        <v>1.5205055455240618E-2</v>
      </c>
      <c r="Q53" s="90">
        <f t="shared" si="6"/>
        <v>2.1689826947340831E-3</v>
      </c>
      <c r="R53" s="87">
        <f t="shared" si="6"/>
        <v>-1.2945956972852909E-3</v>
      </c>
      <c r="S53" s="89">
        <f t="shared" si="6"/>
        <v>7.3674467268602644E-3</v>
      </c>
      <c r="T53" s="90">
        <f t="shared" si="6"/>
        <v>2.1689826947342413E-3</v>
      </c>
      <c r="U53" s="87">
        <f t="shared" si="7"/>
        <v>4.4760142679793769E-3</v>
      </c>
      <c r="V53" s="88">
        <f t="shared" si="7"/>
        <v>-7.355626373213844E-3</v>
      </c>
      <c r="W53" s="88">
        <f t="shared" si="7"/>
        <v>1.8957114323097934E-2</v>
      </c>
      <c r="X53" s="88">
        <f t="shared" si="7"/>
        <v>3.7586901601731705E-2</v>
      </c>
      <c r="Y53" s="89">
        <f t="shared" si="7"/>
        <v>0.14045839128418722</v>
      </c>
      <c r="Z53" s="90">
        <f t="shared" si="7"/>
        <v>1.7341982742549812E-2</v>
      </c>
      <c r="AA53" s="87">
        <f t="shared" si="7"/>
        <v>8.4537473453478659E-3</v>
      </c>
      <c r="AB53" s="89">
        <f t="shared" si="7"/>
        <v>3.0861443504621233E-2</v>
      </c>
      <c r="AC53" s="90">
        <f t="shared" si="7"/>
        <v>1.7341982742549812E-2</v>
      </c>
      <c r="AD53" s="87">
        <f t="shared" si="14"/>
        <v>1.525953765697925E-3</v>
      </c>
      <c r="AE53" s="88">
        <f t="shared" si="14"/>
        <v>-2.1292175769304855E-4</v>
      </c>
      <c r="AF53" s="88">
        <f t="shared" si="14"/>
        <v>4.6090991029829715E-4</v>
      </c>
      <c r="AG53" s="88">
        <f t="shared" si="14"/>
        <v>1.3856881860490654E-4</v>
      </c>
      <c r="AH53" s="89">
        <f t="shared" si="14"/>
        <v>2.5647195782586428E-4</v>
      </c>
      <c r="AI53" s="90">
        <f t="shared" si="14"/>
        <v>2.1689826947340831E-3</v>
      </c>
      <c r="AJ53" s="87">
        <f t="shared" si="15"/>
        <v>-7.7694253144305642E-4</v>
      </c>
      <c r="AK53" s="89">
        <f t="shared" si="15"/>
        <v>2.9459252261772187E-3</v>
      </c>
      <c r="AL53" s="219">
        <f t="shared" si="15"/>
        <v>2.1689826947342413E-3</v>
      </c>
    </row>
    <row r="54" spans="1:38" x14ac:dyDescent="0.2">
      <c r="A54" s="330"/>
      <c r="B54" s="91" t="s">
        <v>528</v>
      </c>
      <c r="C54" s="92">
        <v>1506.5409999999999</v>
      </c>
      <c r="D54" s="93">
        <v>5591.0129999999999</v>
      </c>
      <c r="E54" s="93">
        <v>10485.513999999999</v>
      </c>
      <c r="F54" s="93">
        <v>5067.4750000000004</v>
      </c>
      <c r="G54" s="94">
        <v>385.74400000000242</v>
      </c>
      <c r="H54" s="95">
        <f t="shared" si="0"/>
        <v>23036.287</v>
      </c>
      <c r="I54" s="92">
        <v>13785.691999999999</v>
      </c>
      <c r="J54" s="94">
        <v>9250.5949999999993</v>
      </c>
      <c r="K54" s="95">
        <f t="shared" si="1"/>
        <v>23036.286999999997</v>
      </c>
      <c r="L54" s="96">
        <f t="shared" si="6"/>
        <v>2.5863448455254418E-2</v>
      </c>
      <c r="M54" s="97">
        <f t="shared" si="6"/>
        <v>-2.4764076673720816E-3</v>
      </c>
      <c r="N54" s="97">
        <f t="shared" si="6"/>
        <v>-5.1306249482690501E-5</v>
      </c>
      <c r="O54" s="97">
        <f t="shared" si="6"/>
        <v>-2.8039696764326034E-3</v>
      </c>
      <c r="P54" s="98">
        <f t="shared" si="6"/>
        <v>-1.9946899731945678E-2</v>
      </c>
      <c r="Q54" s="99">
        <f t="shared" si="6"/>
        <v>6.3555947445306695E-5</v>
      </c>
      <c r="R54" s="96">
        <f t="shared" si="6"/>
        <v>6.7376043541091211E-4</v>
      </c>
      <c r="S54" s="98">
        <f t="shared" si="6"/>
        <v>-8.4442117671798826E-4</v>
      </c>
      <c r="T54" s="99">
        <f t="shared" si="6"/>
        <v>6.3555947445148754E-5</v>
      </c>
      <c r="U54" s="96">
        <f t="shared" si="7"/>
        <v>2.2783729050137067E-2</v>
      </c>
      <c r="V54" s="97">
        <f t="shared" si="7"/>
        <v>-7.6901615130923412E-3</v>
      </c>
      <c r="W54" s="97">
        <f t="shared" si="7"/>
        <v>1.8913152333604851E-2</v>
      </c>
      <c r="X54" s="97">
        <f t="shared" si="7"/>
        <v>2.5417322120834595E-2</v>
      </c>
      <c r="Y54" s="98">
        <f t="shared" si="7"/>
        <v>0.13871759069292883</v>
      </c>
      <c r="Z54" s="99">
        <f t="shared" si="7"/>
        <v>1.5762017279291784E-2</v>
      </c>
      <c r="AA54" s="96">
        <f t="shared" si="7"/>
        <v>9.1230096166754239E-3</v>
      </c>
      <c r="AB54" s="98">
        <f t="shared" si="7"/>
        <v>2.5819491113148699E-2</v>
      </c>
      <c r="AC54" s="99">
        <f t="shared" si="7"/>
        <v>1.5762017279291624E-2</v>
      </c>
      <c r="AD54" s="96">
        <f t="shared" si="14"/>
        <v>1.6488948059205826E-3</v>
      </c>
      <c r="AE54" s="97">
        <f t="shared" si="14"/>
        <v>-6.0256594982301831E-4</v>
      </c>
      <c r="AF54" s="97">
        <f t="shared" si="14"/>
        <v>-2.3355942435523192E-5</v>
      </c>
      <c r="AG54" s="97">
        <f t="shared" si="14"/>
        <v>-6.1858517428155604E-4</v>
      </c>
      <c r="AH54" s="98">
        <f t="shared" si="14"/>
        <v>-3.408317919349808E-4</v>
      </c>
      <c r="AI54" s="99">
        <f t="shared" si="14"/>
        <v>6.3555947445306695E-5</v>
      </c>
      <c r="AJ54" s="96">
        <f t="shared" si="15"/>
        <v>4.0295512581100553E-4</v>
      </c>
      <c r="AK54" s="98">
        <f t="shared" si="15"/>
        <v>-3.3939917836577776E-4</v>
      </c>
      <c r="AL54" s="220">
        <f t="shared" si="15"/>
        <v>6.3555947445148754E-5</v>
      </c>
    </row>
    <row r="55" spans="1:38" x14ac:dyDescent="0.2">
      <c r="A55" s="330"/>
      <c r="B55" s="91" t="s">
        <v>529</v>
      </c>
      <c r="C55" s="92">
        <v>1464.7149999999999</v>
      </c>
      <c r="D55" s="93">
        <v>5592.7209999999995</v>
      </c>
      <c r="E55" s="93">
        <v>10521.939</v>
      </c>
      <c r="F55" s="93">
        <v>5077.8159999999998</v>
      </c>
      <c r="G55" s="94">
        <v>389.96199999999953</v>
      </c>
      <c r="H55" s="95">
        <f t="shared" si="0"/>
        <v>23047.152999999998</v>
      </c>
      <c r="I55" s="92">
        <v>13801.41</v>
      </c>
      <c r="J55" s="94">
        <v>9245.7420000000002</v>
      </c>
      <c r="K55" s="95">
        <f t="shared" si="1"/>
        <v>23047.152000000002</v>
      </c>
      <c r="L55" s="96">
        <f t="shared" si="6"/>
        <v>-2.7762935094365188E-2</v>
      </c>
      <c r="M55" s="97">
        <f t="shared" si="6"/>
        <v>3.054902573110864E-4</v>
      </c>
      <c r="N55" s="97">
        <f t="shared" si="6"/>
        <v>3.4738401951493361E-3</v>
      </c>
      <c r="O55" s="97">
        <f t="shared" si="6"/>
        <v>2.040661276079199E-3</v>
      </c>
      <c r="P55" s="98">
        <f t="shared" si="6"/>
        <v>1.0934713177643961E-2</v>
      </c>
      <c r="Q55" s="99">
        <f t="shared" si="6"/>
        <v>4.7169059840234523E-4</v>
      </c>
      <c r="R55" s="96">
        <f t="shared" si="6"/>
        <v>1.1401676462814312E-3</v>
      </c>
      <c r="S55" s="98">
        <f t="shared" si="6"/>
        <v>-5.2461490314938185E-4</v>
      </c>
      <c r="T55" s="99">
        <f t="shared" si="6"/>
        <v>4.716471886291936E-4</v>
      </c>
      <c r="U55" s="96">
        <f t="shared" si="7"/>
        <v>1.6260557463197566E-2</v>
      </c>
      <c r="V55" s="97">
        <f t="shared" si="7"/>
        <v>-3.9376080843053799E-3</v>
      </c>
      <c r="W55" s="97">
        <f t="shared" si="7"/>
        <v>1.8554014701066376E-2</v>
      </c>
      <c r="X55" s="97">
        <f t="shared" si="7"/>
        <v>2.5089562320557438E-2</v>
      </c>
      <c r="Y55" s="98">
        <f t="shared" si="7"/>
        <v>0.12804239538556536</v>
      </c>
      <c r="Z55" s="99">
        <f t="shared" si="7"/>
        <v>1.5937017700910931E-2</v>
      </c>
      <c r="AA55" s="96">
        <f t="shared" si="7"/>
        <v>9.819786801994114E-3</v>
      </c>
      <c r="AB55" s="98">
        <f t="shared" si="7"/>
        <v>2.5207433992529296E-2</v>
      </c>
      <c r="AC55" s="99">
        <f t="shared" si="7"/>
        <v>1.5936973620107795E-2</v>
      </c>
      <c r="AD55" s="96">
        <f t="shared" si="14"/>
        <v>-1.8156571846843208E-3</v>
      </c>
      <c r="AE55" s="97">
        <f t="shared" si="14"/>
        <v>7.414389306747346E-5</v>
      </c>
      <c r="AF55" s="97">
        <f t="shared" si="14"/>
        <v>1.581200998233834E-3</v>
      </c>
      <c r="AG55" s="97">
        <f t="shared" si="14"/>
        <v>4.4890046733657381E-4</v>
      </c>
      <c r="AH55" s="98">
        <f t="shared" si="14"/>
        <v>1.8310242444874553E-4</v>
      </c>
      <c r="AI55" s="99">
        <f t="shared" si="14"/>
        <v>4.7169059840234523E-4</v>
      </c>
      <c r="AJ55" s="96">
        <f t="shared" si="15"/>
        <v>6.8231481922415526E-4</v>
      </c>
      <c r="AK55" s="98">
        <f t="shared" si="15"/>
        <v>-2.1066763059511963E-4</v>
      </c>
      <c r="AL55" s="220">
        <f t="shared" si="15"/>
        <v>4.716471886291936E-4</v>
      </c>
    </row>
    <row r="56" spans="1:38" x14ac:dyDescent="0.2">
      <c r="A56" s="330"/>
      <c r="B56" s="91" t="s">
        <v>530</v>
      </c>
      <c r="C56" s="92">
        <v>1502.3720000000001</v>
      </c>
      <c r="D56" s="93">
        <v>5543.3220000000001</v>
      </c>
      <c r="E56" s="93">
        <v>10552.326999999999</v>
      </c>
      <c r="F56" s="93">
        <v>5153.51</v>
      </c>
      <c r="G56" s="94">
        <v>400.2599999999984</v>
      </c>
      <c r="H56" s="95">
        <f t="shared" si="0"/>
        <v>23151.791000000001</v>
      </c>
      <c r="I56" s="92">
        <v>13817.098</v>
      </c>
      <c r="J56" s="94">
        <v>9334.6939999999995</v>
      </c>
      <c r="K56" s="95">
        <f t="shared" si="1"/>
        <v>23151.792000000001</v>
      </c>
      <c r="L56" s="96">
        <f t="shared" si="6"/>
        <v>2.5709438354901911E-2</v>
      </c>
      <c r="M56" s="97">
        <f t="shared" si="6"/>
        <v>-8.8327309729913997E-3</v>
      </c>
      <c r="N56" s="97">
        <f t="shared" si="6"/>
        <v>2.8880608412573967E-3</v>
      </c>
      <c r="O56" s="97">
        <f t="shared" si="6"/>
        <v>1.4906802452077905E-2</v>
      </c>
      <c r="P56" s="98">
        <f t="shared" si="6"/>
        <v>2.6407701263197126E-2</v>
      </c>
      <c r="Q56" s="99">
        <f t="shared" si="6"/>
        <v>4.5401703195185389E-3</v>
      </c>
      <c r="R56" s="96">
        <f t="shared" si="6"/>
        <v>1.1366954535804749E-3</v>
      </c>
      <c r="S56" s="98">
        <f t="shared" si="6"/>
        <v>9.620861148840117E-3</v>
      </c>
      <c r="T56" s="99">
        <f t="shared" si="6"/>
        <v>4.5402572951312777E-3</v>
      </c>
      <c r="U56" s="96">
        <f t="shared" si="7"/>
        <v>2.8935938229819151E-2</v>
      </c>
      <c r="V56" s="97">
        <f t="shared" si="7"/>
        <v>-2.3358229821133197E-2</v>
      </c>
      <c r="W56" s="97">
        <f t="shared" si="7"/>
        <v>2.5240419297900996E-2</v>
      </c>
      <c r="X56" s="97">
        <f t="shared" si="7"/>
        <v>4.1360954182631762E-2</v>
      </c>
      <c r="Y56" s="98">
        <f t="shared" si="7"/>
        <v>0.10734244453051338</v>
      </c>
      <c r="Z56" s="99">
        <f t="shared" si="7"/>
        <v>1.8160421875448026E-2</v>
      </c>
      <c r="AA56" s="96">
        <f t="shared" si="7"/>
        <v>6.7478660586731435E-3</v>
      </c>
      <c r="AB56" s="98">
        <f t="shared" si="7"/>
        <v>3.553631168590278E-2</v>
      </c>
      <c r="AC56" s="99">
        <f t="shared" si="7"/>
        <v>1.8160465853057615E-2</v>
      </c>
      <c r="AD56" s="96">
        <f t="shared" si="14"/>
        <v>1.6339111386122248E-3</v>
      </c>
      <c r="AE56" s="97">
        <f t="shared" si="14"/>
        <v>-2.1433883829382067E-3</v>
      </c>
      <c r="AF56" s="97">
        <f t="shared" si="14"/>
        <v>1.3185142650807677E-3</v>
      </c>
      <c r="AG56" s="97">
        <f t="shared" si="14"/>
        <v>3.2843102139340345E-3</v>
      </c>
      <c r="AH56" s="98">
        <f t="shared" si="14"/>
        <v>4.4682308482956075E-4</v>
      </c>
      <c r="AI56" s="99">
        <f t="shared" si="14"/>
        <v>4.5401703195185389E-3</v>
      </c>
      <c r="AJ56" s="96">
        <f t="shared" si="15"/>
        <v>6.8069147979759497E-4</v>
      </c>
      <c r="AK56" s="98">
        <f t="shared" si="15"/>
        <v>3.8595658153336822E-3</v>
      </c>
      <c r="AL56" s="220">
        <f t="shared" si="15"/>
        <v>4.5402572951312777E-3</v>
      </c>
    </row>
    <row r="57" spans="1:38" x14ac:dyDescent="0.2">
      <c r="A57" s="330"/>
      <c r="B57" s="91" t="s">
        <v>531</v>
      </c>
      <c r="C57" s="92">
        <v>1461.16</v>
      </c>
      <c r="D57" s="93">
        <v>5583.299</v>
      </c>
      <c r="E57" s="93">
        <v>10532.744000000001</v>
      </c>
      <c r="F57" s="93">
        <v>5130.7520000000004</v>
      </c>
      <c r="G57" s="94">
        <v>391.60099999999875</v>
      </c>
      <c r="H57" s="95">
        <f t="shared" si="0"/>
        <v>23099.556</v>
      </c>
      <c r="I57" s="92">
        <v>13844.745999999999</v>
      </c>
      <c r="J57" s="94">
        <v>9254.8089999999993</v>
      </c>
      <c r="K57" s="95">
        <f t="shared" si="1"/>
        <v>23099.555</v>
      </c>
      <c r="L57" s="96">
        <f t="shared" si="6"/>
        <v>-2.7431288655539364E-2</v>
      </c>
      <c r="M57" s="97">
        <f t="shared" si="6"/>
        <v>7.2117405411411895E-3</v>
      </c>
      <c r="N57" s="97">
        <f t="shared" si="6"/>
        <v>-1.8557991995508405E-3</v>
      </c>
      <c r="O57" s="97">
        <f t="shared" si="6"/>
        <v>-4.4160193732038569E-3</v>
      </c>
      <c r="P57" s="98">
        <f t="shared" si="6"/>
        <v>-2.163343826512688E-2</v>
      </c>
      <c r="Q57" s="99">
        <f t="shared" si="6"/>
        <v>-2.2561969395802068E-3</v>
      </c>
      <c r="R57" s="96">
        <f t="shared" si="6"/>
        <v>2.000999052044013E-3</v>
      </c>
      <c r="S57" s="98">
        <f t="shared" si="6"/>
        <v>-8.5578595291929457E-3</v>
      </c>
      <c r="T57" s="99">
        <f t="shared" si="6"/>
        <v>-2.2562832285293937E-3</v>
      </c>
      <c r="U57" s="96">
        <f t="shared" si="7"/>
        <v>-1.2763082328299634E-2</v>
      </c>
      <c r="V57" s="97">
        <f t="shared" si="7"/>
        <v>-3.6384966472080751E-3</v>
      </c>
      <c r="W57" s="97">
        <f t="shared" si="7"/>
        <v>1.7426201723242919E-2</v>
      </c>
      <c r="X57" s="97">
        <f t="shared" si="7"/>
        <v>3.2509834573102796E-2</v>
      </c>
      <c r="Y57" s="98">
        <f t="shared" si="7"/>
        <v>4.2356955771801992E-2</v>
      </c>
      <c r="Z57" s="99">
        <f t="shared" si="7"/>
        <v>1.398465350819969E-2</v>
      </c>
      <c r="AA57" s="96">
        <f t="shared" si="7"/>
        <v>7.7934545289371588E-3</v>
      </c>
      <c r="AB57" s="98">
        <f t="shared" si="7"/>
        <v>2.3389607100955338E-2</v>
      </c>
      <c r="AC57" s="99">
        <f t="shared" si="7"/>
        <v>1.3984609611916414E-2</v>
      </c>
      <c r="AD57" s="96">
        <f t="shared" si="14"/>
        <v>-1.7800782669470361E-3</v>
      </c>
      <c r="AE57" s="97">
        <f t="shared" si="14"/>
        <v>1.7267346616942016E-3</v>
      </c>
      <c r="AF57" s="97">
        <f t="shared" si="14"/>
        <v>-8.4585248717901427E-4</v>
      </c>
      <c r="AG57" s="97">
        <f t="shared" si="14"/>
        <v>-9.8299090554159765E-4</v>
      </c>
      <c r="AH57" s="98">
        <f t="shared" si="14"/>
        <v>-3.7400994160666234E-4</v>
      </c>
      <c r="AI57" s="99">
        <f t="shared" si="14"/>
        <v>-2.2561969395802068E-3</v>
      </c>
      <c r="AJ57" s="96">
        <f t="shared" si="15"/>
        <v>1.19420561483963E-3</v>
      </c>
      <c r="AK57" s="98">
        <f t="shared" si="15"/>
        <v>-3.4504888433690237E-3</v>
      </c>
      <c r="AL57" s="220">
        <f t="shared" si="15"/>
        <v>-2.2562832285293937E-3</v>
      </c>
    </row>
    <row r="58" spans="1:38" x14ac:dyDescent="0.2">
      <c r="A58" s="330"/>
      <c r="B58" s="91" t="s">
        <v>532</v>
      </c>
      <c r="C58" s="92">
        <v>1456.376</v>
      </c>
      <c r="D58" s="93">
        <v>5569.625</v>
      </c>
      <c r="E58" s="93">
        <v>10515.525</v>
      </c>
      <c r="F58" s="93">
        <v>5122.3879999999999</v>
      </c>
      <c r="G58" s="94">
        <v>399.90900000000329</v>
      </c>
      <c r="H58" s="95">
        <f t="shared" si="0"/>
        <v>23063.823</v>
      </c>
      <c r="I58" s="92">
        <v>13830.852000000001</v>
      </c>
      <c r="J58" s="94">
        <v>9232.9709999999995</v>
      </c>
      <c r="K58" s="95">
        <f t="shared" si="1"/>
        <v>23063.823</v>
      </c>
      <c r="L58" s="96">
        <f t="shared" si="6"/>
        <v>-3.2741109803170803E-3</v>
      </c>
      <c r="M58" s="97">
        <f t="shared" si="6"/>
        <v>-2.4490896869395636E-3</v>
      </c>
      <c r="N58" s="97">
        <f t="shared" si="6"/>
        <v>-1.6348066562712393E-3</v>
      </c>
      <c r="O58" s="97">
        <f t="shared" si="6"/>
        <v>-1.6301703921765243E-3</v>
      </c>
      <c r="P58" s="98">
        <f t="shared" si="6"/>
        <v>2.1215471870614649E-2</v>
      </c>
      <c r="Q58" s="99">
        <f t="shared" si="6"/>
        <v>-1.5469128497534834E-3</v>
      </c>
      <c r="R58" s="96">
        <f t="shared" si="6"/>
        <v>-1.003557595061579E-3</v>
      </c>
      <c r="S58" s="98">
        <f t="shared" si="6"/>
        <v>-2.3596381081446133E-3</v>
      </c>
      <c r="T58" s="99">
        <f t="shared" si="6"/>
        <v>-1.5468696258434402E-3</v>
      </c>
      <c r="U58" s="96">
        <f t="shared" si="7"/>
        <v>-2.6129241279052303E-2</v>
      </c>
      <c r="V58" s="97">
        <f t="shared" si="7"/>
        <v>-1.6253226756534615E-2</v>
      </c>
      <c r="W58" s="97">
        <f t="shared" si="7"/>
        <v>1.5888416484374553E-2</v>
      </c>
      <c r="X58" s="97">
        <f t="shared" si="7"/>
        <v>2.3333104256199923E-2</v>
      </c>
      <c r="Y58" s="98">
        <f t="shared" si="7"/>
        <v>6.2417975952017132E-2</v>
      </c>
      <c r="Z58" s="99">
        <f t="shared" si="7"/>
        <v>7.586577029916536E-3</v>
      </c>
      <c r="AA58" s="96">
        <f t="shared" si="7"/>
        <v>3.2890329564134652E-3</v>
      </c>
      <c r="AB58" s="98">
        <f t="shared" si="7"/>
        <v>1.4093561380805805E-2</v>
      </c>
      <c r="AC58" s="99">
        <f t="shared" si="7"/>
        <v>7.586577029916536E-3</v>
      </c>
      <c r="AD58" s="96">
        <f t="shared" si="14"/>
        <v>-2.0710354779113958E-4</v>
      </c>
      <c r="AE58" s="97">
        <f t="shared" si="14"/>
        <v>-5.9195942986956017E-4</v>
      </c>
      <c r="AF58" s="97">
        <f t="shared" si="14"/>
        <v>-7.4542558307185477E-4</v>
      </c>
      <c r="AG58" s="97">
        <f t="shared" si="14"/>
        <v>-3.6208488163151219E-4</v>
      </c>
      <c r="AH58" s="98">
        <f t="shared" si="14"/>
        <v>3.5966059261072116E-4</v>
      </c>
      <c r="AI58" s="99">
        <f t="shared" si="14"/>
        <v>-1.5469128497534834E-3</v>
      </c>
      <c r="AJ58" s="96">
        <f t="shared" si="15"/>
        <v>-6.0148344849060575E-4</v>
      </c>
      <c r="AK58" s="98">
        <f t="shared" si="15"/>
        <v>-9.4538617735275584E-4</v>
      </c>
      <c r="AL58" s="220">
        <f t="shared" si="15"/>
        <v>-1.5468696258434402E-3</v>
      </c>
    </row>
    <row r="59" spans="1:38" x14ac:dyDescent="0.2">
      <c r="A59" s="330"/>
      <c r="B59" s="91" t="s">
        <v>533</v>
      </c>
      <c r="C59" s="92">
        <v>1443.904</v>
      </c>
      <c r="D59" s="93">
        <v>5513.183</v>
      </c>
      <c r="E59" s="93">
        <v>10528.945</v>
      </c>
      <c r="F59" s="93">
        <v>5173.5169999999998</v>
      </c>
      <c r="G59" s="94">
        <v>403.06300000000192</v>
      </c>
      <c r="H59" s="95">
        <f t="shared" si="0"/>
        <v>23062.612000000001</v>
      </c>
      <c r="I59" s="92">
        <v>13766.352000000001</v>
      </c>
      <c r="J59" s="94">
        <v>9296.26</v>
      </c>
      <c r="K59" s="95">
        <f t="shared" si="1"/>
        <v>23062.612000000001</v>
      </c>
      <c r="L59" s="96">
        <f t="shared" si="6"/>
        <v>-8.5637225551643114E-3</v>
      </c>
      <c r="M59" s="97">
        <f t="shared" si="6"/>
        <v>-1.0133895908611443E-2</v>
      </c>
      <c r="N59" s="97">
        <f t="shared" si="6"/>
        <v>1.2762082730058721E-3</v>
      </c>
      <c r="O59" s="97">
        <f t="shared" si="6"/>
        <v>9.9814773890614904E-3</v>
      </c>
      <c r="P59" s="98">
        <f t="shared" si="6"/>
        <v>7.8867942456874087E-3</v>
      </c>
      <c r="Q59" s="99">
        <f t="shared" si="6"/>
        <v>-5.2506473016174754E-5</v>
      </c>
      <c r="R59" s="96">
        <f t="shared" ref="R59:T122" si="17">(I59-I58)/I58</f>
        <v>-4.6634871083863815E-3</v>
      </c>
      <c r="S59" s="98">
        <f t="shared" si="17"/>
        <v>6.8546733223791853E-3</v>
      </c>
      <c r="T59" s="99">
        <f t="shared" si="17"/>
        <v>-5.2506473016174754E-5</v>
      </c>
      <c r="U59" s="96">
        <f t="shared" si="7"/>
        <v>-4.8446142359021893E-2</v>
      </c>
      <c r="V59" s="97">
        <f t="shared" si="7"/>
        <v>-2.600169388459609E-2</v>
      </c>
      <c r="W59" s="97">
        <f t="shared" si="7"/>
        <v>1.3110852553256636E-2</v>
      </c>
      <c r="X59" s="97">
        <f t="shared" si="7"/>
        <v>3.1356442074180903E-2</v>
      </c>
      <c r="Y59" s="98">
        <f t="shared" si="7"/>
        <v>4.3220900497977201E-2</v>
      </c>
      <c r="Z59" s="99">
        <f t="shared" si="7"/>
        <v>3.8982622121209332E-3</v>
      </c>
      <c r="AA59" s="96">
        <f t="shared" ref="AA59:AC122" si="18">(I59-I47)/I47</f>
        <v>-5.5684144357781157E-3</v>
      </c>
      <c r="AB59" s="98">
        <f t="shared" si="18"/>
        <v>1.8252787986004632E-2</v>
      </c>
      <c r="AC59" s="99">
        <f t="shared" si="18"/>
        <v>3.8982622121209332E-3</v>
      </c>
      <c r="AD59" s="96">
        <f t="shared" si="14"/>
        <v>-5.4076030673665761E-4</v>
      </c>
      <c r="AE59" s="97">
        <f t="shared" si="14"/>
        <v>-2.4472092072506803E-3</v>
      </c>
      <c r="AF59" s="97">
        <f t="shared" si="14"/>
        <v>5.8186363986577913E-4</v>
      </c>
      <c r="AG59" s="97">
        <f t="shared" si="14"/>
        <v>2.2168484383529958E-3</v>
      </c>
      <c r="AH59" s="98">
        <f t="shared" si="14"/>
        <v>1.3675096275229967E-4</v>
      </c>
      <c r="AI59" s="99">
        <f t="shared" si="14"/>
        <v>-5.2506473016174754E-5</v>
      </c>
      <c r="AJ59" s="96">
        <f t="shared" si="15"/>
        <v>-2.796587538848178E-3</v>
      </c>
      <c r="AK59" s="98">
        <f t="shared" si="15"/>
        <v>2.7440810658320033E-3</v>
      </c>
      <c r="AL59" s="220">
        <f t="shared" si="15"/>
        <v>-5.2506473016174754E-5</v>
      </c>
    </row>
    <row r="60" spans="1:38" x14ac:dyDescent="0.2">
      <c r="A60" s="330"/>
      <c r="B60" s="91" t="s">
        <v>534</v>
      </c>
      <c r="C60" s="92">
        <v>1444.8389999999999</v>
      </c>
      <c r="D60" s="93">
        <v>5478.058</v>
      </c>
      <c r="E60" s="93">
        <v>10585.749</v>
      </c>
      <c r="F60" s="93">
        <v>5144.2120000000004</v>
      </c>
      <c r="G60" s="94">
        <v>396.56100000000151</v>
      </c>
      <c r="H60" s="95">
        <f t="shared" si="0"/>
        <v>23049.419000000002</v>
      </c>
      <c r="I60" s="92">
        <v>13795.475</v>
      </c>
      <c r="J60" s="94">
        <v>9253.9439999999995</v>
      </c>
      <c r="K60" s="95">
        <f t="shared" si="1"/>
        <v>23049.419000000002</v>
      </c>
      <c r="L60" s="96">
        <f t="shared" ref="L60:Q102" si="19">(C60-C59)/C59</f>
        <v>6.4754997562161017E-4</v>
      </c>
      <c r="M60" s="97">
        <f t="shared" si="19"/>
        <v>-6.3710927063367929E-3</v>
      </c>
      <c r="N60" s="97">
        <f t="shared" si="19"/>
        <v>5.3950324557683685E-3</v>
      </c>
      <c r="O60" s="97">
        <f t="shared" si="19"/>
        <v>-5.6644251869665029E-3</v>
      </c>
      <c r="P60" s="98">
        <f t="shared" si="19"/>
        <v>-1.6131473243637784E-2</v>
      </c>
      <c r="Q60" s="99">
        <f t="shared" si="19"/>
        <v>-5.7205142244943032E-4</v>
      </c>
      <c r="R60" s="96">
        <f t="shared" si="17"/>
        <v>2.1155205097181584E-3</v>
      </c>
      <c r="S60" s="98">
        <f t="shared" si="17"/>
        <v>-4.5519380912324645E-3</v>
      </c>
      <c r="T60" s="99">
        <f t="shared" si="17"/>
        <v>-5.7205142244943032E-4</v>
      </c>
      <c r="U60" s="96">
        <f t="shared" ref="U60:Z102" si="20">(C60-C48)/C48</f>
        <v>2.3434557022353909E-3</v>
      </c>
      <c r="V60" s="97">
        <f t="shared" si="20"/>
        <v>-2.3618625694492492E-2</v>
      </c>
      <c r="W60" s="97">
        <f t="shared" si="20"/>
        <v>1.9507377301795116E-2</v>
      </c>
      <c r="X60" s="97">
        <f t="shared" si="20"/>
        <v>2.3510727916139281E-2</v>
      </c>
      <c r="Y60" s="98">
        <f t="shared" si="20"/>
        <v>2.1945908335381972E-2</v>
      </c>
      <c r="Z60" s="99">
        <f t="shared" si="20"/>
        <v>8.7571518527200694E-3</v>
      </c>
      <c r="AA60" s="96">
        <f t="shared" si="18"/>
        <v>3.0229248464690617E-3</v>
      </c>
      <c r="AB60" s="98">
        <f t="shared" si="18"/>
        <v>1.7428320564644256E-2</v>
      </c>
      <c r="AC60" s="99">
        <f t="shared" si="18"/>
        <v>8.7571518527200694E-3</v>
      </c>
      <c r="AD60" s="96">
        <f t="shared" si="14"/>
        <v>4.0541808534087356E-5</v>
      </c>
      <c r="AE60" s="97">
        <f t="shared" si="14"/>
        <v>-1.523027833967809E-3</v>
      </c>
      <c r="AF60" s="97">
        <f t="shared" si="14"/>
        <v>2.4630341090592896E-3</v>
      </c>
      <c r="AG60" s="97">
        <f t="shared" si="14"/>
        <v>-1.2706713359267104E-3</v>
      </c>
      <c r="AH60" s="98">
        <f t="shared" si="14"/>
        <v>-2.8192817014830791E-4</v>
      </c>
      <c r="AI60" s="99">
        <f t="shared" si="14"/>
        <v>-5.7205142244943032E-4</v>
      </c>
      <c r="AJ60" s="96">
        <f t="shared" si="15"/>
        <v>1.2627797753350571E-3</v>
      </c>
      <c r="AK60" s="98">
        <f t="shared" si="15"/>
        <v>-1.8348311977845662E-3</v>
      </c>
      <c r="AL60" s="220">
        <f t="shared" si="15"/>
        <v>-5.7205142244943032E-4</v>
      </c>
    </row>
    <row r="61" spans="1:38" x14ac:dyDescent="0.2">
      <c r="A61" s="330"/>
      <c r="B61" s="91" t="s">
        <v>535</v>
      </c>
      <c r="C61" s="92">
        <v>1408.626</v>
      </c>
      <c r="D61" s="93">
        <v>5475.482</v>
      </c>
      <c r="E61" s="93">
        <v>10555.995999999999</v>
      </c>
      <c r="F61" s="93">
        <v>5176.6620000000003</v>
      </c>
      <c r="G61" s="94">
        <v>384.64500000000044</v>
      </c>
      <c r="H61" s="95">
        <f t="shared" si="0"/>
        <v>23001.411</v>
      </c>
      <c r="I61" s="92">
        <v>13750.635</v>
      </c>
      <c r="J61" s="94">
        <v>9250.7749999999996</v>
      </c>
      <c r="K61" s="95">
        <f t="shared" si="1"/>
        <v>23001.41</v>
      </c>
      <c r="L61" s="96">
        <f t="shared" si="19"/>
        <v>-2.5063692217610383E-2</v>
      </c>
      <c r="M61" s="97">
        <f t="shared" si="19"/>
        <v>-4.7023963601700123E-4</v>
      </c>
      <c r="N61" s="97">
        <f t="shared" si="19"/>
        <v>-2.8106655466703973E-3</v>
      </c>
      <c r="O61" s="97">
        <f t="shared" si="19"/>
        <v>6.3080603987549144E-3</v>
      </c>
      <c r="P61" s="98">
        <f t="shared" si="19"/>
        <v>-3.0048340608383153E-2</v>
      </c>
      <c r="Q61" s="99">
        <f t="shared" si="19"/>
        <v>-2.0828290726114017E-3</v>
      </c>
      <c r="R61" s="96">
        <f t="shared" si="17"/>
        <v>-3.2503411444694832E-3</v>
      </c>
      <c r="S61" s="98">
        <f t="shared" si="17"/>
        <v>-3.4244858192354193E-4</v>
      </c>
      <c r="T61" s="99">
        <f t="shared" si="17"/>
        <v>-2.0828724576529164E-3</v>
      </c>
      <c r="U61" s="96">
        <f t="shared" si="20"/>
        <v>-2.2393073179669314E-2</v>
      </c>
      <c r="V61" s="97">
        <f t="shared" si="20"/>
        <v>-2.5848935724677044E-2</v>
      </c>
      <c r="W61" s="97">
        <f t="shared" si="20"/>
        <v>9.7363645842201436E-3</v>
      </c>
      <c r="X61" s="97">
        <f t="shared" si="20"/>
        <v>3.0880029154083513E-2</v>
      </c>
      <c r="Y61" s="98">
        <f t="shared" si="20"/>
        <v>-2.7290448342966455E-4</v>
      </c>
      <c r="Z61" s="99">
        <f t="shared" si="20"/>
        <v>3.4547700877139687E-3</v>
      </c>
      <c r="AA61" s="96">
        <f t="shared" si="18"/>
        <v>-3.0305023051408466E-3</v>
      </c>
      <c r="AB61" s="98">
        <f t="shared" si="18"/>
        <v>1.3252006865001272E-2</v>
      </c>
      <c r="AC61" s="99">
        <f t="shared" si="18"/>
        <v>3.4547264619220427E-3</v>
      </c>
      <c r="AD61" s="96">
        <f t="shared" si="14"/>
        <v>-1.5711025080502013E-3</v>
      </c>
      <c r="AE61" s="97">
        <f t="shared" si="14"/>
        <v>-1.1175986691898922E-4</v>
      </c>
      <c r="AF61" s="97">
        <f t="shared" si="14"/>
        <v>-1.2908351399226422E-3</v>
      </c>
      <c r="AG61" s="97">
        <f t="shared" si="14"/>
        <v>1.4078445968638002E-3</v>
      </c>
      <c r="AH61" s="98">
        <f t="shared" si="14"/>
        <v>-5.1697615458337913E-4</v>
      </c>
      <c r="AI61" s="99">
        <f t="shared" si="14"/>
        <v>-2.0828290726114017E-3</v>
      </c>
      <c r="AJ61" s="96">
        <f t="shared" si="15"/>
        <v>-1.9453852611209046E-3</v>
      </c>
      <c r="AK61" s="98">
        <f t="shared" si="15"/>
        <v>-1.3748719653193292E-4</v>
      </c>
      <c r="AL61" s="220">
        <f t="shared" si="15"/>
        <v>-2.0828724576529164E-3</v>
      </c>
    </row>
    <row r="62" spans="1:38" x14ac:dyDescent="0.2">
      <c r="A62" s="330"/>
      <c r="B62" s="91" t="s">
        <v>536</v>
      </c>
      <c r="C62" s="92">
        <v>1395.4580000000001</v>
      </c>
      <c r="D62" s="93">
        <v>5463.9639999999999</v>
      </c>
      <c r="E62" s="93">
        <v>10533.203</v>
      </c>
      <c r="F62" s="93">
        <v>5213.1360000000004</v>
      </c>
      <c r="G62" s="94">
        <v>380.51800000000003</v>
      </c>
      <c r="H62" s="95">
        <f t="shared" si="0"/>
        <v>22986.278999999999</v>
      </c>
      <c r="I62" s="92">
        <v>13700.927</v>
      </c>
      <c r="J62" s="94">
        <v>9285.3520000000008</v>
      </c>
      <c r="K62" s="95">
        <f t="shared" si="1"/>
        <v>22986.279000000002</v>
      </c>
      <c r="L62" s="96">
        <f t="shared" si="19"/>
        <v>-9.3481165334161741E-3</v>
      </c>
      <c r="M62" s="97">
        <f t="shared" si="19"/>
        <v>-2.1035591021941135E-3</v>
      </c>
      <c r="N62" s="97">
        <f t="shared" si="19"/>
        <v>-2.1592467446936952E-3</v>
      </c>
      <c r="O62" s="97">
        <f t="shared" si="19"/>
        <v>7.0458530999319945E-3</v>
      </c>
      <c r="P62" s="98">
        <f t="shared" si="19"/>
        <v>-1.0729373838215504E-2</v>
      </c>
      <c r="Q62" s="99">
        <f t="shared" si="19"/>
        <v>-6.5787268441929174E-4</v>
      </c>
      <c r="R62" s="96">
        <f t="shared" si="17"/>
        <v>-3.6149603272867424E-3</v>
      </c>
      <c r="S62" s="98">
        <f t="shared" si="17"/>
        <v>3.7377408919794437E-3</v>
      </c>
      <c r="T62" s="99">
        <f t="shared" si="17"/>
        <v>-6.5782923742490501E-4</v>
      </c>
      <c r="U62" s="96">
        <f t="shared" si="20"/>
        <v>-1.7198358703220264E-5</v>
      </c>
      <c r="V62" s="97">
        <f t="shared" si="20"/>
        <v>-2.8950061330809275E-2</v>
      </c>
      <c r="W62" s="97">
        <f t="shared" si="20"/>
        <v>8.5606796072347086E-3</v>
      </c>
      <c r="X62" s="97">
        <f t="shared" si="20"/>
        <v>3.673460783598196E-2</v>
      </c>
      <c r="Y62" s="98">
        <f t="shared" si="20"/>
        <v>-2.966211908708755E-2</v>
      </c>
      <c r="Z62" s="99">
        <f t="shared" si="20"/>
        <v>4.3505160855360821E-3</v>
      </c>
      <c r="AA62" s="96">
        <f t="shared" si="18"/>
        <v>-5.8463165615232765E-3</v>
      </c>
      <c r="AB62" s="98">
        <f t="shared" si="18"/>
        <v>1.9784273007591831E-2</v>
      </c>
      <c r="AC62" s="99">
        <f t="shared" si="18"/>
        <v>4.3505160855362409E-3</v>
      </c>
      <c r="AD62" s="96">
        <f t="shared" si="14"/>
        <v>-5.724866183209323E-4</v>
      </c>
      <c r="AE62" s="97">
        <f t="shared" si="14"/>
        <v>-5.0075188865587547E-4</v>
      </c>
      <c r="AF62" s="97">
        <f t="shared" si="14"/>
        <v>-9.9093920803378826E-4</v>
      </c>
      <c r="AG62" s="97">
        <f t="shared" si="14"/>
        <v>1.5857288059415208E-3</v>
      </c>
      <c r="AH62" s="98">
        <f t="shared" si="14"/>
        <v>-1.7942377535014732E-4</v>
      </c>
      <c r="AI62" s="99">
        <f t="shared" si="14"/>
        <v>-6.5787268441929174E-4</v>
      </c>
      <c r="AJ62" s="96">
        <f t="shared" si="15"/>
        <v>-2.1610849074035262E-3</v>
      </c>
      <c r="AK62" s="98">
        <f t="shared" si="15"/>
        <v>1.503255669978542E-3</v>
      </c>
      <c r="AL62" s="220">
        <f t="shared" si="15"/>
        <v>-6.5782923742490501E-4</v>
      </c>
    </row>
    <row r="63" spans="1:38" x14ac:dyDescent="0.2">
      <c r="A63" s="330"/>
      <c r="B63" s="91" t="s">
        <v>537</v>
      </c>
      <c r="C63" s="92">
        <v>1360.175</v>
      </c>
      <c r="D63" s="93">
        <v>5400.9279999999999</v>
      </c>
      <c r="E63" s="93">
        <v>10567.371999999999</v>
      </c>
      <c r="F63" s="93">
        <v>5193.8320000000003</v>
      </c>
      <c r="G63" s="94">
        <v>362.15499999999884</v>
      </c>
      <c r="H63" s="95">
        <f t="shared" si="0"/>
        <v>22884.462</v>
      </c>
      <c r="I63" s="92">
        <v>13644.582</v>
      </c>
      <c r="J63" s="94">
        <v>9239.8799999999992</v>
      </c>
      <c r="K63" s="95">
        <f t="shared" si="1"/>
        <v>22884.462</v>
      </c>
      <c r="L63" s="96">
        <f t="shared" si="19"/>
        <v>-2.5284171934949046E-2</v>
      </c>
      <c r="M63" s="97">
        <f t="shared" si="19"/>
        <v>-1.1536679231415152E-2</v>
      </c>
      <c r="N63" s="97">
        <f t="shared" si="19"/>
        <v>3.2439325435957012E-3</v>
      </c>
      <c r="O63" s="97">
        <f t="shared" si="19"/>
        <v>-3.7029534621771014E-3</v>
      </c>
      <c r="P63" s="98">
        <f t="shared" si="19"/>
        <v>-4.8257901071700138E-2</v>
      </c>
      <c r="Q63" s="99">
        <f t="shared" si="19"/>
        <v>-4.4294685538272243E-3</v>
      </c>
      <c r="R63" s="96">
        <f t="shared" si="17"/>
        <v>-4.1124954537747225E-3</v>
      </c>
      <c r="S63" s="98">
        <f t="shared" si="17"/>
        <v>-4.8971756805774912E-3</v>
      </c>
      <c r="T63" s="99">
        <f t="shared" si="17"/>
        <v>-4.4294685538273822E-3</v>
      </c>
      <c r="U63" s="96">
        <f t="shared" si="20"/>
        <v>-5.8912131691069493E-2</v>
      </c>
      <c r="V63" s="97">
        <f t="shared" si="20"/>
        <v>-4.0272828430621681E-2</v>
      </c>
      <c r="W63" s="97">
        <f t="shared" si="20"/>
        <v>1.1450901898746159E-2</v>
      </c>
      <c r="X63" s="97">
        <f t="shared" si="20"/>
        <v>2.9987201092765689E-2</v>
      </c>
      <c r="Y63" s="98">
        <f t="shared" si="20"/>
        <v>-9.7473508976547316E-2</v>
      </c>
      <c r="Z63" s="99">
        <f t="shared" si="20"/>
        <v>-3.4857264535580715E-3</v>
      </c>
      <c r="AA63" s="96">
        <f t="shared" si="18"/>
        <v>-1.1350794135337206E-2</v>
      </c>
      <c r="AB63" s="98">
        <f t="shared" si="18"/>
        <v>8.3602223790560405E-3</v>
      </c>
      <c r="AC63" s="99">
        <f t="shared" si="18"/>
        <v>-3.4857264535580715E-3</v>
      </c>
      <c r="AD63" s="96">
        <f t="shared" si="14"/>
        <v>-1.5349591815186847E-3</v>
      </c>
      <c r="AE63" s="97">
        <f t="shared" si="14"/>
        <v>-2.7423316318400236E-3</v>
      </c>
      <c r="AF63" s="97">
        <f t="shared" si="14"/>
        <v>1.4864954871556145E-3</v>
      </c>
      <c r="AG63" s="97">
        <f t="shared" si="14"/>
        <v>-8.398053464851831E-4</v>
      </c>
      <c r="AH63" s="98">
        <f t="shared" si="14"/>
        <v>-7.9886788113905666E-4</v>
      </c>
      <c r="AI63" s="99">
        <f t="shared" si="14"/>
        <v>-4.4294685538272243E-3</v>
      </c>
      <c r="AJ63" s="96">
        <f t="shared" si="15"/>
        <v>-2.4512449361638452E-3</v>
      </c>
      <c r="AK63" s="98">
        <f t="shared" si="15"/>
        <v>-1.9782236176634576E-3</v>
      </c>
      <c r="AL63" s="220">
        <f t="shared" si="15"/>
        <v>-4.4294685538273822E-3</v>
      </c>
    </row>
    <row r="64" spans="1:38" x14ac:dyDescent="0.2">
      <c r="A64" s="331"/>
      <c r="B64" s="100" t="s">
        <v>538</v>
      </c>
      <c r="C64" s="101">
        <v>1358.7809999999999</v>
      </c>
      <c r="D64" s="102">
        <v>5395.7089999999998</v>
      </c>
      <c r="E64" s="102">
        <v>10520.722</v>
      </c>
      <c r="F64" s="102">
        <v>5210.8890000000001</v>
      </c>
      <c r="G64" s="103">
        <v>363.5480000000025</v>
      </c>
      <c r="H64" s="104">
        <f t="shared" si="0"/>
        <v>22849.649000000001</v>
      </c>
      <c r="I64" s="101">
        <v>13662.646000000001</v>
      </c>
      <c r="J64" s="103">
        <v>9187.0030000000006</v>
      </c>
      <c r="K64" s="104">
        <f t="shared" si="1"/>
        <v>22849.649000000001</v>
      </c>
      <c r="L64" s="105">
        <f t="shared" si="19"/>
        <v>-1.0248681235870425E-3</v>
      </c>
      <c r="M64" s="106">
        <f t="shared" si="19"/>
        <v>-9.6631541838736808E-4</v>
      </c>
      <c r="N64" s="106">
        <f t="shared" si="19"/>
        <v>-4.4145318249418719E-3</v>
      </c>
      <c r="O64" s="106">
        <f t="shared" si="19"/>
        <v>3.2840877409973574E-3</v>
      </c>
      <c r="P64" s="107">
        <f t="shared" si="19"/>
        <v>3.8464193508405838E-3</v>
      </c>
      <c r="Q64" s="108">
        <f t="shared" si="19"/>
        <v>-1.5212505323480309E-3</v>
      </c>
      <c r="R64" s="105">
        <f t="shared" si="17"/>
        <v>1.3238954480247402E-3</v>
      </c>
      <c r="S64" s="107">
        <f t="shared" si="17"/>
        <v>-5.7226933683119903E-3</v>
      </c>
      <c r="T64" s="108">
        <f t="shared" si="17"/>
        <v>-1.5212505323480309E-3</v>
      </c>
      <c r="U64" s="105">
        <f t="shared" si="20"/>
        <v>-5.211355542611186E-2</v>
      </c>
      <c r="V64" s="106">
        <f t="shared" si="20"/>
        <v>-3.8161520214582197E-2</v>
      </c>
      <c r="W64" s="106">
        <f t="shared" si="20"/>
        <v>4.320956658887775E-3</v>
      </c>
      <c r="X64" s="106">
        <f t="shared" si="20"/>
        <v>2.6060644606647771E-2</v>
      </c>
      <c r="Y64" s="107">
        <f t="shared" si="20"/>
        <v>-6.2295589373222028E-2</v>
      </c>
      <c r="Z64" s="108">
        <f t="shared" si="20"/>
        <v>-5.8873257562365956E-3</v>
      </c>
      <c r="AA64" s="105">
        <f t="shared" si="18"/>
        <v>-9.5417893867220348E-3</v>
      </c>
      <c r="AB64" s="107">
        <f t="shared" si="18"/>
        <v>-4.0236321473177092E-4</v>
      </c>
      <c r="AC64" s="108">
        <f t="shared" si="18"/>
        <v>-5.8873257562364377E-3</v>
      </c>
      <c r="AD64" s="105">
        <f t="shared" si="14"/>
        <v>-6.0914693996302184E-5</v>
      </c>
      <c r="AE64" s="106">
        <f t="shared" si="14"/>
        <v>-2.2805867142518146E-4</v>
      </c>
      <c r="AF64" s="106">
        <f t="shared" si="14"/>
        <v>-2.0385010580541347E-3</v>
      </c>
      <c r="AG64" s="106">
        <f t="shared" si="14"/>
        <v>7.4535289490309142E-4</v>
      </c>
      <c r="AH64" s="107">
        <f t="shared" si="14"/>
        <v>6.0870996224585361E-5</v>
      </c>
      <c r="AI64" s="108">
        <f t="shared" si="14"/>
        <v>-1.5212505323480309E-3</v>
      </c>
      <c r="AJ64" s="105">
        <f t="shared" si="15"/>
        <v>7.8935655118308253E-4</v>
      </c>
      <c r="AK64" s="107">
        <f t="shared" si="15"/>
        <v>-2.3106070835311136E-3</v>
      </c>
      <c r="AL64" s="223">
        <f t="shared" si="15"/>
        <v>-1.5212505323480309E-3</v>
      </c>
    </row>
    <row r="65" spans="1:38" x14ac:dyDescent="0.2">
      <c r="A65" s="329">
        <f t="shared" ref="A65" si="21">A53+1</f>
        <v>2009</v>
      </c>
      <c r="B65" s="82" t="s">
        <v>527</v>
      </c>
      <c r="C65" s="83">
        <v>1337.373</v>
      </c>
      <c r="D65" s="84">
        <v>5327.7709999999997</v>
      </c>
      <c r="E65" s="84">
        <v>10492.673000000001</v>
      </c>
      <c r="F65" s="84">
        <v>5209.8739999999998</v>
      </c>
      <c r="G65" s="85">
        <v>375.9519999999975</v>
      </c>
      <c r="H65" s="86">
        <f t="shared" si="0"/>
        <v>22743.643</v>
      </c>
      <c r="I65" s="83">
        <v>13590.19</v>
      </c>
      <c r="J65" s="85">
        <v>9153.4529999999995</v>
      </c>
      <c r="K65" s="86">
        <f t="shared" si="1"/>
        <v>22743.643</v>
      </c>
      <c r="L65" s="87">
        <f t="shared" si="19"/>
        <v>-1.5755298315180962E-2</v>
      </c>
      <c r="M65" s="88">
        <f t="shared" si="19"/>
        <v>-1.2591116385260974E-2</v>
      </c>
      <c r="N65" s="88">
        <f t="shared" si="19"/>
        <v>-2.6660717772030349E-3</v>
      </c>
      <c r="O65" s="88">
        <f t="shared" si="19"/>
        <v>-1.9478442162178611E-4</v>
      </c>
      <c r="P65" s="89">
        <f t="shared" si="19"/>
        <v>3.4119290987696012E-2</v>
      </c>
      <c r="Q65" s="90">
        <f t="shared" si="19"/>
        <v>-4.639283518096983E-3</v>
      </c>
      <c r="R65" s="87">
        <f t="shared" si="17"/>
        <v>-5.3032187176627523E-3</v>
      </c>
      <c r="S65" s="89">
        <f t="shared" si="17"/>
        <v>-3.6518982305765099E-3</v>
      </c>
      <c r="T65" s="90">
        <f t="shared" si="17"/>
        <v>-4.639283518096983E-3</v>
      </c>
      <c r="U65" s="87">
        <f t="shared" si="20"/>
        <v>-8.9329744327602725E-2</v>
      </c>
      <c r="V65" s="88">
        <f t="shared" si="20"/>
        <v>-4.9442870720279634E-2</v>
      </c>
      <c r="W65" s="88">
        <f t="shared" si="20"/>
        <v>6.3141018183020682E-4</v>
      </c>
      <c r="X65" s="88">
        <f t="shared" si="20"/>
        <v>2.5217819779271688E-2</v>
      </c>
      <c r="Y65" s="89">
        <f t="shared" si="20"/>
        <v>-4.4825264548584563E-2</v>
      </c>
      <c r="Z65" s="90">
        <f t="shared" si="20"/>
        <v>-1.2640861186560898E-2</v>
      </c>
      <c r="AA65" s="87">
        <f t="shared" si="18"/>
        <v>-1.351730966195107E-2</v>
      </c>
      <c r="AB65" s="89">
        <f t="shared" si="18"/>
        <v>-1.1336716130507565E-2</v>
      </c>
      <c r="AC65" s="90">
        <f t="shared" si="18"/>
        <v>-1.2640861186560898E-2</v>
      </c>
      <c r="AD65" s="87">
        <f t="shared" si="14"/>
        <v>-9.369071708716357E-4</v>
      </c>
      <c r="AE65" s="88">
        <f t="shared" si="14"/>
        <v>-2.9732623026288104E-3</v>
      </c>
      <c r="AF65" s="88">
        <f t="shared" si="14"/>
        <v>-1.2275462086966441E-3</v>
      </c>
      <c r="AG65" s="88">
        <f t="shared" si="14"/>
        <v>-4.4420813641396742E-5</v>
      </c>
      <c r="AH65" s="89">
        <f t="shared" si="14"/>
        <v>5.4285297774136457E-4</v>
      </c>
      <c r="AI65" s="90">
        <f t="shared" si="14"/>
        <v>-4.639283518096983E-3</v>
      </c>
      <c r="AJ65" s="87">
        <f t="shared" si="15"/>
        <v>-3.1709896287684825E-3</v>
      </c>
      <c r="AK65" s="89">
        <f t="shared" si="15"/>
        <v>-1.4682938893285009E-3</v>
      </c>
      <c r="AL65" s="219">
        <f t="shared" si="15"/>
        <v>-4.639283518096983E-3</v>
      </c>
    </row>
    <row r="66" spans="1:38" x14ac:dyDescent="0.2">
      <c r="A66" s="330"/>
      <c r="B66" s="91" t="s">
        <v>528</v>
      </c>
      <c r="C66" s="92">
        <v>1331.9939999999999</v>
      </c>
      <c r="D66" s="93">
        <v>5310.5619999999999</v>
      </c>
      <c r="E66" s="93">
        <v>10516.718000000001</v>
      </c>
      <c r="F66" s="93">
        <v>5239.4830000000002</v>
      </c>
      <c r="G66" s="94">
        <v>378.60099999999875</v>
      </c>
      <c r="H66" s="95">
        <f t="shared" si="0"/>
        <v>22777.358</v>
      </c>
      <c r="I66" s="92">
        <v>13574.359</v>
      </c>
      <c r="J66" s="94">
        <v>9202.9989999999998</v>
      </c>
      <c r="K66" s="95">
        <f t="shared" si="1"/>
        <v>22777.358</v>
      </c>
      <c r="L66" s="96">
        <f t="shared" si="19"/>
        <v>-4.0220641511381884E-3</v>
      </c>
      <c r="M66" s="97">
        <f t="shared" si="19"/>
        <v>-3.2300562467868521E-3</v>
      </c>
      <c r="N66" s="97">
        <f t="shared" si="19"/>
        <v>2.2915990996765145E-3</v>
      </c>
      <c r="O66" s="97">
        <f t="shared" si="19"/>
        <v>5.6832468501158339E-3</v>
      </c>
      <c r="P66" s="98">
        <f t="shared" si="19"/>
        <v>7.0461122696548204E-3</v>
      </c>
      <c r="Q66" s="99">
        <f t="shared" si="19"/>
        <v>1.4823922447252688E-3</v>
      </c>
      <c r="R66" s="96">
        <f t="shared" si="17"/>
        <v>-1.1648843761566344E-3</v>
      </c>
      <c r="S66" s="98">
        <f t="shared" si="17"/>
        <v>5.4128207136695059E-3</v>
      </c>
      <c r="T66" s="99">
        <f t="shared" si="17"/>
        <v>1.4823922447252688E-3</v>
      </c>
      <c r="U66" s="96">
        <f t="shared" si="20"/>
        <v>-0.11585944225879019</v>
      </c>
      <c r="V66" s="97">
        <f t="shared" si="20"/>
        <v>-5.0161035218483668E-2</v>
      </c>
      <c r="W66" s="97">
        <f t="shared" si="20"/>
        <v>2.9759151530389014E-3</v>
      </c>
      <c r="X66" s="97">
        <f t="shared" si="20"/>
        <v>3.3943532035185138E-2</v>
      </c>
      <c r="Y66" s="98">
        <f t="shared" si="20"/>
        <v>-1.8517462358464739E-2</v>
      </c>
      <c r="Z66" s="99">
        <f t="shared" si="20"/>
        <v>-1.1240049231892278E-2</v>
      </c>
      <c r="AA66" s="96">
        <f t="shared" si="18"/>
        <v>-1.5329879704261399E-2</v>
      </c>
      <c r="AB66" s="98">
        <f t="shared" si="18"/>
        <v>-5.1451825531222102E-3</v>
      </c>
      <c r="AC66" s="99">
        <f t="shared" si="18"/>
        <v>-1.1240049231892122E-2</v>
      </c>
      <c r="AD66" s="96">
        <f t="shared" ref="AD66:AI81" si="22">(C66-C65)/$H65</f>
        <v>-2.3650564687460724E-4</v>
      </c>
      <c r="AE66" s="97">
        <f t="shared" si="22"/>
        <v>-7.5665099034485516E-4</v>
      </c>
      <c r="AF66" s="97">
        <f t="shared" si="22"/>
        <v>1.0572184939765398E-3</v>
      </c>
      <c r="AG66" s="97">
        <f t="shared" si="22"/>
        <v>1.3018582818944344E-3</v>
      </c>
      <c r="AH66" s="98">
        <f t="shared" si="22"/>
        <v>1.1647210607382693E-4</v>
      </c>
      <c r="AI66" s="99">
        <f t="shared" si="22"/>
        <v>1.4823922447252688E-3</v>
      </c>
      <c r="AJ66" s="96">
        <f t="shared" ref="AJ66:AL81" si="23">(I66-I65)/$K65</f>
        <v>-6.9606263165492574E-4</v>
      </c>
      <c r="AK66" s="98">
        <f t="shared" si="23"/>
        <v>2.1784548763801944E-3</v>
      </c>
      <c r="AL66" s="220">
        <f t="shared" si="23"/>
        <v>1.4823922447252688E-3</v>
      </c>
    </row>
    <row r="67" spans="1:38" x14ac:dyDescent="0.2">
      <c r="A67" s="330"/>
      <c r="B67" s="91" t="s">
        <v>529</v>
      </c>
      <c r="C67" s="92">
        <v>1319.0260000000001</v>
      </c>
      <c r="D67" s="93">
        <v>5281.9840000000004</v>
      </c>
      <c r="E67" s="93">
        <v>10472.004999999999</v>
      </c>
      <c r="F67" s="93">
        <v>5229.78</v>
      </c>
      <c r="G67" s="94">
        <v>391.18100000000049</v>
      </c>
      <c r="H67" s="95">
        <f t="shared" si="0"/>
        <v>22693.975999999999</v>
      </c>
      <c r="I67" s="92">
        <v>13493.277</v>
      </c>
      <c r="J67" s="94">
        <v>9200.7000000000007</v>
      </c>
      <c r="K67" s="95">
        <f t="shared" si="1"/>
        <v>22693.976999999999</v>
      </c>
      <c r="L67" s="96">
        <f t="shared" si="19"/>
        <v>-9.7357795905986429E-3</v>
      </c>
      <c r="M67" s="97">
        <f t="shared" si="19"/>
        <v>-5.3813513522673346E-3</v>
      </c>
      <c r="N67" s="97">
        <f t="shared" si="19"/>
        <v>-4.2516115769198675E-3</v>
      </c>
      <c r="O67" s="97">
        <f t="shared" si="19"/>
        <v>-1.8519002733667479E-3</v>
      </c>
      <c r="P67" s="98">
        <f t="shared" si="19"/>
        <v>3.3227593165368788E-2</v>
      </c>
      <c r="Q67" s="99">
        <f t="shared" si="19"/>
        <v>-3.6607406355030916E-3</v>
      </c>
      <c r="R67" s="96">
        <f t="shared" si="17"/>
        <v>-5.9731733925705317E-3</v>
      </c>
      <c r="S67" s="98">
        <f t="shared" si="17"/>
        <v>-2.4980987176018041E-4</v>
      </c>
      <c r="T67" s="99">
        <f t="shared" si="17"/>
        <v>-3.6606967322549535E-3</v>
      </c>
      <c r="U67" s="96">
        <f t="shared" si="20"/>
        <v>-9.9465766377759404E-2</v>
      </c>
      <c r="V67" s="97">
        <f t="shared" si="20"/>
        <v>-5.5560969338538289E-2</v>
      </c>
      <c r="W67" s="97">
        <f t="shared" si="20"/>
        <v>-4.7457032396786471E-3</v>
      </c>
      <c r="X67" s="97">
        <f t="shared" si="20"/>
        <v>2.9927039498871159E-2</v>
      </c>
      <c r="Y67" s="98">
        <f t="shared" si="20"/>
        <v>3.1259456049588471E-3</v>
      </c>
      <c r="Z67" s="99">
        <f t="shared" si="20"/>
        <v>-1.5324105324419017E-2</v>
      </c>
      <c r="AA67" s="96">
        <f t="shared" si="18"/>
        <v>-2.2326197105947857E-2</v>
      </c>
      <c r="AB67" s="98">
        <f t="shared" si="18"/>
        <v>-4.8716479434532632E-3</v>
      </c>
      <c r="AC67" s="99">
        <f t="shared" si="18"/>
        <v>-1.532401921070347E-2</v>
      </c>
      <c r="AD67" s="96">
        <f t="shared" si="22"/>
        <v>-5.6933732173853734E-4</v>
      </c>
      <c r="AE67" s="97">
        <f t="shared" si="22"/>
        <v>-1.2546670250342257E-3</v>
      </c>
      <c r="AF67" s="97">
        <f t="shared" si="22"/>
        <v>-1.9630459335978102E-3</v>
      </c>
      <c r="AG67" s="97">
        <f t="shared" si="22"/>
        <v>-4.2599321659695689E-4</v>
      </c>
      <c r="AH67" s="98">
        <f t="shared" si="22"/>
        <v>5.5230286146451871E-4</v>
      </c>
      <c r="AI67" s="99">
        <f t="shared" si="22"/>
        <v>-3.6607406355030916E-3</v>
      </c>
      <c r="AJ67" s="96">
        <f t="shared" si="23"/>
        <v>-3.5597631648060469E-3</v>
      </c>
      <c r="AK67" s="98">
        <f t="shared" si="23"/>
        <v>-1.0093356744882654E-4</v>
      </c>
      <c r="AL67" s="220">
        <f t="shared" si="23"/>
        <v>-3.6606967322549535E-3</v>
      </c>
    </row>
    <row r="68" spans="1:38" x14ac:dyDescent="0.2">
      <c r="A68" s="330"/>
      <c r="B68" s="91" t="s">
        <v>530</v>
      </c>
      <c r="C68" s="92">
        <v>1298.6500000000001</v>
      </c>
      <c r="D68" s="93">
        <v>5241.2709999999997</v>
      </c>
      <c r="E68" s="93">
        <v>10463.02</v>
      </c>
      <c r="F68" s="93">
        <v>5231.2969999999996</v>
      </c>
      <c r="G68" s="94">
        <v>379.77200000000084</v>
      </c>
      <c r="H68" s="95">
        <f t="shared" si="0"/>
        <v>22614.01</v>
      </c>
      <c r="I68" s="92">
        <v>13484.277</v>
      </c>
      <c r="J68" s="94">
        <v>9129.732</v>
      </c>
      <c r="K68" s="95">
        <f t="shared" si="1"/>
        <v>22614.008999999998</v>
      </c>
      <c r="L68" s="96">
        <f t="shared" si="19"/>
        <v>-1.5447762212420358E-2</v>
      </c>
      <c r="M68" s="97">
        <f t="shared" si="19"/>
        <v>-7.7078991530456446E-3</v>
      </c>
      <c r="N68" s="97">
        <f t="shared" si="19"/>
        <v>-8.5800188216093897E-4</v>
      </c>
      <c r="O68" s="97">
        <f t="shared" si="19"/>
        <v>2.9006956315558695E-4</v>
      </c>
      <c r="P68" s="98">
        <f t="shared" si="19"/>
        <v>-2.9165526955551614E-2</v>
      </c>
      <c r="Q68" s="99">
        <f t="shared" si="19"/>
        <v>-3.5236663685552657E-3</v>
      </c>
      <c r="R68" s="96">
        <f t="shared" si="17"/>
        <v>-6.6699883208504499E-4</v>
      </c>
      <c r="S68" s="98">
        <f t="shared" si="17"/>
        <v>-7.7133261599661709E-3</v>
      </c>
      <c r="T68" s="99">
        <f t="shared" si="17"/>
        <v>-3.5237543423966965E-3</v>
      </c>
      <c r="U68" s="96">
        <f t="shared" si="20"/>
        <v>-0.13560023749111402</v>
      </c>
      <c r="V68" s="97">
        <f t="shared" si="20"/>
        <v>-5.4489167326018655E-2</v>
      </c>
      <c r="W68" s="97">
        <f t="shared" si="20"/>
        <v>-8.463251754802413E-3</v>
      </c>
      <c r="X68" s="97">
        <f t="shared" si="20"/>
        <v>1.5093984488241868E-2</v>
      </c>
      <c r="Y68" s="98">
        <f t="shared" si="20"/>
        <v>-5.1186728626386943E-2</v>
      </c>
      <c r="Z68" s="99">
        <f t="shared" si="20"/>
        <v>-2.3228483705645175E-2</v>
      </c>
      <c r="AA68" s="96">
        <f t="shared" si="18"/>
        <v>-2.4087619556581268E-2</v>
      </c>
      <c r="AB68" s="98">
        <f t="shared" si="18"/>
        <v>-2.1957013266851549E-2</v>
      </c>
      <c r="AC68" s="99">
        <f t="shared" si="18"/>
        <v>-2.322856908873417E-2</v>
      </c>
      <c r="AD68" s="96">
        <f t="shared" si="22"/>
        <v>-8.9785941432210807E-4</v>
      </c>
      <c r="AE68" s="97">
        <f t="shared" si="22"/>
        <v>-1.7940003109195432E-3</v>
      </c>
      <c r="AF68" s="97">
        <f t="shared" si="22"/>
        <v>-3.9592004503744796E-4</v>
      </c>
      <c r="AG68" s="97">
        <f t="shared" si="22"/>
        <v>6.6845933035261223E-5</v>
      </c>
      <c r="AH68" s="98">
        <f t="shared" si="22"/>
        <v>-5.0273253131137758E-4</v>
      </c>
      <c r="AI68" s="99">
        <f t="shared" si="22"/>
        <v>-3.5236663685552657E-3</v>
      </c>
      <c r="AJ68" s="96">
        <f t="shared" si="23"/>
        <v>-3.9658099591799185E-4</v>
      </c>
      <c r="AK68" s="98">
        <f t="shared" si="23"/>
        <v>-3.1271733464787047E-3</v>
      </c>
      <c r="AL68" s="220">
        <f t="shared" si="23"/>
        <v>-3.5237543423966965E-3</v>
      </c>
    </row>
    <row r="69" spans="1:38" x14ac:dyDescent="0.2">
      <c r="A69" s="330"/>
      <c r="B69" s="91" t="s">
        <v>531</v>
      </c>
      <c r="C69" s="92">
        <v>1293.106</v>
      </c>
      <c r="D69" s="93">
        <v>5226.3519999999999</v>
      </c>
      <c r="E69" s="93">
        <v>10494.664000000001</v>
      </c>
      <c r="F69" s="93">
        <v>5284.9179999999997</v>
      </c>
      <c r="G69" s="94">
        <v>364.17399999999907</v>
      </c>
      <c r="H69" s="95">
        <f t="shared" si="0"/>
        <v>22663.214</v>
      </c>
      <c r="I69" s="92">
        <v>13472.652</v>
      </c>
      <c r="J69" s="94">
        <v>9190.5619999999999</v>
      </c>
      <c r="K69" s="95">
        <f t="shared" si="1"/>
        <v>22663.214</v>
      </c>
      <c r="L69" s="96">
        <f t="shared" si="19"/>
        <v>-4.2690486274208567E-3</v>
      </c>
      <c r="M69" s="97">
        <f t="shared" si="19"/>
        <v>-2.8464469782233871E-3</v>
      </c>
      <c r="N69" s="97">
        <f t="shared" si="19"/>
        <v>3.0243658140766462E-3</v>
      </c>
      <c r="O69" s="97">
        <f t="shared" si="19"/>
        <v>1.0250039330590502E-2</v>
      </c>
      <c r="P69" s="98">
        <f t="shared" si="19"/>
        <v>-4.1072011628034033E-2</v>
      </c>
      <c r="Q69" s="99">
        <f t="shared" si="19"/>
        <v>2.1758193261611517E-3</v>
      </c>
      <c r="R69" s="96">
        <f t="shared" si="17"/>
        <v>-8.6211518793332417E-4</v>
      </c>
      <c r="S69" s="98">
        <f t="shared" si="17"/>
        <v>6.6628461821223147E-3</v>
      </c>
      <c r="T69" s="99">
        <f t="shared" si="17"/>
        <v>2.1758636427535584E-3</v>
      </c>
      <c r="U69" s="96">
        <f t="shared" si="20"/>
        <v>-0.11501409838758252</v>
      </c>
      <c r="V69" s="97">
        <f t="shared" si="20"/>
        <v>-6.3931199099313885E-2</v>
      </c>
      <c r="W69" s="97">
        <f t="shared" si="20"/>
        <v>-3.6153921523204139E-3</v>
      </c>
      <c r="X69" s="97">
        <f t="shared" si="20"/>
        <v>3.0047447235804662E-2</v>
      </c>
      <c r="Y69" s="98">
        <f t="shared" si="20"/>
        <v>-7.0038125541047561E-2</v>
      </c>
      <c r="Z69" s="99">
        <f t="shared" si="20"/>
        <v>-1.8889627142616962E-2</v>
      </c>
      <c r="AA69" s="96">
        <f t="shared" si="18"/>
        <v>-2.6876188266653587E-2</v>
      </c>
      <c r="AB69" s="98">
        <f t="shared" si="18"/>
        <v>-6.9420125255960866E-3</v>
      </c>
      <c r="AC69" s="99">
        <f t="shared" si="18"/>
        <v>-1.8889584669488237E-2</v>
      </c>
      <c r="AD69" s="96">
        <f t="shared" si="22"/>
        <v>-2.4515775839844845E-4</v>
      </c>
      <c r="AE69" s="97">
        <f t="shared" si="22"/>
        <v>-6.59723773006197E-4</v>
      </c>
      <c r="AF69" s="97">
        <f t="shared" si="22"/>
        <v>1.3993095430664547E-3</v>
      </c>
      <c r="AG69" s="97">
        <f t="shared" si="22"/>
        <v>2.3711407220568179E-3</v>
      </c>
      <c r="AH69" s="98">
        <f t="shared" si="22"/>
        <v>-6.8974940755760596E-4</v>
      </c>
      <c r="AI69" s="99">
        <f t="shared" si="22"/>
        <v>2.1758193261611517E-3</v>
      </c>
      <c r="AJ69" s="96">
        <f t="shared" si="23"/>
        <v>-5.1406188084562984E-4</v>
      </c>
      <c r="AK69" s="98">
        <f t="shared" si="23"/>
        <v>2.6899255235991078E-3</v>
      </c>
      <c r="AL69" s="220">
        <f t="shared" si="23"/>
        <v>2.1758636427535584E-3</v>
      </c>
    </row>
    <row r="70" spans="1:38" x14ac:dyDescent="0.2">
      <c r="A70" s="330"/>
      <c r="B70" s="91" t="s">
        <v>532</v>
      </c>
      <c r="C70" s="92">
        <v>1262.508</v>
      </c>
      <c r="D70" s="93">
        <v>5162.1310000000003</v>
      </c>
      <c r="E70" s="93">
        <v>10462.655000000001</v>
      </c>
      <c r="F70" s="93">
        <v>5295.3339999999998</v>
      </c>
      <c r="G70" s="94">
        <v>352.39099999999962</v>
      </c>
      <c r="H70" s="95">
        <f t="shared" ref="H70:H133" si="24">SUM(C70:G70)</f>
        <v>22535.019</v>
      </c>
      <c r="I70" s="92">
        <v>13386.115</v>
      </c>
      <c r="J70" s="94">
        <v>9148.9040000000005</v>
      </c>
      <c r="K70" s="95">
        <f t="shared" ref="K70:K133" si="25">SUM(I70:J70)</f>
        <v>22535.019</v>
      </c>
      <c r="L70" s="96">
        <f t="shared" si="19"/>
        <v>-2.366240663951753E-2</v>
      </c>
      <c r="M70" s="97">
        <f t="shared" si="19"/>
        <v>-1.228792090544218E-2</v>
      </c>
      <c r="N70" s="97">
        <f t="shared" si="19"/>
        <v>-3.0500261847354057E-3</v>
      </c>
      <c r="O70" s="97">
        <f t="shared" si="19"/>
        <v>1.9708915067367496E-3</v>
      </c>
      <c r="P70" s="98">
        <f t="shared" si="19"/>
        <v>-3.2355412522583921E-2</v>
      </c>
      <c r="Q70" s="99">
        <f t="shared" si="19"/>
        <v>-5.6565233863122731E-3</v>
      </c>
      <c r="R70" s="96">
        <f t="shared" si="17"/>
        <v>-6.4231600430264407E-3</v>
      </c>
      <c r="S70" s="98">
        <f t="shared" si="17"/>
        <v>-4.5326934304996203E-3</v>
      </c>
      <c r="T70" s="99">
        <f t="shared" si="17"/>
        <v>-5.6565233863122731E-3</v>
      </c>
      <c r="U70" s="96">
        <f t="shared" si="20"/>
        <v>-0.13311672260460206</v>
      </c>
      <c r="V70" s="97">
        <f t="shared" si="20"/>
        <v>-7.3163633099176284E-2</v>
      </c>
      <c r="W70" s="97">
        <f t="shared" si="20"/>
        <v>-5.027804127706318E-3</v>
      </c>
      <c r="X70" s="97">
        <f t="shared" si="20"/>
        <v>3.3762768458773511E-2</v>
      </c>
      <c r="Y70" s="98">
        <f t="shared" si="20"/>
        <v>-0.11882203201229098</v>
      </c>
      <c r="Z70" s="99">
        <f t="shared" si="20"/>
        <v>-2.2927855455706546E-2</v>
      </c>
      <c r="AA70" s="96">
        <f t="shared" si="18"/>
        <v>-3.2155430482518427E-2</v>
      </c>
      <c r="AB70" s="98">
        <f t="shared" si="18"/>
        <v>-9.1050865425656713E-3</v>
      </c>
      <c r="AC70" s="99">
        <f t="shared" si="18"/>
        <v>-2.2927855455706546E-2</v>
      </c>
      <c r="AD70" s="96">
        <f t="shared" si="22"/>
        <v>-1.3501174193563171E-3</v>
      </c>
      <c r="AE70" s="97">
        <f t="shared" si="22"/>
        <v>-2.8337110526335564E-3</v>
      </c>
      <c r="AF70" s="97">
        <f t="shared" si="22"/>
        <v>-1.4123769029405985E-3</v>
      </c>
      <c r="AG70" s="97">
        <f t="shared" si="22"/>
        <v>4.5959941957041784E-4</v>
      </c>
      <c r="AH70" s="98">
        <f t="shared" si="22"/>
        <v>-5.1991743095217862E-4</v>
      </c>
      <c r="AI70" s="99">
        <f t="shared" si="22"/>
        <v>-5.6565233863122731E-3</v>
      </c>
      <c r="AJ70" s="96">
        <f t="shared" si="23"/>
        <v>-3.8183904542400853E-3</v>
      </c>
      <c r="AK70" s="98">
        <f t="shared" si="23"/>
        <v>-1.8381329320721874E-3</v>
      </c>
      <c r="AL70" s="220">
        <f t="shared" si="23"/>
        <v>-5.6565233863122731E-3</v>
      </c>
    </row>
    <row r="71" spans="1:38" x14ac:dyDescent="0.2">
      <c r="A71" s="330"/>
      <c r="B71" s="91" t="s">
        <v>533</v>
      </c>
      <c r="C71" s="92">
        <v>1265.337</v>
      </c>
      <c r="D71" s="93">
        <v>5148.7749999999996</v>
      </c>
      <c r="E71" s="93">
        <v>10485.566999999999</v>
      </c>
      <c r="F71" s="93">
        <v>5268.7910000000002</v>
      </c>
      <c r="G71" s="94">
        <v>343.0480000000025</v>
      </c>
      <c r="H71" s="95">
        <f t="shared" si="24"/>
        <v>22511.518</v>
      </c>
      <c r="I71" s="92">
        <v>13408.076999999999</v>
      </c>
      <c r="J71" s="94">
        <v>9103.4410000000007</v>
      </c>
      <c r="K71" s="95">
        <f t="shared" si="25"/>
        <v>22511.518</v>
      </c>
      <c r="L71" s="96">
        <f t="shared" si="19"/>
        <v>2.2407778802193338E-3</v>
      </c>
      <c r="M71" s="97">
        <f t="shared" si="19"/>
        <v>-2.5873035767594189E-3</v>
      </c>
      <c r="N71" s="97">
        <f t="shared" si="19"/>
        <v>2.1898839252559167E-3</v>
      </c>
      <c r="O71" s="97">
        <f t="shared" si="19"/>
        <v>-5.0125261220538052E-3</v>
      </c>
      <c r="P71" s="98">
        <f t="shared" si="19"/>
        <v>-2.6513162935481123E-2</v>
      </c>
      <c r="Q71" s="99">
        <f t="shared" si="19"/>
        <v>-1.0428657726004227E-3</v>
      </c>
      <c r="R71" s="96">
        <f t="shared" si="17"/>
        <v>1.6406552610671232E-3</v>
      </c>
      <c r="S71" s="98">
        <f t="shared" si="17"/>
        <v>-4.9692291011032286E-3</v>
      </c>
      <c r="T71" s="99">
        <f t="shared" si="17"/>
        <v>-1.0428657726004227E-3</v>
      </c>
      <c r="U71" s="96">
        <f t="shared" si="20"/>
        <v>-0.12366957914099552</v>
      </c>
      <c r="V71" s="97">
        <f t="shared" si="20"/>
        <v>-6.6097570133260647E-2</v>
      </c>
      <c r="W71" s="97">
        <f t="shared" si="20"/>
        <v>-4.1198809567340898E-3</v>
      </c>
      <c r="X71" s="97">
        <f t="shared" si="20"/>
        <v>1.8415712174136154E-2</v>
      </c>
      <c r="Y71" s="98">
        <f t="shared" si="20"/>
        <v>-0.14889731878142903</v>
      </c>
      <c r="Z71" s="99">
        <f t="shared" si="20"/>
        <v>-2.3895558751107677E-2</v>
      </c>
      <c r="AA71" s="96">
        <f t="shared" si="18"/>
        <v>-2.6025413268526146E-2</v>
      </c>
      <c r="AB71" s="98">
        <f t="shared" si="18"/>
        <v>-2.0741567038787587E-2</v>
      </c>
      <c r="AC71" s="99">
        <f t="shared" si="18"/>
        <v>-2.3895558751107677E-2</v>
      </c>
      <c r="AD71" s="96">
        <f t="shared" si="22"/>
        <v>1.2553794607406149E-4</v>
      </c>
      <c r="AE71" s="97">
        <f t="shared" si="22"/>
        <v>-5.9267755665085866E-4</v>
      </c>
      <c r="AF71" s="97">
        <f t="shared" si="22"/>
        <v>1.0167286746018914E-3</v>
      </c>
      <c r="AG71" s="97">
        <f t="shared" si="22"/>
        <v>-1.1778556743173665E-3</v>
      </c>
      <c r="AH71" s="98">
        <f t="shared" si="22"/>
        <v>-4.1459916230810004E-4</v>
      </c>
      <c r="AI71" s="99">
        <f t="shared" si="22"/>
        <v>-1.0428657726004227E-3</v>
      </c>
      <c r="AJ71" s="96">
        <f t="shared" si="23"/>
        <v>9.7457206492701574E-4</v>
      </c>
      <c r="AK71" s="98">
        <f t="shared" si="23"/>
        <v>-2.0174378375274384E-3</v>
      </c>
      <c r="AL71" s="220">
        <f t="shared" si="23"/>
        <v>-1.0428657726004227E-3</v>
      </c>
    </row>
    <row r="72" spans="1:38" x14ac:dyDescent="0.2">
      <c r="A72" s="330"/>
      <c r="B72" s="91" t="s">
        <v>534</v>
      </c>
      <c r="C72" s="92">
        <v>1281.6089999999999</v>
      </c>
      <c r="D72" s="93">
        <v>5150.9930000000004</v>
      </c>
      <c r="E72" s="93">
        <v>10404.032999999999</v>
      </c>
      <c r="F72" s="93">
        <v>5271.8320000000003</v>
      </c>
      <c r="G72" s="94">
        <v>355.90299999999479</v>
      </c>
      <c r="H72" s="95">
        <f t="shared" si="24"/>
        <v>22464.37</v>
      </c>
      <c r="I72" s="92">
        <v>13394.472</v>
      </c>
      <c r="J72" s="94">
        <v>9069.8979999999992</v>
      </c>
      <c r="K72" s="95">
        <f t="shared" si="25"/>
        <v>22464.37</v>
      </c>
      <c r="L72" s="96">
        <f t="shared" si="19"/>
        <v>1.2859815211283583E-2</v>
      </c>
      <c r="M72" s="97">
        <f t="shared" si="19"/>
        <v>4.3078207923258577E-4</v>
      </c>
      <c r="N72" s="97">
        <f t="shared" si="19"/>
        <v>-7.7758312926711221E-3</v>
      </c>
      <c r="O72" s="97">
        <f t="shared" si="19"/>
        <v>5.7717225830369195E-4</v>
      </c>
      <c r="P72" s="98">
        <f t="shared" si="19"/>
        <v>3.7472890091159818E-2</v>
      </c>
      <c r="Q72" s="99">
        <f t="shared" si="19"/>
        <v>-2.0943945228394214E-3</v>
      </c>
      <c r="R72" s="96">
        <f t="shared" si="17"/>
        <v>-1.0146868935791138E-3</v>
      </c>
      <c r="S72" s="98">
        <f t="shared" si="17"/>
        <v>-3.6846506722020256E-3</v>
      </c>
      <c r="T72" s="99">
        <f t="shared" si="17"/>
        <v>-2.0943945228394214E-3</v>
      </c>
      <c r="U72" s="96">
        <f t="shared" si="20"/>
        <v>-0.11297452518931177</v>
      </c>
      <c r="V72" s="97">
        <f t="shared" si="20"/>
        <v>-5.9704552233656449E-2</v>
      </c>
      <c r="W72" s="97">
        <f t="shared" si="20"/>
        <v>-1.7166097552473648E-2</v>
      </c>
      <c r="X72" s="97">
        <f t="shared" si="20"/>
        <v>2.4808464347892325E-2</v>
      </c>
      <c r="Y72" s="98">
        <f t="shared" si="20"/>
        <v>-0.10252647133733919</v>
      </c>
      <c r="Z72" s="99">
        <f t="shared" si="20"/>
        <v>-2.5382375147937685E-2</v>
      </c>
      <c r="AA72" s="96">
        <f t="shared" si="18"/>
        <v>-2.9067719668949464E-2</v>
      </c>
      <c r="AB72" s="98">
        <f t="shared" si="18"/>
        <v>-1.9888384887567969E-2</v>
      </c>
      <c r="AC72" s="99">
        <f t="shared" si="18"/>
        <v>-2.5382375147937685E-2</v>
      </c>
      <c r="AD72" s="96">
        <f t="shared" si="22"/>
        <v>7.2282997530419475E-4</v>
      </c>
      <c r="AE72" s="97">
        <f t="shared" si="22"/>
        <v>9.8527340537442063E-5</v>
      </c>
      <c r="AF72" s="97">
        <f t="shared" si="22"/>
        <v>-3.6218792531005528E-3</v>
      </c>
      <c r="AG72" s="97">
        <f t="shared" si="22"/>
        <v>1.3508640332474101E-4</v>
      </c>
      <c r="AH72" s="98">
        <f t="shared" si="22"/>
        <v>5.7104101109451116E-4</v>
      </c>
      <c r="AI72" s="99">
        <f t="shared" si="22"/>
        <v>-2.0943945228394214E-3</v>
      </c>
      <c r="AJ72" s="96">
        <f t="shared" si="23"/>
        <v>-6.0435728945509425E-4</v>
      </c>
      <c r="AK72" s="98">
        <f t="shared" si="23"/>
        <v>-1.4900372333843273E-3</v>
      </c>
      <c r="AL72" s="220">
        <f t="shared" si="23"/>
        <v>-2.0943945228394214E-3</v>
      </c>
    </row>
    <row r="73" spans="1:38" x14ac:dyDescent="0.2">
      <c r="A73" s="330"/>
      <c r="B73" s="91" t="s">
        <v>535</v>
      </c>
      <c r="C73" s="92">
        <v>1257.3219999999999</v>
      </c>
      <c r="D73" s="93">
        <v>5063.4849999999997</v>
      </c>
      <c r="E73" s="93">
        <v>10378.766</v>
      </c>
      <c r="F73" s="93">
        <v>5262.2529999999997</v>
      </c>
      <c r="G73" s="94">
        <v>361.6260000000002</v>
      </c>
      <c r="H73" s="95">
        <f t="shared" si="24"/>
        <v>22323.452000000001</v>
      </c>
      <c r="I73" s="92">
        <v>13249.472</v>
      </c>
      <c r="J73" s="94">
        <v>9073.98</v>
      </c>
      <c r="K73" s="95">
        <f t="shared" si="25"/>
        <v>22323.451999999997</v>
      </c>
      <c r="L73" s="96">
        <f t="shared" si="19"/>
        <v>-1.8950397508132384E-2</v>
      </c>
      <c r="M73" s="97">
        <f t="shared" si="19"/>
        <v>-1.6988569000190974E-2</v>
      </c>
      <c r="N73" s="97">
        <f t="shared" si="19"/>
        <v>-2.4285774564536491E-3</v>
      </c>
      <c r="O73" s="97">
        <f t="shared" si="19"/>
        <v>-1.8170154132378712E-3</v>
      </c>
      <c r="P73" s="98">
        <f t="shared" si="19"/>
        <v>1.6080224106021859E-2</v>
      </c>
      <c r="Q73" s="99">
        <f t="shared" si="19"/>
        <v>-6.2729557962229905E-3</v>
      </c>
      <c r="R73" s="96">
        <f t="shared" si="17"/>
        <v>-1.082536138789196E-2</v>
      </c>
      <c r="S73" s="98">
        <f t="shared" si="17"/>
        <v>4.5006018810799582E-4</v>
      </c>
      <c r="T73" s="99">
        <f t="shared" si="17"/>
        <v>-6.2729557962231518E-3</v>
      </c>
      <c r="U73" s="96">
        <f t="shared" si="20"/>
        <v>-0.10741247144380417</v>
      </c>
      <c r="V73" s="97">
        <f t="shared" si="20"/>
        <v>-7.5243969389361579E-2</v>
      </c>
      <c r="W73" s="97">
        <f t="shared" si="20"/>
        <v>-1.6789509961921127E-2</v>
      </c>
      <c r="X73" s="97">
        <f t="shared" si="20"/>
        <v>1.653401361726909E-2</v>
      </c>
      <c r="Y73" s="98">
        <f t="shared" si="20"/>
        <v>-5.9844791951020306E-2</v>
      </c>
      <c r="Z73" s="99">
        <f t="shared" si="20"/>
        <v>-2.9474670053937078E-2</v>
      </c>
      <c r="AA73" s="96">
        <f t="shared" si="18"/>
        <v>-3.6446535014564817E-2</v>
      </c>
      <c r="AB73" s="98">
        <f t="shared" si="18"/>
        <v>-1.9111371749934474E-2</v>
      </c>
      <c r="AC73" s="99">
        <f t="shared" si="18"/>
        <v>-2.9474627859770439E-2</v>
      </c>
      <c r="AD73" s="96">
        <f t="shared" si="22"/>
        <v>-1.0811342583833883E-3</v>
      </c>
      <c r="AE73" s="97">
        <f t="shared" si="22"/>
        <v>-3.8954130474168971E-3</v>
      </c>
      <c r="AF73" s="97">
        <f t="shared" si="22"/>
        <v>-1.1247588959761537E-3</v>
      </c>
      <c r="AG73" s="97">
        <f t="shared" si="22"/>
        <v>-4.2640857500124126E-4</v>
      </c>
      <c r="AH73" s="98">
        <f t="shared" si="22"/>
        <v>2.5475898055478136E-4</v>
      </c>
      <c r="AI73" s="99">
        <f t="shared" si="22"/>
        <v>-6.2729557962229905E-3</v>
      </c>
      <c r="AJ73" s="96">
        <f t="shared" si="23"/>
        <v>-6.4546657662778884E-3</v>
      </c>
      <c r="AK73" s="98">
        <f t="shared" si="23"/>
        <v>1.8170997005481724E-4</v>
      </c>
      <c r="AL73" s="220">
        <f t="shared" si="23"/>
        <v>-6.2729557962231518E-3</v>
      </c>
    </row>
    <row r="74" spans="1:38" x14ac:dyDescent="0.2">
      <c r="A74" s="330"/>
      <c r="B74" s="91" t="s">
        <v>536</v>
      </c>
      <c r="C74" s="92">
        <v>1246.183</v>
      </c>
      <c r="D74" s="93">
        <v>5037.8940000000002</v>
      </c>
      <c r="E74" s="93">
        <v>10448.786</v>
      </c>
      <c r="F74" s="93">
        <v>5282.4120000000003</v>
      </c>
      <c r="G74" s="94">
        <v>366.92699999999968</v>
      </c>
      <c r="H74" s="95">
        <f t="shared" si="24"/>
        <v>22382.202000000001</v>
      </c>
      <c r="I74" s="92">
        <v>13292.33</v>
      </c>
      <c r="J74" s="94">
        <v>9089.8719999999994</v>
      </c>
      <c r="K74" s="95">
        <f t="shared" si="25"/>
        <v>22382.201999999997</v>
      </c>
      <c r="L74" s="96">
        <f t="shared" si="19"/>
        <v>-8.8593057307514676E-3</v>
      </c>
      <c r="M74" s="97">
        <f t="shared" si="19"/>
        <v>-5.0540289938647868E-3</v>
      </c>
      <c r="N74" s="97">
        <f t="shared" si="19"/>
        <v>6.7464667764935097E-3</v>
      </c>
      <c r="O74" s="97">
        <f t="shared" si="19"/>
        <v>3.830868641245596E-3</v>
      </c>
      <c r="P74" s="98">
        <f t="shared" si="19"/>
        <v>1.4658791126742749E-2</v>
      </c>
      <c r="Q74" s="99">
        <f t="shared" si="19"/>
        <v>2.6317614318789044E-3</v>
      </c>
      <c r="R74" s="96">
        <f t="shared" si="17"/>
        <v>3.2346949372775136E-3</v>
      </c>
      <c r="S74" s="98">
        <f t="shared" si="17"/>
        <v>1.7513814224849322E-3</v>
      </c>
      <c r="T74" s="99">
        <f t="shared" si="17"/>
        <v>2.6317614318789049E-3</v>
      </c>
      <c r="U74" s="96">
        <f t="shared" si="20"/>
        <v>-0.10697204788678705</v>
      </c>
      <c r="V74" s="97">
        <f t="shared" si="20"/>
        <v>-7.7978185800638464E-2</v>
      </c>
      <c r="W74" s="97">
        <f t="shared" si="20"/>
        <v>-8.0143713170627642E-3</v>
      </c>
      <c r="X74" s="97">
        <f t="shared" si="20"/>
        <v>1.3288738294953332E-2</v>
      </c>
      <c r="Y74" s="98">
        <f t="shared" si="20"/>
        <v>-3.5717101424900657E-2</v>
      </c>
      <c r="Z74" s="99">
        <f t="shared" si="20"/>
        <v>-2.6279895062615289E-2</v>
      </c>
      <c r="AA74" s="96">
        <f t="shared" si="18"/>
        <v>-2.9822580618085168E-2</v>
      </c>
      <c r="AB74" s="98">
        <f t="shared" si="18"/>
        <v>-2.1052513679610786E-2</v>
      </c>
      <c r="AC74" s="99">
        <f t="shared" si="18"/>
        <v>-2.6279895062615601E-2</v>
      </c>
      <c r="AD74" s="96">
        <f t="shared" si="22"/>
        <v>-4.9898196748423564E-4</v>
      </c>
      <c r="AE74" s="97">
        <f t="shared" si="22"/>
        <v>-1.1463728817567927E-3</v>
      </c>
      <c r="AF74" s="97">
        <f t="shared" si="22"/>
        <v>3.1366116674070134E-3</v>
      </c>
      <c r="AG74" s="97">
        <f t="shared" si="22"/>
        <v>9.0304133966380104E-4</v>
      </c>
      <c r="AH74" s="98">
        <f t="shared" si="22"/>
        <v>2.3746327404916928E-4</v>
      </c>
      <c r="AI74" s="99">
        <f t="shared" si="22"/>
        <v>2.6317614318789044E-3</v>
      </c>
      <c r="AJ74" s="96">
        <f t="shared" si="23"/>
        <v>1.9198643650632607E-3</v>
      </c>
      <c r="AK74" s="98">
        <f t="shared" si="23"/>
        <v>7.1189706681564424E-4</v>
      </c>
      <c r="AL74" s="220">
        <f t="shared" si="23"/>
        <v>2.6317614318789049E-3</v>
      </c>
    </row>
    <row r="75" spans="1:38" x14ac:dyDescent="0.2">
      <c r="A75" s="330"/>
      <c r="B75" s="91" t="s">
        <v>537</v>
      </c>
      <c r="C75" s="92">
        <v>1248.6079999999999</v>
      </c>
      <c r="D75" s="93">
        <v>5015.6170000000002</v>
      </c>
      <c r="E75" s="93">
        <v>10386.93</v>
      </c>
      <c r="F75" s="93">
        <v>5305.201</v>
      </c>
      <c r="G75" s="94">
        <v>369.25800000000163</v>
      </c>
      <c r="H75" s="95">
        <f t="shared" si="24"/>
        <v>22325.614000000001</v>
      </c>
      <c r="I75" s="92">
        <v>13307.662</v>
      </c>
      <c r="J75" s="94">
        <v>9017.9519999999993</v>
      </c>
      <c r="K75" s="95">
        <f t="shared" si="25"/>
        <v>22325.614000000001</v>
      </c>
      <c r="L75" s="96">
        <f t="shared" si="19"/>
        <v>1.945942128884726E-3</v>
      </c>
      <c r="M75" s="97">
        <f t="shared" si="19"/>
        <v>-4.4218873997745965E-3</v>
      </c>
      <c r="N75" s="97">
        <f t="shared" si="19"/>
        <v>-5.9199221804331877E-3</v>
      </c>
      <c r="O75" s="97">
        <f t="shared" si="19"/>
        <v>4.3141277128705144E-3</v>
      </c>
      <c r="P75" s="98">
        <f t="shared" si="19"/>
        <v>6.3527622660691421E-3</v>
      </c>
      <c r="Q75" s="99">
        <f t="shared" si="19"/>
        <v>-2.5282588370884925E-3</v>
      </c>
      <c r="R75" s="96">
        <f t="shared" si="17"/>
        <v>1.1534471383121195E-3</v>
      </c>
      <c r="S75" s="98">
        <f t="shared" si="17"/>
        <v>-7.912102612666061E-3</v>
      </c>
      <c r="T75" s="99">
        <f t="shared" si="17"/>
        <v>-2.5282588370883308E-3</v>
      </c>
      <c r="U75" s="96">
        <f t="shared" si="20"/>
        <v>-8.2024004264157194E-2</v>
      </c>
      <c r="V75" s="97">
        <f t="shared" si="20"/>
        <v>-7.1341628697882978E-2</v>
      </c>
      <c r="W75" s="97">
        <f t="shared" si="20"/>
        <v>-1.7075390172693751E-2</v>
      </c>
      <c r="X75" s="97">
        <f t="shared" si="20"/>
        <v>2.1442549547232116E-2</v>
      </c>
      <c r="Y75" s="98">
        <f t="shared" si="20"/>
        <v>1.9613149066015426E-2</v>
      </c>
      <c r="Z75" s="99">
        <f t="shared" si="20"/>
        <v>-2.442041241782298E-2</v>
      </c>
      <c r="AA75" s="96">
        <f t="shared" si="18"/>
        <v>-2.4692584939575289E-2</v>
      </c>
      <c r="AB75" s="98">
        <f t="shared" si="18"/>
        <v>-2.4018493746672025E-2</v>
      </c>
      <c r="AC75" s="99">
        <f t="shared" si="18"/>
        <v>-2.442041241782298E-2</v>
      </c>
      <c r="AD75" s="96">
        <f t="shared" si="22"/>
        <v>1.0834501448963576E-4</v>
      </c>
      <c r="AE75" s="97">
        <f t="shared" si="22"/>
        <v>-9.9529974754048074E-4</v>
      </c>
      <c r="AF75" s="97">
        <f t="shared" si="22"/>
        <v>-2.7636244190808287E-3</v>
      </c>
      <c r="AG75" s="97">
        <f t="shared" si="22"/>
        <v>1.018175066063641E-3</v>
      </c>
      <c r="AH75" s="98">
        <f t="shared" si="22"/>
        <v>1.0414524897961111E-4</v>
      </c>
      <c r="AI75" s="99">
        <f t="shared" si="22"/>
        <v>-2.5282588370884925E-3</v>
      </c>
      <c r="AJ75" s="96">
        <f t="shared" si="23"/>
        <v>6.8500856171346933E-4</v>
      </c>
      <c r="AK75" s="98">
        <f t="shared" si="23"/>
        <v>-3.2132673988019625E-3</v>
      </c>
      <c r="AL75" s="220">
        <f t="shared" si="23"/>
        <v>-2.5282588370883308E-3</v>
      </c>
    </row>
    <row r="76" spans="1:38" x14ac:dyDescent="0.2">
      <c r="A76" s="331"/>
      <c r="B76" s="100" t="s">
        <v>538</v>
      </c>
      <c r="C76" s="101">
        <v>1259.597</v>
      </c>
      <c r="D76" s="102">
        <v>4952.0839999999998</v>
      </c>
      <c r="E76" s="102">
        <v>10410.323</v>
      </c>
      <c r="F76" s="102">
        <v>5328.6940000000004</v>
      </c>
      <c r="G76" s="103">
        <v>402.8070000000007</v>
      </c>
      <c r="H76" s="104">
        <f t="shared" si="24"/>
        <v>22353.505000000001</v>
      </c>
      <c r="I76" s="101">
        <v>13280.966</v>
      </c>
      <c r="J76" s="103">
        <v>9072.5380000000005</v>
      </c>
      <c r="K76" s="104">
        <f t="shared" si="25"/>
        <v>22353.504000000001</v>
      </c>
      <c r="L76" s="105">
        <f t="shared" si="19"/>
        <v>8.8010007944847642E-3</v>
      </c>
      <c r="M76" s="106">
        <f t="shared" si="19"/>
        <v>-1.2667035780443434E-2</v>
      </c>
      <c r="N76" s="106">
        <f t="shared" si="19"/>
        <v>2.2521572784258708E-3</v>
      </c>
      <c r="O76" s="106">
        <f t="shared" si="19"/>
        <v>4.4282959307291835E-3</v>
      </c>
      <c r="P76" s="107">
        <f t="shared" si="19"/>
        <v>9.0855174430882799E-2</v>
      </c>
      <c r="Q76" s="108">
        <f t="shared" si="19"/>
        <v>1.2492825505269248E-3</v>
      </c>
      <c r="R76" s="105">
        <f t="shared" si="17"/>
        <v>-2.0060623721882861E-3</v>
      </c>
      <c r="S76" s="107">
        <f t="shared" si="17"/>
        <v>6.0530373193382657E-3</v>
      </c>
      <c r="T76" s="108">
        <f t="shared" si="17"/>
        <v>1.2492377589256635E-3</v>
      </c>
      <c r="U76" s="105">
        <f t="shared" si="20"/>
        <v>-7.2994838756208671E-2</v>
      </c>
      <c r="V76" s="106">
        <f t="shared" si="20"/>
        <v>-8.2218110724651752E-2</v>
      </c>
      <c r="W76" s="106">
        <f t="shared" si="20"/>
        <v>-1.0493481340919325E-2</v>
      </c>
      <c r="X76" s="106">
        <f t="shared" si="20"/>
        <v>2.2607466787337112E-2</v>
      </c>
      <c r="Y76" s="107">
        <f t="shared" si="20"/>
        <v>0.10798849120335671</v>
      </c>
      <c r="Z76" s="108">
        <f t="shared" si="20"/>
        <v>-2.1713418880088715E-2</v>
      </c>
      <c r="AA76" s="105">
        <f t="shared" si="18"/>
        <v>-2.7936023519895069E-2</v>
      </c>
      <c r="AB76" s="107">
        <f t="shared" si="18"/>
        <v>-1.2459449507091718E-2</v>
      </c>
      <c r="AC76" s="108">
        <f t="shared" si="18"/>
        <v>-2.1713462644437138E-2</v>
      </c>
      <c r="AD76" s="105">
        <f t="shared" si="22"/>
        <v>4.9221490616114887E-4</v>
      </c>
      <c r="AE76" s="106">
        <f t="shared" si="22"/>
        <v>-2.8457448023602107E-3</v>
      </c>
      <c r="AF76" s="106">
        <f t="shared" si="22"/>
        <v>1.0478099280942521E-3</v>
      </c>
      <c r="AG76" s="106">
        <f t="shared" si="22"/>
        <v>1.0522890882194949E-3</v>
      </c>
      <c r="AH76" s="107">
        <f t="shared" si="22"/>
        <v>1.5027134304122192E-3</v>
      </c>
      <c r="AI76" s="108">
        <f t="shared" si="22"/>
        <v>1.2492825505269248E-3</v>
      </c>
      <c r="AJ76" s="105">
        <f t="shared" si="23"/>
        <v>-1.1957565870304803E-3</v>
      </c>
      <c r="AK76" s="107">
        <f t="shared" si="23"/>
        <v>2.4449943459562253E-3</v>
      </c>
      <c r="AL76" s="223">
        <f t="shared" si="23"/>
        <v>1.2492377589256635E-3</v>
      </c>
    </row>
    <row r="77" spans="1:38" x14ac:dyDescent="0.2">
      <c r="A77" s="329">
        <f t="shared" ref="A77" si="26">A65+1</f>
        <v>2010</v>
      </c>
      <c r="B77" s="82" t="s">
        <v>527</v>
      </c>
      <c r="C77" s="83">
        <v>1262.6690000000001</v>
      </c>
      <c r="D77" s="84">
        <v>4957.8119999999999</v>
      </c>
      <c r="E77" s="84">
        <v>10431.684999999999</v>
      </c>
      <c r="F77" s="84">
        <v>5378.1719999999996</v>
      </c>
      <c r="G77" s="85">
        <v>394.9020000000055</v>
      </c>
      <c r="H77" s="86">
        <f t="shared" si="24"/>
        <v>22425.24</v>
      </c>
      <c r="I77" s="83">
        <v>13339.61</v>
      </c>
      <c r="J77" s="85">
        <v>9085.6299999999992</v>
      </c>
      <c r="K77" s="86">
        <f t="shared" si="25"/>
        <v>22425.239999999998</v>
      </c>
      <c r="L77" s="87">
        <f t="shared" si="19"/>
        <v>2.4388752910654093E-3</v>
      </c>
      <c r="M77" s="88">
        <f t="shared" si="19"/>
        <v>1.1566847412119959E-3</v>
      </c>
      <c r="N77" s="88">
        <f t="shared" si="19"/>
        <v>2.0520016525903345E-3</v>
      </c>
      <c r="O77" s="88">
        <f t="shared" si="19"/>
        <v>9.2852019650591974E-3</v>
      </c>
      <c r="P77" s="89">
        <f t="shared" si="19"/>
        <v>-1.9624783084691139E-2</v>
      </c>
      <c r="Q77" s="90">
        <f t="shared" si="19"/>
        <v>3.209116422681838E-3</v>
      </c>
      <c r="R77" s="87">
        <f t="shared" si="17"/>
        <v>4.4156426573187697E-3</v>
      </c>
      <c r="S77" s="89">
        <f t="shared" si="17"/>
        <v>1.4430361162442896E-3</v>
      </c>
      <c r="T77" s="90">
        <f t="shared" si="17"/>
        <v>3.2091613019595115E-3</v>
      </c>
      <c r="U77" s="87">
        <f t="shared" si="20"/>
        <v>-5.5858761916084701E-2</v>
      </c>
      <c r="V77" s="88">
        <f t="shared" si="20"/>
        <v>-6.9439733802372478E-2</v>
      </c>
      <c r="W77" s="88">
        <f t="shared" si="20"/>
        <v>-5.8124369262247278E-3</v>
      </c>
      <c r="X77" s="88">
        <f t="shared" si="20"/>
        <v>3.2303660318848362E-2</v>
      </c>
      <c r="Y77" s="89">
        <f t="shared" si="20"/>
        <v>5.0405370898434186E-2</v>
      </c>
      <c r="Z77" s="90">
        <f t="shared" si="20"/>
        <v>-1.3999648165423562E-2</v>
      </c>
      <c r="AA77" s="87">
        <f t="shared" si="18"/>
        <v>-1.8438299979617646E-2</v>
      </c>
      <c r="AB77" s="89">
        <f t="shared" si="18"/>
        <v>-7.409553531328595E-3</v>
      </c>
      <c r="AC77" s="90">
        <f t="shared" si="18"/>
        <v>-1.3999648165423722E-2</v>
      </c>
      <c r="AD77" s="87">
        <f t="shared" si="22"/>
        <v>1.3742811250406218E-4</v>
      </c>
      <c r="AE77" s="88">
        <f t="shared" si="22"/>
        <v>2.5624616810652578E-4</v>
      </c>
      <c r="AF77" s="88">
        <f t="shared" si="22"/>
        <v>9.5564431618214542E-4</v>
      </c>
      <c r="AG77" s="88">
        <f t="shared" si="22"/>
        <v>2.2134336427329475E-3</v>
      </c>
      <c r="AH77" s="89">
        <f t="shared" si="22"/>
        <v>-3.5363581684372079E-4</v>
      </c>
      <c r="AI77" s="90">
        <f t="shared" si="22"/>
        <v>3.209116422681838E-3</v>
      </c>
      <c r="AJ77" s="87">
        <f t="shared" si="23"/>
        <v>2.6234813119231878E-3</v>
      </c>
      <c r="AK77" s="89">
        <f t="shared" si="23"/>
        <v>5.8567999003640472E-4</v>
      </c>
      <c r="AL77" s="219">
        <f t="shared" si="23"/>
        <v>3.2091613019595115E-3</v>
      </c>
    </row>
    <row r="78" spans="1:38" x14ac:dyDescent="0.2">
      <c r="A78" s="330"/>
      <c r="B78" s="91" t="s">
        <v>528</v>
      </c>
      <c r="C78" s="92">
        <v>1254.3869999999999</v>
      </c>
      <c r="D78" s="93">
        <v>4929.7240000000002</v>
      </c>
      <c r="E78" s="93">
        <v>10430.499</v>
      </c>
      <c r="F78" s="93">
        <v>5332.4859999999999</v>
      </c>
      <c r="G78" s="94">
        <v>403.13199999999779</v>
      </c>
      <c r="H78" s="95">
        <f t="shared" si="24"/>
        <v>22350.227999999999</v>
      </c>
      <c r="I78" s="92">
        <v>13306.016</v>
      </c>
      <c r="J78" s="94">
        <v>9044.2119999999995</v>
      </c>
      <c r="K78" s="95">
        <f t="shared" si="25"/>
        <v>22350.227999999999</v>
      </c>
      <c r="L78" s="96">
        <f t="shared" si="19"/>
        <v>-6.5591219868391098E-3</v>
      </c>
      <c r="M78" s="97">
        <f t="shared" si="19"/>
        <v>-5.6654023992841474E-3</v>
      </c>
      <c r="N78" s="97">
        <f t="shared" si="19"/>
        <v>-1.1369208330194925E-4</v>
      </c>
      <c r="O78" s="97">
        <f t="shared" si="19"/>
        <v>-8.4947078672827307E-3</v>
      </c>
      <c r="P78" s="98">
        <f t="shared" si="19"/>
        <v>2.0840613620574655E-2</v>
      </c>
      <c r="Q78" s="99">
        <f t="shared" si="19"/>
        <v>-3.3449809232811976E-3</v>
      </c>
      <c r="R78" s="96">
        <f t="shared" si="17"/>
        <v>-2.5183644799211492E-3</v>
      </c>
      <c r="S78" s="98">
        <f t="shared" si="17"/>
        <v>-4.5586271948119912E-3</v>
      </c>
      <c r="T78" s="99">
        <f t="shared" si="17"/>
        <v>-3.3449809232810358E-3</v>
      </c>
      <c r="U78" s="96">
        <f t="shared" si="20"/>
        <v>-5.8263775962954768E-2</v>
      </c>
      <c r="V78" s="97">
        <f t="shared" si="20"/>
        <v>-7.1713313958108343E-2</v>
      </c>
      <c r="W78" s="97">
        <f t="shared" si="20"/>
        <v>-8.198280109821425E-3</v>
      </c>
      <c r="X78" s="97">
        <f t="shared" si="20"/>
        <v>1.7750415451295423E-2</v>
      </c>
      <c r="Y78" s="98">
        <f t="shared" si="20"/>
        <v>6.4793806672457599E-2</v>
      </c>
      <c r="Z78" s="99">
        <f t="shared" si="20"/>
        <v>-1.8752394373394887E-2</v>
      </c>
      <c r="AA78" s="96">
        <f t="shared" si="18"/>
        <v>-1.9768373593184087E-2</v>
      </c>
      <c r="AB78" s="98">
        <f t="shared" si="18"/>
        <v>-1.7253832147542367E-2</v>
      </c>
      <c r="AC78" s="99">
        <f t="shared" si="18"/>
        <v>-1.8752394373394887E-2</v>
      </c>
      <c r="AD78" s="96">
        <f t="shared" si="22"/>
        <v>-3.6931600286106871E-4</v>
      </c>
      <c r="AE78" s="97">
        <f t="shared" si="22"/>
        <v>-1.2525172528811167E-3</v>
      </c>
      <c r="AF78" s="97">
        <f t="shared" si="22"/>
        <v>-5.2886836439640974E-5</v>
      </c>
      <c r="AG78" s="97">
        <f t="shared" si="22"/>
        <v>-2.0372580181973387E-3</v>
      </c>
      <c r="AH78" s="98">
        <f t="shared" si="22"/>
        <v>3.6699718709776516E-4</v>
      </c>
      <c r="AI78" s="99">
        <f t="shared" si="22"/>
        <v>-3.3449809232811976E-3</v>
      </c>
      <c r="AJ78" s="96">
        <f t="shared" si="23"/>
        <v>-1.498044168089214E-3</v>
      </c>
      <c r="AK78" s="98">
        <f t="shared" si="23"/>
        <v>-1.8469367551919029E-3</v>
      </c>
      <c r="AL78" s="220">
        <f t="shared" si="23"/>
        <v>-3.3449809232810358E-3</v>
      </c>
    </row>
    <row r="79" spans="1:38" x14ac:dyDescent="0.2">
      <c r="A79" s="330"/>
      <c r="B79" s="91" t="s">
        <v>529</v>
      </c>
      <c r="C79" s="92">
        <v>1248.481</v>
      </c>
      <c r="D79" s="93">
        <v>4874.451</v>
      </c>
      <c r="E79" s="93">
        <v>10427.391</v>
      </c>
      <c r="F79" s="93">
        <v>5388.2349999999997</v>
      </c>
      <c r="G79" s="94">
        <v>381.67799999999988</v>
      </c>
      <c r="H79" s="95">
        <f t="shared" si="24"/>
        <v>22320.236000000001</v>
      </c>
      <c r="I79" s="92">
        <v>13279.844999999999</v>
      </c>
      <c r="J79" s="94">
        <v>9040.3909999999996</v>
      </c>
      <c r="K79" s="95">
        <f t="shared" si="25"/>
        <v>22320.235999999997</v>
      </c>
      <c r="L79" s="96">
        <f t="shared" si="19"/>
        <v>-4.7082758351289907E-3</v>
      </c>
      <c r="M79" s="97">
        <f t="shared" si="19"/>
        <v>-1.1212189566799305E-2</v>
      </c>
      <c r="N79" s="97">
        <f t="shared" si="19"/>
        <v>-2.979723213625901E-4</v>
      </c>
      <c r="O79" s="97">
        <f t="shared" si="19"/>
        <v>1.0454598474332572E-2</v>
      </c>
      <c r="P79" s="98">
        <f t="shared" si="19"/>
        <v>-5.3218300705471219E-2</v>
      </c>
      <c r="Q79" s="99">
        <f t="shared" si="19"/>
        <v>-1.341910248074354E-3</v>
      </c>
      <c r="R79" s="96">
        <f t="shared" si="17"/>
        <v>-1.9668546918927706E-3</v>
      </c>
      <c r="S79" s="98">
        <f t="shared" si="17"/>
        <v>-4.2248014531281585E-4</v>
      </c>
      <c r="T79" s="99">
        <f t="shared" si="17"/>
        <v>-1.3419102480745166E-3</v>
      </c>
      <c r="U79" s="96">
        <f t="shared" si="20"/>
        <v>-5.3482645527836499E-2</v>
      </c>
      <c r="V79" s="97">
        <f t="shared" si="20"/>
        <v>-7.7155288618822079E-2</v>
      </c>
      <c r="W79" s="97">
        <f t="shared" si="20"/>
        <v>-4.2603111820515346E-3</v>
      </c>
      <c r="X79" s="97">
        <f t="shared" si="20"/>
        <v>3.029859764655491E-2</v>
      </c>
      <c r="Y79" s="98">
        <f t="shared" si="20"/>
        <v>-2.4293102170096705E-2</v>
      </c>
      <c r="Z79" s="99">
        <f t="shared" si="20"/>
        <v>-1.646868754950644E-2</v>
      </c>
      <c r="AA79" s="96">
        <f t="shared" si="18"/>
        <v>-1.5817654969952865E-2</v>
      </c>
      <c r="AB79" s="98">
        <f t="shared" si="18"/>
        <v>-1.7423565598269814E-2</v>
      </c>
      <c r="AC79" s="99">
        <f t="shared" si="18"/>
        <v>-1.6468730888376321E-2</v>
      </c>
      <c r="AD79" s="96">
        <f t="shared" si="22"/>
        <v>-2.6424786360121019E-4</v>
      </c>
      <c r="AE79" s="97">
        <f t="shared" si="22"/>
        <v>-2.4730396486335685E-3</v>
      </c>
      <c r="AF79" s="97">
        <f t="shared" si="22"/>
        <v>-1.3905898409627743E-4</v>
      </c>
      <c r="AG79" s="97">
        <f t="shared" si="22"/>
        <v>2.4943369705221711E-3</v>
      </c>
      <c r="AH79" s="98">
        <f t="shared" si="22"/>
        <v>-9.5990072226546886E-4</v>
      </c>
      <c r="AI79" s="99">
        <f t="shared" si="22"/>
        <v>-1.341910248074354E-3</v>
      </c>
      <c r="AJ79" s="96">
        <f t="shared" si="23"/>
        <v>-1.170950023418118E-3</v>
      </c>
      <c r="AK79" s="98">
        <f t="shared" si="23"/>
        <v>-1.7096022465631729E-4</v>
      </c>
      <c r="AL79" s="220">
        <f t="shared" si="23"/>
        <v>-1.3419102480745166E-3</v>
      </c>
    </row>
    <row r="80" spans="1:38" x14ac:dyDescent="0.2">
      <c r="A80" s="330"/>
      <c r="B80" s="91" t="s">
        <v>530</v>
      </c>
      <c r="C80" s="92">
        <v>1229.2629999999999</v>
      </c>
      <c r="D80" s="93">
        <v>4914.2550000000001</v>
      </c>
      <c r="E80" s="93">
        <v>10472.706</v>
      </c>
      <c r="F80" s="93">
        <v>5400.9989999999998</v>
      </c>
      <c r="G80" s="94">
        <v>389.26199999999881</v>
      </c>
      <c r="H80" s="95">
        <f t="shared" si="24"/>
        <v>22406.485000000001</v>
      </c>
      <c r="I80" s="92">
        <v>13280.846</v>
      </c>
      <c r="J80" s="94">
        <v>9125.6389999999992</v>
      </c>
      <c r="K80" s="95">
        <f t="shared" si="25"/>
        <v>22406.485000000001</v>
      </c>
      <c r="L80" s="96">
        <f t="shared" si="19"/>
        <v>-1.539310570204919E-2</v>
      </c>
      <c r="M80" s="97">
        <f t="shared" si="19"/>
        <v>8.1658426764368106E-3</v>
      </c>
      <c r="N80" s="97">
        <f t="shared" si="19"/>
        <v>4.3457658775815072E-3</v>
      </c>
      <c r="O80" s="97">
        <f t="shared" si="19"/>
        <v>2.3688647581258286E-3</v>
      </c>
      <c r="P80" s="98">
        <f t="shared" si="19"/>
        <v>1.9870152327351655E-2</v>
      </c>
      <c r="Q80" s="99">
        <f t="shared" si="19"/>
        <v>3.8641616513373691E-3</v>
      </c>
      <c r="R80" s="96">
        <f t="shared" si="17"/>
        <v>7.5377385805346661E-5</v>
      </c>
      <c r="S80" s="98">
        <f t="shared" si="17"/>
        <v>9.4296806410253276E-3</v>
      </c>
      <c r="T80" s="99">
        <f t="shared" si="17"/>
        <v>3.8641616513375326E-3</v>
      </c>
      <c r="U80" s="96">
        <f t="shared" si="20"/>
        <v>-5.3430100488969443E-2</v>
      </c>
      <c r="V80" s="97">
        <f t="shared" si="20"/>
        <v>-6.2392499834486644E-2</v>
      </c>
      <c r="W80" s="97">
        <f t="shared" si="20"/>
        <v>9.2573654642729287E-4</v>
      </c>
      <c r="X80" s="97">
        <f t="shared" si="20"/>
        <v>3.2439756335761523E-2</v>
      </c>
      <c r="Y80" s="98">
        <f t="shared" si="20"/>
        <v>2.498867741697108E-2</v>
      </c>
      <c r="Z80" s="99">
        <f t="shared" si="20"/>
        <v>-9.1768332993572496E-3</v>
      </c>
      <c r="AA80" s="96">
        <f t="shared" si="18"/>
        <v>-1.508653374593243E-2</v>
      </c>
      <c r="AB80" s="98">
        <f t="shared" si="18"/>
        <v>-4.4831545986243152E-4</v>
      </c>
      <c r="AC80" s="99">
        <f t="shared" si="18"/>
        <v>-9.1767894847834212E-3</v>
      </c>
      <c r="AD80" s="96">
        <f t="shared" si="22"/>
        <v>-8.6101240148177976E-4</v>
      </c>
      <c r="AE80" s="97">
        <f t="shared" si="22"/>
        <v>1.7833144774992561E-3</v>
      </c>
      <c r="AF80" s="97">
        <f t="shared" si="22"/>
        <v>2.0302204689950638E-3</v>
      </c>
      <c r="AG80" s="97">
        <f t="shared" si="22"/>
        <v>5.7185775275853373E-4</v>
      </c>
      <c r="AH80" s="98">
        <f t="shared" si="22"/>
        <v>3.3978135356628502E-4</v>
      </c>
      <c r="AI80" s="99">
        <f t="shared" si="22"/>
        <v>3.8641616513373691E-3</v>
      </c>
      <c r="AJ80" s="96">
        <f t="shared" si="23"/>
        <v>4.4847196060122475E-5</v>
      </c>
      <c r="AK80" s="98">
        <f t="shared" si="23"/>
        <v>3.8193144552772472E-3</v>
      </c>
      <c r="AL80" s="220">
        <f t="shared" si="23"/>
        <v>3.8641616513375326E-3</v>
      </c>
    </row>
    <row r="81" spans="1:38" x14ac:dyDescent="0.2">
      <c r="A81" s="330"/>
      <c r="B81" s="91" t="s">
        <v>531</v>
      </c>
      <c r="C81" s="92">
        <v>1205.829</v>
      </c>
      <c r="D81" s="93">
        <v>4891.125</v>
      </c>
      <c r="E81" s="93">
        <v>10462.538</v>
      </c>
      <c r="F81" s="93">
        <v>5376.8519999999999</v>
      </c>
      <c r="G81" s="94">
        <v>383.44200000000274</v>
      </c>
      <c r="H81" s="95">
        <f t="shared" si="24"/>
        <v>22319.786</v>
      </c>
      <c r="I81" s="92">
        <v>13259.609</v>
      </c>
      <c r="J81" s="94">
        <v>9060.1759999999995</v>
      </c>
      <c r="K81" s="95">
        <f t="shared" si="25"/>
        <v>22319.785</v>
      </c>
      <c r="L81" s="96">
        <f t="shared" si="19"/>
        <v>-1.9063455094637981E-2</v>
      </c>
      <c r="M81" s="97">
        <f t="shared" si="19"/>
        <v>-4.7067154634832971E-3</v>
      </c>
      <c r="N81" s="97">
        <f t="shared" si="19"/>
        <v>-9.7090474992801907E-4</v>
      </c>
      <c r="O81" s="97">
        <f t="shared" si="19"/>
        <v>-4.4708395613478049E-3</v>
      </c>
      <c r="P81" s="98">
        <f t="shared" si="19"/>
        <v>-1.4951369514609925E-2</v>
      </c>
      <c r="Q81" s="99">
        <f t="shared" si="19"/>
        <v>-3.8693708540184025E-3</v>
      </c>
      <c r="R81" s="96">
        <f t="shared" si="17"/>
        <v>-1.5990698182931397E-3</v>
      </c>
      <c r="S81" s="98">
        <f t="shared" si="17"/>
        <v>-7.1735250539715347E-3</v>
      </c>
      <c r="T81" s="99">
        <f t="shared" si="17"/>
        <v>-3.8694154839547892E-3</v>
      </c>
      <c r="U81" s="96">
        <f t="shared" si="20"/>
        <v>-6.749408014501522E-2</v>
      </c>
      <c r="V81" s="97">
        <f t="shared" si="20"/>
        <v>-6.4141680468517981E-2</v>
      </c>
      <c r="W81" s="97">
        <f t="shared" si="20"/>
        <v>-3.0611747074513486E-3</v>
      </c>
      <c r="X81" s="97">
        <f t="shared" si="20"/>
        <v>1.7395539533442184E-2</v>
      </c>
      <c r="Y81" s="98">
        <f t="shared" si="20"/>
        <v>5.2908774377093688E-2</v>
      </c>
      <c r="Z81" s="99">
        <f t="shared" si="20"/>
        <v>-1.5153543535352042E-2</v>
      </c>
      <c r="AA81" s="96">
        <f t="shared" si="18"/>
        <v>-1.5812996580034849E-2</v>
      </c>
      <c r="AB81" s="98">
        <f t="shared" si="18"/>
        <v>-1.4186945259713217E-2</v>
      </c>
      <c r="AC81" s="99">
        <f t="shared" si="18"/>
        <v>-1.5153587659720288E-2</v>
      </c>
      <c r="AD81" s="96">
        <f t="shared" si="22"/>
        <v>-1.0458579290772278E-3</v>
      </c>
      <c r="AE81" s="97">
        <f t="shared" si="22"/>
        <v>-1.0322904284183847E-3</v>
      </c>
      <c r="AF81" s="97">
        <f t="shared" si="22"/>
        <v>-4.5379719308939645E-4</v>
      </c>
      <c r="AG81" s="97">
        <f t="shared" si="22"/>
        <v>-1.0776790737145935E-3</v>
      </c>
      <c r="AH81" s="98">
        <f t="shared" si="22"/>
        <v>-2.5974622971858686E-4</v>
      </c>
      <c r="AI81" s="99">
        <f t="shared" si="22"/>
        <v>-3.8693708540184025E-3</v>
      </c>
      <c r="AJ81" s="96">
        <f t="shared" si="23"/>
        <v>-9.4780595885517833E-4</v>
      </c>
      <c r="AK81" s="98">
        <f t="shared" si="23"/>
        <v>-2.9216095250995298E-3</v>
      </c>
      <c r="AL81" s="220">
        <f t="shared" si="23"/>
        <v>-3.8694154839547892E-3</v>
      </c>
    </row>
    <row r="82" spans="1:38" x14ac:dyDescent="0.2">
      <c r="A82" s="330"/>
      <c r="B82" s="91" t="s">
        <v>532</v>
      </c>
      <c r="C82" s="92">
        <v>1194.19</v>
      </c>
      <c r="D82" s="93">
        <v>4846.7700000000004</v>
      </c>
      <c r="E82" s="93">
        <v>10478.964</v>
      </c>
      <c r="F82" s="93">
        <v>5392.0910000000003</v>
      </c>
      <c r="G82" s="94">
        <v>364.75200000000041</v>
      </c>
      <c r="H82" s="95">
        <f t="shared" si="24"/>
        <v>22276.767</v>
      </c>
      <c r="I82" s="92">
        <v>13170.067999999999</v>
      </c>
      <c r="J82" s="94">
        <v>9106.6990000000005</v>
      </c>
      <c r="K82" s="95">
        <f t="shared" si="25"/>
        <v>22276.767</v>
      </c>
      <c r="L82" s="96">
        <f t="shared" si="19"/>
        <v>-9.6522807131026837E-3</v>
      </c>
      <c r="M82" s="97">
        <f t="shared" si="19"/>
        <v>-9.0684658437475141E-3</v>
      </c>
      <c r="N82" s="97">
        <f t="shared" si="19"/>
        <v>1.5699823503627394E-3</v>
      </c>
      <c r="O82" s="97">
        <f t="shared" si="19"/>
        <v>2.8341862487567984E-3</v>
      </c>
      <c r="P82" s="98">
        <f t="shared" si="19"/>
        <v>-4.8742704242107526E-2</v>
      </c>
      <c r="Q82" s="99">
        <f t="shared" si="19"/>
        <v>-1.9273930314564949E-3</v>
      </c>
      <c r="R82" s="96">
        <f t="shared" si="17"/>
        <v>-6.7529140565156234E-3</v>
      </c>
      <c r="S82" s="98">
        <f t="shared" si="17"/>
        <v>5.1348892118653162E-3</v>
      </c>
      <c r="T82" s="99">
        <f t="shared" si="17"/>
        <v>-1.9273483145110955E-3</v>
      </c>
      <c r="U82" s="96">
        <f t="shared" si="20"/>
        <v>-5.4112924432954075E-2</v>
      </c>
      <c r="V82" s="97">
        <f t="shared" si="20"/>
        <v>-6.1091243131954583E-2</v>
      </c>
      <c r="W82" s="97">
        <f t="shared" si="20"/>
        <v>1.5587821638006114E-3</v>
      </c>
      <c r="X82" s="97">
        <f t="shared" si="20"/>
        <v>1.82721241001985E-2</v>
      </c>
      <c r="Y82" s="98">
        <f t="shared" si="20"/>
        <v>3.5077513330365413E-2</v>
      </c>
      <c r="Z82" s="99">
        <f t="shared" si="20"/>
        <v>-1.1460030275545825E-2</v>
      </c>
      <c r="AA82" s="96">
        <f t="shared" si="18"/>
        <v>-1.6139634240405112E-2</v>
      </c>
      <c r="AB82" s="98">
        <f t="shared" si="18"/>
        <v>-4.6131208721831513E-3</v>
      </c>
      <c r="AC82" s="99">
        <f t="shared" si="18"/>
        <v>-1.1460030275545825E-2</v>
      </c>
      <c r="AD82" s="96">
        <f t="shared" ref="AD82:AI97" si="27">(C82-C81)/$H81</f>
        <v>-5.2146557319142286E-4</v>
      </c>
      <c r="AE82" s="97">
        <f t="shared" si="27"/>
        <v>-1.9872502361805602E-3</v>
      </c>
      <c r="AF82" s="97">
        <f t="shared" si="27"/>
        <v>7.3593895568709652E-4</v>
      </c>
      <c r="AG82" s="97">
        <f t="shared" si="27"/>
        <v>6.8275744220847316E-4</v>
      </c>
      <c r="AH82" s="98">
        <f t="shared" si="27"/>
        <v>-8.3737361998015248E-4</v>
      </c>
      <c r="AI82" s="99">
        <f t="shared" si="27"/>
        <v>-1.9273930314564949E-3</v>
      </c>
      <c r="AJ82" s="96">
        <f t="shared" ref="AJ82:AL97" si="28">(I82-I81)/$K81</f>
        <v>-4.0117321918647997E-3</v>
      </c>
      <c r="AK82" s="98">
        <f t="shared" si="28"/>
        <v>2.0843838773537044E-3</v>
      </c>
      <c r="AL82" s="220">
        <f t="shared" si="28"/>
        <v>-1.9273483145110955E-3</v>
      </c>
    </row>
    <row r="83" spans="1:38" x14ac:dyDescent="0.2">
      <c r="A83" s="330"/>
      <c r="B83" s="91" t="s">
        <v>533</v>
      </c>
      <c r="C83" s="92">
        <v>1185.789</v>
      </c>
      <c r="D83" s="93">
        <v>4864.3010000000004</v>
      </c>
      <c r="E83" s="93">
        <v>10417.344999999999</v>
      </c>
      <c r="F83" s="93">
        <v>5425.9269999999997</v>
      </c>
      <c r="G83" s="94">
        <v>355.28300000000309</v>
      </c>
      <c r="H83" s="95">
        <f t="shared" si="24"/>
        <v>22248.645</v>
      </c>
      <c r="I83" s="92">
        <v>13156.645</v>
      </c>
      <c r="J83" s="94">
        <v>9091.9989999999998</v>
      </c>
      <c r="K83" s="95">
        <f t="shared" si="25"/>
        <v>22248.644</v>
      </c>
      <c r="L83" s="96">
        <f t="shared" si="19"/>
        <v>-7.0348939448497032E-3</v>
      </c>
      <c r="M83" s="97">
        <f t="shared" si="19"/>
        <v>3.6170480546838303E-3</v>
      </c>
      <c r="N83" s="97">
        <f t="shared" si="19"/>
        <v>-5.8802568650871022E-3</v>
      </c>
      <c r="O83" s="97">
        <f t="shared" si="19"/>
        <v>6.2751166476974016E-3</v>
      </c>
      <c r="P83" s="98">
        <f t="shared" si="19"/>
        <v>-2.5960104399694345E-2</v>
      </c>
      <c r="Q83" s="99">
        <f t="shared" si="19"/>
        <v>-1.2623914412714999E-3</v>
      </c>
      <c r="R83" s="96">
        <f t="shared" si="17"/>
        <v>-1.0192050640891806E-3</v>
      </c>
      <c r="S83" s="98">
        <f t="shared" si="17"/>
        <v>-1.6141963185563426E-3</v>
      </c>
      <c r="T83" s="99">
        <f t="shared" si="17"/>
        <v>-1.2624363310887792E-3</v>
      </c>
      <c r="U83" s="96">
        <f t="shared" si="20"/>
        <v>-6.28670464864301E-2</v>
      </c>
      <c r="V83" s="97">
        <f t="shared" si="20"/>
        <v>-5.5250812086369915E-2</v>
      </c>
      <c r="W83" s="97">
        <f t="shared" si="20"/>
        <v>-6.5062766753576379E-3</v>
      </c>
      <c r="X83" s="97">
        <f t="shared" si="20"/>
        <v>2.9823919756923268E-2</v>
      </c>
      <c r="Y83" s="98">
        <f t="shared" si="20"/>
        <v>3.5665562836689015E-2</v>
      </c>
      <c r="Z83" s="99">
        <f t="shared" si="20"/>
        <v>-1.1677266721862097E-2</v>
      </c>
      <c r="AA83" s="96">
        <f t="shared" si="18"/>
        <v>-1.8752278943505389E-2</v>
      </c>
      <c r="AB83" s="98">
        <f t="shared" si="18"/>
        <v>-1.2568873681941715E-3</v>
      </c>
      <c r="AC83" s="99">
        <f t="shared" si="18"/>
        <v>-1.1677311143566587E-2</v>
      </c>
      <c r="AD83" s="96">
        <f t="shared" si="27"/>
        <v>-3.7711935488664343E-4</v>
      </c>
      <c r="AE83" s="97">
        <f t="shared" si="27"/>
        <v>7.8696338656322751E-4</v>
      </c>
      <c r="AF83" s="97">
        <f t="shared" si="27"/>
        <v>-2.7660656503702085E-3</v>
      </c>
      <c r="AG83" s="97">
        <f t="shared" si="27"/>
        <v>1.5188918571532094E-3</v>
      </c>
      <c r="AH83" s="98">
        <f t="shared" si="27"/>
        <v>-4.2506167973105444E-4</v>
      </c>
      <c r="AI83" s="99">
        <f t="shared" si="27"/>
        <v>-1.2623914412714999E-3</v>
      </c>
      <c r="AJ83" s="96">
        <f t="shared" si="28"/>
        <v>-6.0255601721734872E-4</v>
      </c>
      <c r="AK83" s="98">
        <f t="shared" si="28"/>
        <v>-6.5988031387143064E-4</v>
      </c>
      <c r="AL83" s="220">
        <f t="shared" si="28"/>
        <v>-1.2624363310887792E-3</v>
      </c>
    </row>
    <row r="84" spans="1:38" x14ac:dyDescent="0.2">
      <c r="A84" s="330"/>
      <c r="B84" s="91" t="s">
        <v>534</v>
      </c>
      <c r="C84" s="92">
        <v>1187.124</v>
      </c>
      <c r="D84" s="93">
        <v>4775.7169999999996</v>
      </c>
      <c r="E84" s="93">
        <v>10457.504999999999</v>
      </c>
      <c r="F84" s="93">
        <v>5446.7879999999996</v>
      </c>
      <c r="G84" s="94">
        <v>352.35800000000017</v>
      </c>
      <c r="H84" s="95">
        <f t="shared" si="24"/>
        <v>22219.491999999998</v>
      </c>
      <c r="I84" s="92">
        <v>13083.478999999999</v>
      </c>
      <c r="J84" s="94">
        <v>9136.0130000000008</v>
      </c>
      <c r="K84" s="95">
        <f t="shared" si="25"/>
        <v>22219.491999999998</v>
      </c>
      <c r="L84" s="96">
        <f t="shared" si="19"/>
        <v>1.1258326734351865E-3</v>
      </c>
      <c r="M84" s="97">
        <f t="shared" si="19"/>
        <v>-1.8211044094516505E-2</v>
      </c>
      <c r="N84" s="97">
        <f t="shared" si="19"/>
        <v>3.8551089553048169E-3</v>
      </c>
      <c r="O84" s="97">
        <f t="shared" si="19"/>
        <v>3.8446886587305499E-3</v>
      </c>
      <c r="P84" s="98">
        <f t="shared" si="19"/>
        <v>-8.23287351210974E-3</v>
      </c>
      <c r="Q84" s="99">
        <f t="shared" si="19"/>
        <v>-1.310326988452648E-3</v>
      </c>
      <c r="R84" s="96">
        <f t="shared" si="17"/>
        <v>-5.561144197475958E-3</v>
      </c>
      <c r="S84" s="98">
        <f t="shared" si="17"/>
        <v>4.8409596173515897E-3</v>
      </c>
      <c r="T84" s="99">
        <f t="shared" si="17"/>
        <v>-1.310282100787889E-3</v>
      </c>
      <c r="U84" s="96">
        <f t="shared" si="20"/>
        <v>-7.3723733213483911E-2</v>
      </c>
      <c r="V84" s="97">
        <f t="shared" si="20"/>
        <v>-7.2855078622704544E-2</v>
      </c>
      <c r="W84" s="97">
        <f t="shared" si="20"/>
        <v>5.1395454051327743E-3</v>
      </c>
      <c r="X84" s="97">
        <f t="shared" si="20"/>
        <v>3.3186945259256972E-2</v>
      </c>
      <c r="Y84" s="98">
        <f t="shared" si="20"/>
        <v>-9.9605791465502327E-3</v>
      </c>
      <c r="Z84" s="99">
        <f t="shared" si="20"/>
        <v>-1.0900728575962764E-2</v>
      </c>
      <c r="AA84" s="96">
        <f t="shared" si="18"/>
        <v>-2.3218011131756474E-2</v>
      </c>
      <c r="AB84" s="98">
        <f t="shared" si="18"/>
        <v>7.2894976327188693E-3</v>
      </c>
      <c r="AC84" s="99">
        <f t="shared" si="18"/>
        <v>-1.0900728575962764E-2</v>
      </c>
      <c r="AD84" s="96">
        <f t="shared" si="27"/>
        <v>6.0003654155119844E-5</v>
      </c>
      <c r="AE84" s="97">
        <f t="shared" si="27"/>
        <v>-3.9815458424547088E-3</v>
      </c>
      <c r="AF84" s="97">
        <f t="shared" si="27"/>
        <v>1.8050537459696919E-3</v>
      </c>
      <c r="AG84" s="97">
        <f t="shared" si="27"/>
        <v>9.3763013432952326E-4</v>
      </c>
      <c r="AH84" s="98">
        <f t="shared" si="27"/>
        <v>-1.3146868045235609E-4</v>
      </c>
      <c r="AI84" s="99">
        <f t="shared" si="27"/>
        <v>-1.310326988452648E-3</v>
      </c>
      <c r="AJ84" s="96">
        <f t="shared" si="28"/>
        <v>-3.2885599679693322E-3</v>
      </c>
      <c r="AK84" s="98">
        <f t="shared" si="28"/>
        <v>1.978277867181525E-3</v>
      </c>
      <c r="AL84" s="220">
        <f t="shared" si="28"/>
        <v>-1.310282100787889E-3</v>
      </c>
    </row>
    <row r="85" spans="1:38" x14ac:dyDescent="0.2">
      <c r="A85" s="330"/>
      <c r="B85" s="91" t="s">
        <v>535</v>
      </c>
      <c r="C85" s="92">
        <v>1165.472</v>
      </c>
      <c r="D85" s="93">
        <v>4826.6850000000004</v>
      </c>
      <c r="E85" s="93">
        <v>10522.579</v>
      </c>
      <c r="F85" s="93">
        <v>5466.6210000000001</v>
      </c>
      <c r="G85" s="94">
        <v>351.58000000000175</v>
      </c>
      <c r="H85" s="95">
        <f t="shared" si="24"/>
        <v>22332.937000000002</v>
      </c>
      <c r="I85" s="92">
        <v>13218.496999999999</v>
      </c>
      <c r="J85" s="94">
        <v>9114.44</v>
      </c>
      <c r="K85" s="95">
        <f t="shared" si="25"/>
        <v>22332.936999999998</v>
      </c>
      <c r="L85" s="96">
        <f t="shared" si="19"/>
        <v>-1.823903821336275E-2</v>
      </c>
      <c r="M85" s="97">
        <f t="shared" si="19"/>
        <v>1.0672324176663056E-2</v>
      </c>
      <c r="N85" s="97">
        <f t="shared" si="19"/>
        <v>6.2227079977490354E-3</v>
      </c>
      <c r="O85" s="97">
        <f t="shared" si="19"/>
        <v>3.6412285552513777E-3</v>
      </c>
      <c r="P85" s="98">
        <f t="shared" si="19"/>
        <v>-2.2079816550168523E-3</v>
      </c>
      <c r="Q85" s="99">
        <f t="shared" si="19"/>
        <v>5.1056522804393259E-3</v>
      </c>
      <c r="R85" s="96">
        <f t="shared" si="17"/>
        <v>1.0319732236357014E-2</v>
      </c>
      <c r="S85" s="98">
        <f t="shared" si="17"/>
        <v>-2.361314503383513E-3</v>
      </c>
      <c r="T85" s="99">
        <f t="shared" si="17"/>
        <v>5.1056522804391619E-3</v>
      </c>
      <c r="U85" s="96">
        <f t="shared" si="20"/>
        <v>-7.3052090077163942E-2</v>
      </c>
      <c r="V85" s="97">
        <f t="shared" si="20"/>
        <v>-4.6766209438755972E-2</v>
      </c>
      <c r="W85" s="97">
        <f t="shared" si="20"/>
        <v>1.385646424632756E-2</v>
      </c>
      <c r="X85" s="97">
        <f t="shared" si="20"/>
        <v>3.8836597176152572E-2</v>
      </c>
      <c r="Y85" s="98">
        <f t="shared" si="20"/>
        <v>-2.7780082184351931E-2</v>
      </c>
      <c r="Z85" s="99">
        <f t="shared" si="20"/>
        <v>4.2488948393826285E-4</v>
      </c>
      <c r="AA85" s="96">
        <f t="shared" si="18"/>
        <v>-2.3378290093371543E-3</v>
      </c>
      <c r="AB85" s="98">
        <f t="shared" si="18"/>
        <v>4.4589033698554494E-3</v>
      </c>
      <c r="AC85" s="99">
        <f t="shared" si="18"/>
        <v>4.2488948393826291E-4</v>
      </c>
      <c r="AD85" s="96">
        <f t="shared" si="27"/>
        <v>-9.7445972212146191E-4</v>
      </c>
      <c r="AE85" s="97">
        <f t="shared" si="27"/>
        <v>2.2938418214062122E-3</v>
      </c>
      <c r="AF85" s="97">
        <f t="shared" si="27"/>
        <v>2.9286898188311656E-3</v>
      </c>
      <c r="AG85" s="97">
        <f t="shared" si="27"/>
        <v>8.9259466418046554E-4</v>
      </c>
      <c r="AH85" s="98">
        <f t="shared" si="27"/>
        <v>-3.5014301857055438E-5</v>
      </c>
      <c r="AI85" s="99">
        <f t="shared" si="27"/>
        <v>5.1056522804393259E-3</v>
      </c>
      <c r="AJ85" s="96">
        <f t="shared" si="28"/>
        <v>6.0765565657396681E-3</v>
      </c>
      <c r="AK85" s="98">
        <f t="shared" si="28"/>
        <v>-9.709042853005065E-4</v>
      </c>
      <c r="AL85" s="220">
        <f t="shared" si="28"/>
        <v>5.1056522804391619E-3</v>
      </c>
    </row>
    <row r="86" spans="1:38" x14ac:dyDescent="0.2">
      <c r="A86" s="330"/>
      <c r="B86" s="91" t="s">
        <v>536</v>
      </c>
      <c r="C86" s="92">
        <v>1206.181</v>
      </c>
      <c r="D86" s="93">
        <v>4803.59</v>
      </c>
      <c r="E86" s="93">
        <v>10489.939</v>
      </c>
      <c r="F86" s="93">
        <v>5472.9380000000001</v>
      </c>
      <c r="G86" s="94">
        <v>352.41300000000047</v>
      </c>
      <c r="H86" s="95">
        <f t="shared" si="24"/>
        <v>22325.061000000002</v>
      </c>
      <c r="I86" s="92">
        <v>13241.834000000001</v>
      </c>
      <c r="J86" s="94">
        <v>9083.2270000000008</v>
      </c>
      <c r="K86" s="95">
        <f t="shared" si="25"/>
        <v>22325.061000000002</v>
      </c>
      <c r="L86" s="96">
        <f t="shared" si="19"/>
        <v>3.492919606820246E-2</v>
      </c>
      <c r="M86" s="97">
        <f t="shared" si="19"/>
        <v>-4.7848575160799288E-3</v>
      </c>
      <c r="N86" s="97">
        <f t="shared" si="19"/>
        <v>-3.1019011594020265E-3</v>
      </c>
      <c r="O86" s="97">
        <f t="shared" si="19"/>
        <v>1.1555584336283798E-3</v>
      </c>
      <c r="P86" s="98">
        <f t="shared" si="19"/>
        <v>2.3693042835164551E-3</v>
      </c>
      <c r="Q86" s="99">
        <f t="shared" si="19"/>
        <v>-3.5266297486981688E-4</v>
      </c>
      <c r="R86" s="96">
        <f t="shared" si="17"/>
        <v>1.7654805988911867E-3</v>
      </c>
      <c r="S86" s="98">
        <f t="shared" si="17"/>
        <v>-3.4245658537441397E-3</v>
      </c>
      <c r="T86" s="99">
        <f t="shared" si="17"/>
        <v>-3.5266297486965403E-4</v>
      </c>
      <c r="U86" s="96">
        <f t="shared" si="20"/>
        <v>-3.2099619397793065E-2</v>
      </c>
      <c r="V86" s="97">
        <f t="shared" si="20"/>
        <v>-4.6508322723741322E-2</v>
      </c>
      <c r="W86" s="97">
        <f t="shared" si="20"/>
        <v>3.9385436738775441E-3</v>
      </c>
      <c r="X86" s="97">
        <f t="shared" si="20"/>
        <v>3.6067993181902479E-2</v>
      </c>
      <c r="Y86" s="98">
        <f t="shared" si="20"/>
        <v>-3.9555551921769801E-2</v>
      </c>
      <c r="Z86" s="99">
        <f t="shared" si="20"/>
        <v>-2.5529659682277739E-3</v>
      </c>
      <c r="AA86" s="96">
        <f t="shared" si="18"/>
        <v>-3.7988825134494244E-3</v>
      </c>
      <c r="AB86" s="98">
        <f t="shared" si="18"/>
        <v>-7.3103339628969666E-4</v>
      </c>
      <c r="AC86" s="99">
        <f t="shared" si="18"/>
        <v>-2.5529659682276117E-3</v>
      </c>
      <c r="AD86" s="96">
        <f t="shared" si="27"/>
        <v>1.8228233930897694E-3</v>
      </c>
      <c r="AE86" s="97">
        <f t="shared" si="27"/>
        <v>-1.0341228294335069E-3</v>
      </c>
      <c r="AF86" s="97">
        <f t="shared" si="27"/>
        <v>-1.4615184738128897E-3</v>
      </c>
      <c r="AG86" s="97">
        <f t="shared" si="27"/>
        <v>2.8285576590306985E-4</v>
      </c>
      <c r="AH86" s="98">
        <f t="shared" si="27"/>
        <v>3.729916938370978E-5</v>
      </c>
      <c r="AI86" s="99">
        <f t="shared" si="27"/>
        <v>-3.5266297486981688E-4</v>
      </c>
      <c r="AJ86" s="96">
        <f t="shared" si="28"/>
        <v>1.0449588426278799E-3</v>
      </c>
      <c r="AK86" s="98">
        <f t="shared" si="28"/>
        <v>-1.3976218174976153E-3</v>
      </c>
      <c r="AL86" s="220">
        <f t="shared" si="28"/>
        <v>-3.5266297486965403E-4</v>
      </c>
    </row>
    <row r="87" spans="1:38" x14ac:dyDescent="0.2">
      <c r="A87" s="330"/>
      <c r="B87" s="91" t="s">
        <v>537</v>
      </c>
      <c r="C87" s="92">
        <v>1193.796</v>
      </c>
      <c r="D87" s="93">
        <v>4817.2280000000001</v>
      </c>
      <c r="E87" s="93">
        <v>10498.152</v>
      </c>
      <c r="F87" s="93">
        <v>5522.4560000000001</v>
      </c>
      <c r="G87" s="94">
        <v>375.01900000000387</v>
      </c>
      <c r="H87" s="95">
        <f t="shared" si="24"/>
        <v>22406.651000000002</v>
      </c>
      <c r="I87" s="92">
        <v>13181.305</v>
      </c>
      <c r="J87" s="94">
        <v>9225.3459999999995</v>
      </c>
      <c r="K87" s="95">
        <f t="shared" si="25"/>
        <v>22406.650999999998</v>
      </c>
      <c r="L87" s="96">
        <f t="shared" si="19"/>
        <v>-1.0267944860680106E-2</v>
      </c>
      <c r="M87" s="97">
        <f t="shared" si="19"/>
        <v>2.8391265699195642E-3</v>
      </c>
      <c r="N87" s="97">
        <f t="shared" si="19"/>
        <v>7.8294068249584086E-4</v>
      </c>
      <c r="O87" s="97">
        <f t="shared" si="19"/>
        <v>9.0477911498357978E-3</v>
      </c>
      <c r="P87" s="98">
        <f t="shared" si="19"/>
        <v>6.4146328313664291E-2</v>
      </c>
      <c r="Q87" s="99">
        <f t="shared" si="19"/>
        <v>3.65463727064397E-3</v>
      </c>
      <c r="R87" s="96">
        <f t="shared" si="17"/>
        <v>-4.5710435578636957E-3</v>
      </c>
      <c r="S87" s="98">
        <f t="shared" si="17"/>
        <v>1.5646311602693488E-2</v>
      </c>
      <c r="T87" s="99">
        <f t="shared" si="17"/>
        <v>3.6546372706438069E-3</v>
      </c>
      <c r="U87" s="96">
        <f t="shared" si="20"/>
        <v>-4.3898485353289343E-2</v>
      </c>
      <c r="V87" s="97">
        <f t="shared" si="20"/>
        <v>-3.9554256236072276E-2</v>
      </c>
      <c r="W87" s="97">
        <f t="shared" si="20"/>
        <v>1.0707879999191268E-2</v>
      </c>
      <c r="X87" s="97">
        <f t="shared" si="20"/>
        <v>4.0951323050719496E-2</v>
      </c>
      <c r="Y87" s="98">
        <f t="shared" si="20"/>
        <v>1.5601557718457598E-2</v>
      </c>
      <c r="Z87" s="99">
        <f t="shared" si="20"/>
        <v>3.6297769906798649E-3</v>
      </c>
      <c r="AA87" s="96">
        <f t="shared" si="18"/>
        <v>-9.4950563066600255E-3</v>
      </c>
      <c r="AB87" s="98">
        <f t="shared" si="18"/>
        <v>2.2997904624021091E-2</v>
      </c>
      <c r="AC87" s="99">
        <f t="shared" si="18"/>
        <v>3.6297769906797018E-3</v>
      </c>
      <c r="AD87" s="96">
        <f t="shared" si="27"/>
        <v>-5.5475772272245926E-4</v>
      </c>
      <c r="AE87" s="97">
        <f t="shared" si="27"/>
        <v>6.1088298930067511E-4</v>
      </c>
      <c r="AF87" s="97">
        <f t="shared" si="27"/>
        <v>3.678825334452496E-4</v>
      </c>
      <c r="AG87" s="97">
        <f t="shared" si="27"/>
        <v>2.2180454512531916E-3</v>
      </c>
      <c r="AH87" s="98">
        <f t="shared" si="27"/>
        <v>1.0125840193674455E-3</v>
      </c>
      <c r="AI87" s="99">
        <f t="shared" si="27"/>
        <v>3.65463727064397E-3</v>
      </c>
      <c r="AJ87" s="96">
        <f t="shared" si="28"/>
        <v>-2.7112579893958833E-3</v>
      </c>
      <c r="AK87" s="98">
        <f t="shared" si="28"/>
        <v>6.3658952600397717E-3</v>
      </c>
      <c r="AL87" s="220">
        <f t="shared" si="28"/>
        <v>3.6546372706438069E-3</v>
      </c>
    </row>
    <row r="88" spans="1:38" x14ac:dyDescent="0.2">
      <c r="A88" s="331"/>
      <c r="B88" s="100" t="s">
        <v>538</v>
      </c>
      <c r="C88" s="101">
        <v>1185.9639999999999</v>
      </c>
      <c r="D88" s="102">
        <v>4803.0209999999997</v>
      </c>
      <c r="E88" s="102">
        <v>10521.251</v>
      </c>
      <c r="F88" s="102">
        <v>5546.165</v>
      </c>
      <c r="G88" s="103">
        <v>380.78699999999662</v>
      </c>
      <c r="H88" s="104">
        <f t="shared" si="24"/>
        <v>22437.187999999998</v>
      </c>
      <c r="I88" s="101">
        <v>13258.162</v>
      </c>
      <c r="J88" s="103">
        <v>9179.0259999999998</v>
      </c>
      <c r="K88" s="104">
        <f t="shared" si="25"/>
        <v>22437.188000000002</v>
      </c>
      <c r="L88" s="105">
        <f t="shared" si="19"/>
        <v>-6.5605848905509042E-3</v>
      </c>
      <c r="M88" s="106">
        <f t="shared" si="19"/>
        <v>-2.9492064731003668E-3</v>
      </c>
      <c r="N88" s="106">
        <f t="shared" si="19"/>
        <v>2.2002920132991178E-3</v>
      </c>
      <c r="O88" s="106">
        <f t="shared" si="19"/>
        <v>4.2931985334061212E-3</v>
      </c>
      <c r="P88" s="107">
        <f t="shared" si="19"/>
        <v>1.5380554051908553E-2</v>
      </c>
      <c r="Q88" s="108">
        <f t="shared" si="19"/>
        <v>1.3628542703680538E-3</v>
      </c>
      <c r="R88" s="105">
        <f t="shared" si="17"/>
        <v>5.8307580319247581E-3</v>
      </c>
      <c r="S88" s="107">
        <f t="shared" si="17"/>
        <v>-5.0209498917438665E-3</v>
      </c>
      <c r="T88" s="108">
        <f t="shared" si="17"/>
        <v>1.3628542703683787E-3</v>
      </c>
      <c r="U88" s="105">
        <f t="shared" si="20"/>
        <v>-5.8457586037438988E-2</v>
      </c>
      <c r="V88" s="106">
        <f t="shared" si="20"/>
        <v>-3.0101064521522676E-2</v>
      </c>
      <c r="W88" s="106">
        <f t="shared" si="20"/>
        <v>1.0655577161246571E-2</v>
      </c>
      <c r="X88" s="106">
        <f t="shared" si="20"/>
        <v>4.0811313241105519E-2</v>
      </c>
      <c r="Y88" s="107">
        <f t="shared" si="20"/>
        <v>-5.4666378687570065E-2</v>
      </c>
      <c r="Z88" s="108">
        <f t="shared" si="20"/>
        <v>3.743618730037963E-3</v>
      </c>
      <c r="AA88" s="105">
        <f t="shared" si="18"/>
        <v>-1.7170437752796058E-3</v>
      </c>
      <c r="AB88" s="107">
        <f t="shared" si="18"/>
        <v>1.1737399170992657E-2</v>
      </c>
      <c r="AC88" s="108">
        <f t="shared" si="18"/>
        <v>3.7436636332273052E-3</v>
      </c>
      <c r="AD88" s="105">
        <f t="shared" si="27"/>
        <v>-3.4953907212640153E-4</v>
      </c>
      <c r="AE88" s="106">
        <f t="shared" si="27"/>
        <v>-6.3405280869507604E-4</v>
      </c>
      <c r="AF88" s="106">
        <f t="shared" si="27"/>
        <v>1.0308992629019017E-3</v>
      </c>
      <c r="AG88" s="106">
        <f t="shared" si="27"/>
        <v>1.0581233224010063E-3</v>
      </c>
      <c r="AH88" s="107">
        <f t="shared" si="27"/>
        <v>2.5742356588643044E-4</v>
      </c>
      <c r="AI88" s="108">
        <f t="shared" si="27"/>
        <v>1.3628542703680538E-3</v>
      </c>
      <c r="AJ88" s="105">
        <f t="shared" si="28"/>
        <v>3.4300976080718164E-3</v>
      </c>
      <c r="AK88" s="107">
        <f t="shared" si="28"/>
        <v>-2.0672433377036002E-3</v>
      </c>
      <c r="AL88" s="223">
        <f t="shared" si="28"/>
        <v>1.3628542703683787E-3</v>
      </c>
    </row>
    <row r="89" spans="1:38" x14ac:dyDescent="0.2">
      <c r="A89" s="329">
        <f t="shared" ref="A89" si="29">A77+1</f>
        <v>2011</v>
      </c>
      <c r="B89" s="82" t="s">
        <v>527</v>
      </c>
      <c r="C89" s="83">
        <v>1170.3920000000001</v>
      </c>
      <c r="D89" s="84">
        <v>4773.33</v>
      </c>
      <c r="E89" s="84">
        <v>10488.502</v>
      </c>
      <c r="F89" s="84">
        <v>5564.2979999999998</v>
      </c>
      <c r="G89" s="85">
        <v>381.67699999999968</v>
      </c>
      <c r="H89" s="86">
        <f t="shared" si="24"/>
        <v>22378.199000000001</v>
      </c>
      <c r="I89" s="83">
        <v>13222.123</v>
      </c>
      <c r="J89" s="85">
        <v>9156.0759999999991</v>
      </c>
      <c r="K89" s="86">
        <f t="shared" si="25"/>
        <v>22378.199000000001</v>
      </c>
      <c r="L89" s="87">
        <f t="shared" si="19"/>
        <v>-1.3130246786580275E-2</v>
      </c>
      <c r="M89" s="88">
        <f t="shared" si="19"/>
        <v>-6.1817343709302556E-3</v>
      </c>
      <c r="N89" s="88">
        <f t="shared" si="19"/>
        <v>-3.1126526683946422E-3</v>
      </c>
      <c r="O89" s="88">
        <f t="shared" si="19"/>
        <v>3.2694663790204244E-3</v>
      </c>
      <c r="P89" s="89">
        <f t="shared" si="19"/>
        <v>2.3372646650307491E-3</v>
      </c>
      <c r="Q89" s="90">
        <f t="shared" si="19"/>
        <v>-2.6290727697248764E-3</v>
      </c>
      <c r="R89" s="87">
        <f t="shared" si="17"/>
        <v>-2.7182500862488082E-3</v>
      </c>
      <c r="S89" s="89">
        <f t="shared" si="17"/>
        <v>-2.5002652786908683E-3</v>
      </c>
      <c r="T89" s="90">
        <f t="shared" si="17"/>
        <v>-2.6290727697250381E-3</v>
      </c>
      <c r="U89" s="87">
        <f t="shared" si="20"/>
        <v>-7.3080910357346249E-2</v>
      </c>
      <c r="V89" s="88">
        <f t="shared" si="20"/>
        <v>-3.7210366185728698E-2</v>
      </c>
      <c r="W89" s="88">
        <f t="shared" si="20"/>
        <v>5.4465793397711799E-3</v>
      </c>
      <c r="X89" s="88">
        <f t="shared" si="20"/>
        <v>3.4607669669173877E-2</v>
      </c>
      <c r="Y89" s="89">
        <f t="shared" si="20"/>
        <v>-3.3489321401273323E-2</v>
      </c>
      <c r="Z89" s="90">
        <f t="shared" si="20"/>
        <v>-2.0976810058666519E-3</v>
      </c>
      <c r="AA89" s="87">
        <f t="shared" si="18"/>
        <v>-8.8073789263704849E-3</v>
      </c>
      <c r="AB89" s="89">
        <f t="shared" si="18"/>
        <v>7.7535624937401055E-3</v>
      </c>
      <c r="AC89" s="90">
        <f t="shared" si="18"/>
        <v>-2.0976810058664897E-3</v>
      </c>
      <c r="AD89" s="87">
        <f t="shared" si="27"/>
        <v>-6.9402636373149299E-4</v>
      </c>
      <c r="AE89" s="88">
        <f t="shared" si="27"/>
        <v>-1.3232941668091299E-3</v>
      </c>
      <c r="AF89" s="88">
        <f t="shared" si="27"/>
        <v>-1.4595857555768485E-3</v>
      </c>
      <c r="AG89" s="88">
        <f t="shared" si="27"/>
        <v>8.0816722665958904E-4</v>
      </c>
      <c r="AH89" s="89">
        <f t="shared" si="27"/>
        <v>3.966628973305639E-5</v>
      </c>
      <c r="AI89" s="90">
        <f t="shared" si="27"/>
        <v>-2.6290727697248764E-3</v>
      </c>
      <c r="AJ89" s="87">
        <f t="shared" si="28"/>
        <v>-1.6062173209940866E-3</v>
      </c>
      <c r="AK89" s="89">
        <f t="shared" si="28"/>
        <v>-1.0228554487309517E-3</v>
      </c>
      <c r="AL89" s="219">
        <f t="shared" si="28"/>
        <v>-2.6290727697250381E-3</v>
      </c>
    </row>
    <row r="90" spans="1:38" x14ac:dyDescent="0.2">
      <c r="A90" s="330"/>
      <c r="B90" s="91" t="s">
        <v>528</v>
      </c>
      <c r="C90" s="92">
        <v>1184.0329999999999</v>
      </c>
      <c r="D90" s="93">
        <v>4766.6880000000001</v>
      </c>
      <c r="E90" s="93">
        <v>10502.607</v>
      </c>
      <c r="F90" s="93">
        <v>5591.2809999999999</v>
      </c>
      <c r="G90" s="94">
        <v>387.34400000000096</v>
      </c>
      <c r="H90" s="95">
        <f t="shared" si="24"/>
        <v>22431.953000000001</v>
      </c>
      <c r="I90" s="92">
        <v>13240.264999999999</v>
      </c>
      <c r="J90" s="94">
        <v>9191.6880000000001</v>
      </c>
      <c r="K90" s="95">
        <f t="shared" si="25"/>
        <v>22431.953000000001</v>
      </c>
      <c r="L90" s="96">
        <f t="shared" si="19"/>
        <v>1.1655069412641106E-2</v>
      </c>
      <c r="M90" s="97">
        <f t="shared" si="19"/>
        <v>-1.3914814186322391E-3</v>
      </c>
      <c r="N90" s="97">
        <f t="shared" si="19"/>
        <v>1.3448059598977589E-3</v>
      </c>
      <c r="O90" s="97">
        <f t="shared" si="19"/>
        <v>4.8493089334899347E-3</v>
      </c>
      <c r="P90" s="98">
        <f t="shared" si="19"/>
        <v>1.484763294618561E-2</v>
      </c>
      <c r="Q90" s="99">
        <f t="shared" si="19"/>
        <v>2.4020699789112079E-3</v>
      </c>
      <c r="R90" s="96">
        <f t="shared" si="17"/>
        <v>1.3720943300860101E-3</v>
      </c>
      <c r="S90" s="98">
        <f t="shared" si="17"/>
        <v>3.8894391003308614E-3</v>
      </c>
      <c r="T90" s="99">
        <f t="shared" si="17"/>
        <v>2.4020699789112079E-3</v>
      </c>
      <c r="U90" s="96">
        <f t="shared" si="20"/>
        <v>-5.6086359313353887E-2</v>
      </c>
      <c r="V90" s="97">
        <f t="shared" si="20"/>
        <v>-3.3072034053022045E-2</v>
      </c>
      <c r="W90" s="97">
        <f t="shared" si="20"/>
        <v>6.9131879500683689E-3</v>
      </c>
      <c r="X90" s="97">
        <f t="shared" si="20"/>
        <v>4.8531772985433076E-2</v>
      </c>
      <c r="Y90" s="98">
        <f t="shared" si="20"/>
        <v>-3.9163350961960136E-2</v>
      </c>
      <c r="Z90" s="99">
        <f t="shared" si="20"/>
        <v>3.6565622507297099E-3</v>
      </c>
      <c r="AA90" s="96">
        <f t="shared" si="18"/>
        <v>-4.941449040794796E-3</v>
      </c>
      <c r="AB90" s="98">
        <f t="shared" si="18"/>
        <v>1.6306119316973174E-2</v>
      </c>
      <c r="AC90" s="99">
        <f t="shared" si="18"/>
        <v>3.6565622507297099E-3</v>
      </c>
      <c r="AD90" s="96">
        <f t="shared" si="27"/>
        <v>6.0956648030522243E-4</v>
      </c>
      <c r="AE90" s="97">
        <f t="shared" si="27"/>
        <v>-2.9680672693990366E-4</v>
      </c>
      <c r="AF90" s="97">
        <f t="shared" si="27"/>
        <v>6.3030094602338483E-4</v>
      </c>
      <c r="AG90" s="97">
        <f t="shared" si="27"/>
        <v>1.2057717423998317E-3</v>
      </c>
      <c r="AH90" s="98">
        <f t="shared" si="27"/>
        <v>2.5323753712268266E-4</v>
      </c>
      <c r="AI90" s="99">
        <f t="shared" si="27"/>
        <v>2.4020699789112079E-3</v>
      </c>
      <c r="AJ90" s="96">
        <f t="shared" si="28"/>
        <v>8.1069973504122581E-4</v>
      </c>
      <c r="AK90" s="98">
        <f t="shared" si="28"/>
        <v>1.5913702438699821E-3</v>
      </c>
      <c r="AL90" s="220">
        <f t="shared" si="28"/>
        <v>2.4020699789112079E-3</v>
      </c>
    </row>
    <row r="91" spans="1:38" x14ac:dyDescent="0.2">
      <c r="A91" s="330"/>
      <c r="B91" s="91" t="s">
        <v>529</v>
      </c>
      <c r="C91" s="92">
        <v>1194.355</v>
      </c>
      <c r="D91" s="93">
        <v>4780.6610000000001</v>
      </c>
      <c r="E91" s="93">
        <v>10574.708000000001</v>
      </c>
      <c r="F91" s="93">
        <v>5602.3860000000004</v>
      </c>
      <c r="G91" s="94">
        <v>377.77499999999782</v>
      </c>
      <c r="H91" s="95">
        <f t="shared" si="24"/>
        <v>22529.884999999998</v>
      </c>
      <c r="I91" s="92">
        <v>13286.075999999999</v>
      </c>
      <c r="J91" s="94">
        <v>9243.8089999999993</v>
      </c>
      <c r="K91" s="95">
        <f t="shared" si="25"/>
        <v>22529.884999999998</v>
      </c>
      <c r="L91" s="96">
        <f t="shared" si="19"/>
        <v>8.7176624300168305E-3</v>
      </c>
      <c r="M91" s="97">
        <f t="shared" si="19"/>
        <v>2.9313854819111207E-3</v>
      </c>
      <c r="N91" s="97">
        <f t="shared" si="19"/>
        <v>6.8650574090795332E-3</v>
      </c>
      <c r="O91" s="97">
        <f t="shared" si="19"/>
        <v>1.9861280447182805E-3</v>
      </c>
      <c r="P91" s="98">
        <f t="shared" si="19"/>
        <v>-2.4704138956594447E-2</v>
      </c>
      <c r="Q91" s="99">
        <f t="shared" si="19"/>
        <v>4.3657366792805357E-3</v>
      </c>
      <c r="R91" s="96">
        <f t="shared" si="17"/>
        <v>3.4599760654337127E-3</v>
      </c>
      <c r="S91" s="98">
        <f t="shared" si="17"/>
        <v>5.6704492145511452E-3</v>
      </c>
      <c r="T91" s="99">
        <f t="shared" si="17"/>
        <v>4.3657366792805357E-3</v>
      </c>
      <c r="U91" s="96">
        <f t="shared" si="20"/>
        <v>-4.3353483152727176E-2</v>
      </c>
      <c r="V91" s="97">
        <f t="shared" si="20"/>
        <v>-1.9241141207491871E-2</v>
      </c>
      <c r="W91" s="97">
        <f t="shared" si="20"/>
        <v>1.412788683190272E-2</v>
      </c>
      <c r="X91" s="97">
        <f t="shared" si="20"/>
        <v>3.9744183392149891E-2</v>
      </c>
      <c r="Y91" s="98">
        <f t="shared" si="20"/>
        <v>-1.0225897222271307E-2</v>
      </c>
      <c r="Z91" s="99">
        <f t="shared" si="20"/>
        <v>9.3927770297768179E-3</v>
      </c>
      <c r="AA91" s="96">
        <f t="shared" si="18"/>
        <v>4.6920728366933257E-4</v>
      </c>
      <c r="AB91" s="98">
        <f t="shared" si="18"/>
        <v>2.2501017931635885E-2</v>
      </c>
      <c r="AC91" s="99">
        <f t="shared" si="18"/>
        <v>9.3927770297769827E-3</v>
      </c>
      <c r="AD91" s="96">
        <f t="shared" si="27"/>
        <v>4.6014718379626222E-4</v>
      </c>
      <c r="AE91" s="97">
        <f t="shared" si="27"/>
        <v>6.2290608401328028E-4</v>
      </c>
      <c r="AF91" s="97">
        <f t="shared" si="27"/>
        <v>3.2142096588736861E-3</v>
      </c>
      <c r="AG91" s="97">
        <f t="shared" si="27"/>
        <v>4.950527490852211E-4</v>
      </c>
      <c r="AH91" s="98">
        <f t="shared" si="27"/>
        <v>-4.2657899648787344E-4</v>
      </c>
      <c r="AI91" s="99">
        <f t="shared" si="27"/>
        <v>4.3657366792805357E-3</v>
      </c>
      <c r="AJ91" s="96">
        <f t="shared" si="28"/>
        <v>2.0422207553662266E-3</v>
      </c>
      <c r="AK91" s="98">
        <f t="shared" si="28"/>
        <v>2.3235159239143903E-3</v>
      </c>
      <c r="AL91" s="220">
        <f t="shared" si="28"/>
        <v>4.3657366792805357E-3</v>
      </c>
    </row>
    <row r="92" spans="1:38" x14ac:dyDescent="0.2">
      <c r="A92" s="330"/>
      <c r="B92" s="91" t="s">
        <v>530</v>
      </c>
      <c r="C92" s="92">
        <v>1145.4739999999999</v>
      </c>
      <c r="D92" s="93">
        <v>4748.2020000000002</v>
      </c>
      <c r="E92" s="93">
        <v>10532.967000000001</v>
      </c>
      <c r="F92" s="93">
        <v>5638.1490000000003</v>
      </c>
      <c r="G92" s="94">
        <v>375.47799999999916</v>
      </c>
      <c r="H92" s="95">
        <f t="shared" si="24"/>
        <v>22440.27</v>
      </c>
      <c r="I92" s="92">
        <v>13253.311</v>
      </c>
      <c r="J92" s="94">
        <v>9186.9590000000007</v>
      </c>
      <c r="K92" s="95">
        <f t="shared" si="25"/>
        <v>22440.27</v>
      </c>
      <c r="L92" s="96">
        <f t="shared" si="19"/>
        <v>-4.0926692650007819E-2</v>
      </c>
      <c r="M92" s="97">
        <f t="shared" si="19"/>
        <v>-6.7896468710079696E-3</v>
      </c>
      <c r="N92" s="97">
        <f t="shared" si="19"/>
        <v>-3.9472484724873708E-3</v>
      </c>
      <c r="O92" s="97">
        <f t="shared" si="19"/>
        <v>6.3835301601853061E-3</v>
      </c>
      <c r="P92" s="98">
        <f t="shared" si="19"/>
        <v>-6.0803388260172704E-3</v>
      </c>
      <c r="Q92" s="99">
        <f t="shared" si="19"/>
        <v>-3.9776057445476513E-3</v>
      </c>
      <c r="R92" s="96">
        <f t="shared" si="17"/>
        <v>-2.4661156537114058E-3</v>
      </c>
      <c r="S92" s="98">
        <f t="shared" si="17"/>
        <v>-6.1500621659316577E-3</v>
      </c>
      <c r="T92" s="99">
        <f t="shared" si="17"/>
        <v>-3.9776057445476513E-3</v>
      </c>
      <c r="U92" s="96">
        <f t="shared" si="20"/>
        <v>-6.816197998312809E-2</v>
      </c>
      <c r="V92" s="97">
        <f t="shared" si="20"/>
        <v>-3.3790065839074263E-2</v>
      </c>
      <c r="W92" s="97">
        <f t="shared" si="20"/>
        <v>5.7541002296827987E-3</v>
      </c>
      <c r="X92" s="97">
        <f t="shared" si="20"/>
        <v>4.3908543586103341E-2</v>
      </c>
      <c r="Y92" s="98">
        <f t="shared" si="20"/>
        <v>-3.5410597489607752E-2</v>
      </c>
      <c r="Z92" s="99">
        <f t="shared" si="20"/>
        <v>1.5078224005237704E-3</v>
      </c>
      <c r="AA92" s="96">
        <f t="shared" si="18"/>
        <v>-2.0732865963508543E-3</v>
      </c>
      <c r="AB92" s="98">
        <f t="shared" si="18"/>
        <v>6.7195294488420522E-3</v>
      </c>
      <c r="AC92" s="99">
        <f t="shared" si="18"/>
        <v>1.5078224005237704E-3</v>
      </c>
      <c r="AD92" s="96">
        <f t="shared" si="27"/>
        <v>-2.1696071684342857E-3</v>
      </c>
      <c r="AE92" s="97">
        <f t="shared" si="27"/>
        <v>-1.4407086409895051E-3</v>
      </c>
      <c r="AF92" s="97">
        <f t="shared" si="27"/>
        <v>-1.852694765197425E-3</v>
      </c>
      <c r="AG92" s="97">
        <f t="shared" si="27"/>
        <v>1.5873583020951914E-3</v>
      </c>
      <c r="AH92" s="98">
        <f t="shared" si="27"/>
        <v>-1.0195347202165752E-4</v>
      </c>
      <c r="AI92" s="99">
        <f t="shared" si="27"/>
        <v>-3.9776057445476513E-3</v>
      </c>
      <c r="AJ92" s="96">
        <f t="shared" si="28"/>
        <v>-1.4542906011282091E-3</v>
      </c>
      <c r="AK92" s="98">
        <f t="shared" si="28"/>
        <v>-2.5233151434194425E-3</v>
      </c>
      <c r="AL92" s="220">
        <f t="shared" si="28"/>
        <v>-3.9776057445476513E-3</v>
      </c>
    </row>
    <row r="93" spans="1:38" x14ac:dyDescent="0.2">
      <c r="A93" s="330"/>
      <c r="B93" s="91" t="s">
        <v>531</v>
      </c>
      <c r="C93" s="92">
        <v>1134.0119999999999</v>
      </c>
      <c r="D93" s="93">
        <v>4727.8810000000003</v>
      </c>
      <c r="E93" s="93">
        <v>10524.307000000001</v>
      </c>
      <c r="F93" s="93">
        <v>5673.2039999999997</v>
      </c>
      <c r="G93" s="94">
        <v>364.74799999999595</v>
      </c>
      <c r="H93" s="95">
        <f t="shared" si="24"/>
        <v>22424.151999999998</v>
      </c>
      <c r="I93" s="92">
        <v>13216.915999999999</v>
      </c>
      <c r="J93" s="94">
        <v>9207.2360000000008</v>
      </c>
      <c r="K93" s="95">
        <f t="shared" si="25"/>
        <v>22424.152000000002</v>
      </c>
      <c r="L93" s="96">
        <f t="shared" si="19"/>
        <v>-1.00063379875929E-2</v>
      </c>
      <c r="M93" s="97">
        <f t="shared" si="19"/>
        <v>-4.279725251790027E-3</v>
      </c>
      <c r="N93" s="97">
        <f t="shared" si="19"/>
        <v>-8.2218049292282543E-4</v>
      </c>
      <c r="O93" s="97">
        <f t="shared" si="19"/>
        <v>6.217466051358235E-3</v>
      </c>
      <c r="P93" s="98">
        <f t="shared" si="19"/>
        <v>-2.8576907302167439E-2</v>
      </c>
      <c r="Q93" s="99">
        <f t="shared" si="19"/>
        <v>-7.1826230254815168E-4</v>
      </c>
      <c r="R93" s="96">
        <f t="shared" si="17"/>
        <v>-2.7461062371508852E-3</v>
      </c>
      <c r="S93" s="98">
        <f t="shared" si="17"/>
        <v>2.2071503747866997E-3</v>
      </c>
      <c r="T93" s="99">
        <f t="shared" si="17"/>
        <v>-7.1826230254798959E-4</v>
      </c>
      <c r="U93" s="96">
        <f t="shared" si="20"/>
        <v>-5.9558196062625801E-2</v>
      </c>
      <c r="V93" s="97">
        <f t="shared" si="20"/>
        <v>-3.3375552659152992E-2</v>
      </c>
      <c r="W93" s="97">
        <f t="shared" si="20"/>
        <v>5.9038256300718078E-3</v>
      </c>
      <c r="X93" s="97">
        <f t="shared" si="20"/>
        <v>5.5116265056207585E-2</v>
      </c>
      <c r="Y93" s="98">
        <f t="shared" si="20"/>
        <v>-4.8753136067532114E-2</v>
      </c>
      <c r="Z93" s="99">
        <f t="shared" si="20"/>
        <v>4.6759408893973344E-3</v>
      </c>
      <c r="AA93" s="96">
        <f t="shared" si="18"/>
        <v>-3.2197782000963314E-3</v>
      </c>
      <c r="AB93" s="98">
        <f t="shared" si="18"/>
        <v>1.6231472766092107E-2</v>
      </c>
      <c r="AC93" s="99">
        <f t="shared" si="18"/>
        <v>4.6759859021940405E-3</v>
      </c>
      <c r="AD93" s="96">
        <f t="shared" si="27"/>
        <v>-5.1077816799886941E-4</v>
      </c>
      <c r="AE93" s="97">
        <f t="shared" si="27"/>
        <v>-9.0555951421261477E-4</v>
      </c>
      <c r="AF93" s="97">
        <f t="shared" si="27"/>
        <v>-3.8591336022248638E-4</v>
      </c>
      <c r="AG93" s="97">
        <f t="shared" si="27"/>
        <v>1.5621469795149248E-3</v>
      </c>
      <c r="AH93" s="98">
        <f t="shared" si="27"/>
        <v>-4.7815823962916673E-4</v>
      </c>
      <c r="AI93" s="99">
        <f t="shared" si="27"/>
        <v>-7.1826230254815168E-4</v>
      </c>
      <c r="AJ93" s="96">
        <f t="shared" si="28"/>
        <v>-1.6218610560390064E-3</v>
      </c>
      <c r="AK93" s="98">
        <f t="shared" si="28"/>
        <v>9.0359875349093591E-4</v>
      </c>
      <c r="AL93" s="220">
        <f t="shared" si="28"/>
        <v>-7.1826230254798959E-4</v>
      </c>
    </row>
    <row r="94" spans="1:38" x14ac:dyDescent="0.2">
      <c r="A94" s="330"/>
      <c r="B94" s="91" t="s">
        <v>532</v>
      </c>
      <c r="C94" s="92">
        <v>1113.3879999999999</v>
      </c>
      <c r="D94" s="93">
        <v>4756.3310000000001</v>
      </c>
      <c r="E94" s="93">
        <v>10545.745000000001</v>
      </c>
      <c r="F94" s="93">
        <v>5625.8469999999998</v>
      </c>
      <c r="G94" s="94">
        <v>360.82299999999668</v>
      </c>
      <c r="H94" s="95">
        <f t="shared" si="24"/>
        <v>22402.133999999998</v>
      </c>
      <c r="I94" s="92">
        <v>13219.043</v>
      </c>
      <c r="J94" s="94">
        <v>9183.0910000000003</v>
      </c>
      <c r="K94" s="95">
        <f t="shared" si="25"/>
        <v>22402.133999999998</v>
      </c>
      <c r="L94" s="96">
        <f t="shared" si="19"/>
        <v>-1.8186756401166852E-2</v>
      </c>
      <c r="M94" s="97">
        <f t="shared" si="19"/>
        <v>6.0174949411797409E-3</v>
      </c>
      <c r="N94" s="97">
        <f t="shared" si="19"/>
        <v>2.0369987306527735E-3</v>
      </c>
      <c r="O94" s="97">
        <f t="shared" si="19"/>
        <v>-8.3474875925491094E-3</v>
      </c>
      <c r="P94" s="98">
        <f t="shared" si="19"/>
        <v>-1.0760854069108853E-2</v>
      </c>
      <c r="Q94" s="99">
        <f t="shared" si="19"/>
        <v>-9.8188774317976586E-4</v>
      </c>
      <c r="R94" s="96">
        <f t="shared" si="17"/>
        <v>1.6093012923744143E-4</v>
      </c>
      <c r="S94" s="98">
        <f t="shared" si="17"/>
        <v>-2.622393951887454E-3</v>
      </c>
      <c r="T94" s="99">
        <f t="shared" si="17"/>
        <v>-9.8188774317992784E-4</v>
      </c>
      <c r="U94" s="96">
        <f t="shared" si="20"/>
        <v>-6.7662599753808131E-2</v>
      </c>
      <c r="V94" s="97">
        <f t="shared" si="20"/>
        <v>-1.8659643432636642E-2</v>
      </c>
      <c r="W94" s="97">
        <f t="shared" si="20"/>
        <v>6.3728628135377562E-3</v>
      </c>
      <c r="X94" s="97">
        <f t="shared" si="20"/>
        <v>4.3351642247877381E-2</v>
      </c>
      <c r="Y94" s="98">
        <f t="shared" si="20"/>
        <v>-1.0771702416994893E-2</v>
      </c>
      <c r="Z94" s="99">
        <f t="shared" si="20"/>
        <v>5.6277017217084679E-3</v>
      </c>
      <c r="AA94" s="96">
        <f t="shared" si="18"/>
        <v>3.7186596151212253E-3</v>
      </c>
      <c r="AB94" s="98">
        <f t="shared" si="18"/>
        <v>8.3885500113707306E-3</v>
      </c>
      <c r="AC94" s="99">
        <f t="shared" si="18"/>
        <v>5.6277017217084679E-3</v>
      </c>
      <c r="AD94" s="96">
        <f t="shared" si="27"/>
        <v>-9.1972262763827261E-4</v>
      </c>
      <c r="AE94" s="97">
        <f t="shared" si="27"/>
        <v>1.2687213322492561E-3</v>
      </c>
      <c r="AF94" s="97">
        <f t="shared" si="27"/>
        <v>9.5602277401616361E-4</v>
      </c>
      <c r="AG94" s="97">
        <f t="shared" si="27"/>
        <v>-2.1118747322083787E-3</v>
      </c>
      <c r="AH94" s="98">
        <f t="shared" si="27"/>
        <v>-1.7503448959850401E-4</v>
      </c>
      <c r="AI94" s="99">
        <f t="shared" si="27"/>
        <v>-9.8188774317976586E-4</v>
      </c>
      <c r="AJ94" s="96">
        <f t="shared" si="28"/>
        <v>9.4853085191377913E-5</v>
      </c>
      <c r="AK94" s="98">
        <f t="shared" si="28"/>
        <v>-1.0767408283711435E-3</v>
      </c>
      <c r="AL94" s="220">
        <f t="shared" si="28"/>
        <v>-9.8188774317992784E-4</v>
      </c>
    </row>
    <row r="95" spans="1:38" x14ac:dyDescent="0.2">
      <c r="A95" s="330"/>
      <c r="B95" s="91" t="s">
        <v>533</v>
      </c>
      <c r="C95" s="92">
        <v>1129.588</v>
      </c>
      <c r="D95" s="93">
        <v>4721.67</v>
      </c>
      <c r="E95" s="93">
        <v>10551.152</v>
      </c>
      <c r="F95" s="93">
        <v>5687.0389999999998</v>
      </c>
      <c r="G95" s="94">
        <v>369.90799999999945</v>
      </c>
      <c r="H95" s="95">
        <f t="shared" si="24"/>
        <v>22459.357</v>
      </c>
      <c r="I95" s="92">
        <v>13240.633</v>
      </c>
      <c r="J95" s="94">
        <v>9218.723</v>
      </c>
      <c r="K95" s="95">
        <f t="shared" si="25"/>
        <v>22459.356</v>
      </c>
      <c r="L95" s="96">
        <f t="shared" si="19"/>
        <v>1.4550183763432017E-2</v>
      </c>
      <c r="M95" s="97">
        <f t="shared" si="19"/>
        <v>-7.2873397583137203E-3</v>
      </c>
      <c r="N95" s="97">
        <f t="shared" si="19"/>
        <v>5.1271863675816573E-4</v>
      </c>
      <c r="O95" s="97">
        <f t="shared" si="19"/>
        <v>1.0876939952330736E-2</v>
      </c>
      <c r="P95" s="98">
        <f t="shared" si="19"/>
        <v>2.5178550147864322E-2</v>
      </c>
      <c r="Q95" s="99">
        <f t="shared" si="19"/>
        <v>2.554354866371292E-3</v>
      </c>
      <c r="R95" s="96">
        <f t="shared" si="17"/>
        <v>1.6332498502350092E-3</v>
      </c>
      <c r="S95" s="98">
        <f t="shared" si="17"/>
        <v>3.8801749868317332E-3</v>
      </c>
      <c r="T95" s="99">
        <f t="shared" si="17"/>
        <v>2.5543102277667644E-3</v>
      </c>
      <c r="U95" s="96">
        <f t="shared" si="20"/>
        <v>-4.7395447250733497E-2</v>
      </c>
      <c r="V95" s="97">
        <f t="shared" si="20"/>
        <v>-2.9321993026336219E-2</v>
      </c>
      <c r="W95" s="97">
        <f t="shared" si="20"/>
        <v>1.2844635557332574E-2</v>
      </c>
      <c r="X95" s="97">
        <f t="shared" si="20"/>
        <v>4.8123021190664764E-2</v>
      </c>
      <c r="Y95" s="98">
        <f t="shared" si="20"/>
        <v>4.1164367560497503E-2</v>
      </c>
      <c r="Z95" s="99">
        <f t="shared" si="20"/>
        <v>9.470779006991191E-3</v>
      </c>
      <c r="AA95" s="96">
        <f t="shared" si="18"/>
        <v>6.3836943232867781E-3</v>
      </c>
      <c r="AB95" s="98">
        <f t="shared" si="18"/>
        <v>1.3937968976899378E-2</v>
      </c>
      <c r="AC95" s="99">
        <f t="shared" si="18"/>
        <v>9.4707794326701223E-3</v>
      </c>
      <c r="AD95" s="96">
        <f t="shared" si="27"/>
        <v>7.2314539320227468E-4</v>
      </c>
      <c r="AE95" s="97">
        <f t="shared" si="27"/>
        <v>-1.5472186712212354E-3</v>
      </c>
      <c r="AF95" s="97">
        <f t="shared" si="27"/>
        <v>2.413609346323544E-4</v>
      </c>
      <c r="AG95" s="97">
        <f t="shared" si="27"/>
        <v>2.7315254877057701E-3</v>
      </c>
      <c r="AH95" s="98">
        <f t="shared" si="27"/>
        <v>4.0554172205213866E-4</v>
      </c>
      <c r="AI95" s="99">
        <f t="shared" si="27"/>
        <v>2.554354866371292E-3</v>
      </c>
      <c r="AJ95" s="96">
        <f t="shared" si="28"/>
        <v>9.637474715578501E-4</v>
      </c>
      <c r="AK95" s="98">
        <f t="shared" si="28"/>
        <v>1.590562756208833E-3</v>
      </c>
      <c r="AL95" s="220">
        <f t="shared" si="28"/>
        <v>2.5543102277667644E-3</v>
      </c>
    </row>
    <row r="96" spans="1:38" x14ac:dyDescent="0.2">
      <c r="A96" s="330"/>
      <c r="B96" s="91" t="s">
        <v>534</v>
      </c>
      <c r="C96" s="92">
        <v>1130.049</v>
      </c>
      <c r="D96" s="93">
        <v>4706.1850000000004</v>
      </c>
      <c r="E96" s="93">
        <v>10504.564</v>
      </c>
      <c r="F96" s="93">
        <v>5698.2020000000002</v>
      </c>
      <c r="G96" s="94">
        <v>369.93899999999849</v>
      </c>
      <c r="H96" s="95">
        <f t="shared" si="24"/>
        <v>22408.938999999998</v>
      </c>
      <c r="I96" s="92">
        <v>13163.294</v>
      </c>
      <c r="J96" s="94">
        <v>9245.6450000000004</v>
      </c>
      <c r="K96" s="95">
        <f t="shared" si="25"/>
        <v>22408.938999999998</v>
      </c>
      <c r="L96" s="96">
        <f t="shared" si="19"/>
        <v>4.0811340063812005E-4</v>
      </c>
      <c r="M96" s="97">
        <f t="shared" si="19"/>
        <v>-3.2795599861912572E-3</v>
      </c>
      <c r="N96" s="97">
        <f t="shared" si="19"/>
        <v>-4.4154420294579911E-3</v>
      </c>
      <c r="O96" s="97">
        <f t="shared" si="19"/>
        <v>1.9628843762106198E-3</v>
      </c>
      <c r="P96" s="98">
        <f t="shared" si="19"/>
        <v>8.3804621687121175E-5</v>
      </c>
      <c r="Q96" s="99">
        <f t="shared" si="19"/>
        <v>-2.2448550063121344E-3</v>
      </c>
      <c r="R96" s="96">
        <f t="shared" si="17"/>
        <v>-5.8410349414563445E-3</v>
      </c>
      <c r="S96" s="98">
        <f t="shared" si="17"/>
        <v>2.9203610955661082E-3</v>
      </c>
      <c r="T96" s="99">
        <f t="shared" si="17"/>
        <v>-2.244810581389835E-3</v>
      </c>
      <c r="U96" s="96">
        <f t="shared" si="20"/>
        <v>-4.8078381028435146E-2</v>
      </c>
      <c r="V96" s="97">
        <f t="shared" si="20"/>
        <v>-1.4559489182461869E-2</v>
      </c>
      <c r="W96" s="97">
        <f t="shared" si="20"/>
        <v>4.5000217547111962E-3</v>
      </c>
      <c r="X96" s="97">
        <f t="shared" si="20"/>
        <v>4.6158212877020495E-2</v>
      </c>
      <c r="Y96" s="98">
        <f t="shared" si="20"/>
        <v>4.9895276962629777E-2</v>
      </c>
      <c r="Z96" s="99">
        <f t="shared" si="20"/>
        <v>8.5261625243277447E-3</v>
      </c>
      <c r="AA96" s="96">
        <f t="shared" si="18"/>
        <v>6.1004416332995611E-3</v>
      </c>
      <c r="AB96" s="98">
        <f t="shared" si="18"/>
        <v>1.1999982924717774E-2</v>
      </c>
      <c r="AC96" s="99">
        <f t="shared" si="18"/>
        <v>8.5261625243277447E-3</v>
      </c>
      <c r="AD96" s="96">
        <f t="shared" si="27"/>
        <v>2.0525966081754377E-5</v>
      </c>
      <c r="AE96" s="97">
        <f t="shared" si="27"/>
        <v>-6.8946764593481782E-4</v>
      </c>
      <c r="AF96" s="97">
        <f t="shared" si="27"/>
        <v>-2.07432474580638E-3</v>
      </c>
      <c r="AG96" s="97">
        <f t="shared" si="27"/>
        <v>4.970311483093869E-4</v>
      </c>
      <c r="AH96" s="98">
        <f t="shared" si="27"/>
        <v>1.3802710379927427E-6</v>
      </c>
      <c r="AI96" s="99">
        <f t="shared" si="27"/>
        <v>-2.2448550063121344E-3</v>
      </c>
      <c r="AJ96" s="96">
        <f t="shared" si="28"/>
        <v>-3.4435092439872249E-3</v>
      </c>
      <c r="AK96" s="98">
        <f t="shared" si="28"/>
        <v>1.1986986625974708E-3</v>
      </c>
      <c r="AL96" s="220">
        <f t="shared" si="28"/>
        <v>-2.244810581389835E-3</v>
      </c>
    </row>
    <row r="97" spans="1:38" x14ac:dyDescent="0.2">
      <c r="A97" s="330"/>
      <c r="B97" s="91" t="s">
        <v>535</v>
      </c>
      <c r="C97" s="92">
        <v>1121.6079999999999</v>
      </c>
      <c r="D97" s="93">
        <v>4665.2039999999997</v>
      </c>
      <c r="E97" s="93">
        <v>10449.298000000001</v>
      </c>
      <c r="F97" s="93">
        <v>5713.9920000000002</v>
      </c>
      <c r="G97" s="94">
        <v>383.24600000000282</v>
      </c>
      <c r="H97" s="95">
        <f t="shared" si="24"/>
        <v>22333.348000000002</v>
      </c>
      <c r="I97" s="92">
        <v>13161.32</v>
      </c>
      <c r="J97" s="94">
        <v>9172.0280000000002</v>
      </c>
      <c r="K97" s="95">
        <f t="shared" si="25"/>
        <v>22333.347999999998</v>
      </c>
      <c r="L97" s="96">
        <f t="shared" si="19"/>
        <v>-7.4695876019535709E-3</v>
      </c>
      <c r="M97" s="97">
        <f t="shared" si="19"/>
        <v>-8.707902473022347E-3</v>
      </c>
      <c r="N97" s="97">
        <f t="shared" si="19"/>
        <v>-5.2611417284905513E-3</v>
      </c>
      <c r="O97" s="97">
        <f t="shared" si="19"/>
        <v>2.7710495345724781E-3</v>
      </c>
      <c r="P97" s="98">
        <f t="shared" si="19"/>
        <v>3.5970795185164016E-2</v>
      </c>
      <c r="Q97" s="99">
        <f t="shared" si="19"/>
        <v>-3.3732520758790372E-3</v>
      </c>
      <c r="R97" s="96">
        <f t="shared" si="17"/>
        <v>-1.4996246380276549E-4</v>
      </c>
      <c r="S97" s="98">
        <f t="shared" si="17"/>
        <v>-7.9623433519240873E-3</v>
      </c>
      <c r="T97" s="99">
        <f t="shared" si="17"/>
        <v>-3.3732520758791994E-3</v>
      </c>
      <c r="U97" s="96">
        <f t="shared" si="20"/>
        <v>-3.7636253809615362E-2</v>
      </c>
      <c r="V97" s="97">
        <f t="shared" si="20"/>
        <v>-3.3455881210396089E-2</v>
      </c>
      <c r="W97" s="97">
        <f t="shared" si="20"/>
        <v>-6.9641672445508885E-3</v>
      </c>
      <c r="X97" s="97">
        <f t="shared" si="20"/>
        <v>4.5251170695755218E-2</v>
      </c>
      <c r="Y97" s="98">
        <f t="shared" si="20"/>
        <v>9.0067694408103194E-2</v>
      </c>
      <c r="Z97" s="99">
        <f t="shared" si="20"/>
        <v>1.8403311664742445E-5</v>
      </c>
      <c r="AA97" s="96">
        <f t="shared" si="18"/>
        <v>-4.3255295968974141E-3</v>
      </c>
      <c r="AB97" s="98">
        <f t="shared" si="18"/>
        <v>6.318325645898128E-3</v>
      </c>
      <c r="AC97" s="99">
        <f t="shared" si="18"/>
        <v>1.8403311664742449E-5</v>
      </c>
      <c r="AD97" s="96">
        <f t="shared" si="27"/>
        <v>-3.7668003826508837E-4</v>
      </c>
      <c r="AE97" s="97">
        <f t="shared" si="27"/>
        <v>-1.8287791313993348E-3</v>
      </c>
      <c r="AF97" s="97">
        <f t="shared" si="27"/>
        <v>-2.4662479557822719E-3</v>
      </c>
      <c r="AG97" s="97">
        <f t="shared" si="27"/>
        <v>7.0462952306666389E-4</v>
      </c>
      <c r="AH97" s="98">
        <f t="shared" si="27"/>
        <v>5.9382552650102428E-4</v>
      </c>
      <c r="AI97" s="99">
        <f t="shared" si="27"/>
        <v>-3.3732520758790372E-3</v>
      </c>
      <c r="AJ97" s="96">
        <f t="shared" si="28"/>
        <v>-8.8089846645580144E-5</v>
      </c>
      <c r="AK97" s="98">
        <f t="shared" si="28"/>
        <v>-3.2851622292336194E-3</v>
      </c>
      <c r="AL97" s="220">
        <f t="shared" si="28"/>
        <v>-3.3732520758791994E-3</v>
      </c>
    </row>
    <row r="98" spans="1:38" x14ac:dyDescent="0.2">
      <c r="A98" s="330"/>
      <c r="B98" s="91" t="s">
        <v>536</v>
      </c>
      <c r="C98" s="92">
        <v>1147.4090000000001</v>
      </c>
      <c r="D98" s="93">
        <v>4675.6769999999997</v>
      </c>
      <c r="E98" s="93">
        <v>10469.223</v>
      </c>
      <c r="F98" s="93">
        <v>5758.2389999999996</v>
      </c>
      <c r="G98" s="94">
        <v>397.36900000000242</v>
      </c>
      <c r="H98" s="95">
        <f t="shared" si="24"/>
        <v>22447.917000000001</v>
      </c>
      <c r="I98" s="92">
        <v>13180.027</v>
      </c>
      <c r="J98" s="94">
        <v>9267.89</v>
      </c>
      <c r="K98" s="95">
        <f t="shared" si="25"/>
        <v>22447.917000000001</v>
      </c>
      <c r="L98" s="96">
        <f t="shared" si="19"/>
        <v>2.300358057360518E-2</v>
      </c>
      <c r="M98" s="97">
        <f t="shared" si="19"/>
        <v>2.2449179071268818E-3</v>
      </c>
      <c r="N98" s="97">
        <f t="shared" si="19"/>
        <v>1.9068266595516053E-3</v>
      </c>
      <c r="O98" s="97">
        <f t="shared" si="19"/>
        <v>7.7436230222232352E-3</v>
      </c>
      <c r="P98" s="98">
        <f t="shared" si="19"/>
        <v>3.6851004315764518E-2</v>
      </c>
      <c r="Q98" s="99">
        <f t="shared" si="19"/>
        <v>5.1299518549569679E-3</v>
      </c>
      <c r="R98" s="96">
        <f t="shared" si="17"/>
        <v>1.4213619910465162E-3</v>
      </c>
      <c r="S98" s="98">
        <f t="shared" si="17"/>
        <v>1.0451559894932632E-2</v>
      </c>
      <c r="T98" s="99">
        <f t="shared" si="17"/>
        <v>5.1299518549571318E-3</v>
      </c>
      <c r="U98" s="96">
        <f t="shared" si="20"/>
        <v>-4.872568876478732E-2</v>
      </c>
      <c r="V98" s="97">
        <f t="shared" si="20"/>
        <v>-2.6628625673714965E-2</v>
      </c>
      <c r="W98" s="97">
        <f t="shared" si="20"/>
        <v>-1.9748446582959489E-3</v>
      </c>
      <c r="X98" s="97">
        <f t="shared" si="20"/>
        <v>5.2129404718270052E-2</v>
      </c>
      <c r="Y98" s="98">
        <f t="shared" si="20"/>
        <v>0.12756623620582069</v>
      </c>
      <c r="Z98" s="99">
        <f t="shared" si="20"/>
        <v>5.5030532727323679E-3</v>
      </c>
      <c r="AA98" s="96">
        <f t="shared" si="18"/>
        <v>-4.6675558687717042E-3</v>
      </c>
      <c r="AB98" s="98">
        <f t="shared" si="18"/>
        <v>2.0330109552474978E-2</v>
      </c>
      <c r="AC98" s="99">
        <f t="shared" si="18"/>
        <v>5.5030532727323679E-3</v>
      </c>
      <c r="AD98" s="96">
        <f t="shared" ref="AD98:AI113" si="30">(C98-C97)/$H97</f>
        <v>1.1552678980330292E-3</v>
      </c>
      <c r="AE98" s="97">
        <f t="shared" si="30"/>
        <v>4.6893999054686987E-4</v>
      </c>
      <c r="AF98" s="97">
        <f t="shared" si="30"/>
        <v>8.9216359320596586E-4</v>
      </c>
      <c r="AG98" s="97">
        <f t="shared" si="30"/>
        <v>1.9812076541322592E-3</v>
      </c>
      <c r="AH98" s="98">
        <f t="shared" si="30"/>
        <v>6.323727190387931E-4</v>
      </c>
      <c r="AI98" s="99">
        <f t="shared" si="30"/>
        <v>5.1299518549569679E-3</v>
      </c>
      <c r="AJ98" s="96">
        <f t="shared" ref="AJ98:AL113" si="31">(I98-I97)/$K97</f>
        <v>8.3762631558870334E-4</v>
      </c>
      <c r="AK98" s="98">
        <f t="shared" si="31"/>
        <v>4.2923255393682658E-3</v>
      </c>
      <c r="AL98" s="220">
        <f t="shared" si="31"/>
        <v>5.1299518549571318E-3</v>
      </c>
    </row>
    <row r="99" spans="1:38" x14ac:dyDescent="0.2">
      <c r="A99" s="330"/>
      <c r="B99" s="91" t="s">
        <v>537</v>
      </c>
      <c r="C99" s="92">
        <v>1163.184</v>
      </c>
      <c r="D99" s="93">
        <v>4605.3149999999996</v>
      </c>
      <c r="E99" s="93">
        <v>10475.287</v>
      </c>
      <c r="F99" s="93">
        <v>5724.2120000000004</v>
      </c>
      <c r="G99" s="94">
        <v>399.22799999999916</v>
      </c>
      <c r="H99" s="95">
        <f t="shared" si="24"/>
        <v>22367.225999999999</v>
      </c>
      <c r="I99" s="92">
        <v>13163.508</v>
      </c>
      <c r="J99" s="94">
        <v>9203.7180000000008</v>
      </c>
      <c r="K99" s="95">
        <f t="shared" si="25"/>
        <v>22367.226000000002</v>
      </c>
      <c r="L99" s="96">
        <f t="shared" si="19"/>
        <v>1.3748366972892719E-2</v>
      </c>
      <c r="M99" s="97">
        <f t="shared" si="19"/>
        <v>-1.504851596891746E-2</v>
      </c>
      <c r="N99" s="97">
        <f t="shared" si="19"/>
        <v>5.792215907522751E-4</v>
      </c>
      <c r="O99" s="97">
        <f t="shared" si="19"/>
        <v>-5.9092719145556714E-3</v>
      </c>
      <c r="P99" s="98">
        <f t="shared" si="19"/>
        <v>4.6782713296626786E-3</v>
      </c>
      <c r="Q99" s="99">
        <f t="shared" si="19"/>
        <v>-3.5945874176210881E-3</v>
      </c>
      <c r="R99" s="96">
        <f t="shared" si="17"/>
        <v>-1.2533358239706362E-3</v>
      </c>
      <c r="S99" s="98">
        <f t="shared" si="17"/>
        <v>-6.9241218875060739E-3</v>
      </c>
      <c r="T99" s="99">
        <f t="shared" si="17"/>
        <v>-3.5945874176209263E-3</v>
      </c>
      <c r="U99" s="96">
        <f t="shared" si="20"/>
        <v>-2.5642572097745408E-2</v>
      </c>
      <c r="V99" s="97">
        <f t="shared" si="20"/>
        <v>-4.3990651885275199E-2</v>
      </c>
      <c r="W99" s="97">
        <f t="shared" si="20"/>
        <v>-2.1780023760372092E-3</v>
      </c>
      <c r="X99" s="97">
        <f t="shared" si="20"/>
        <v>3.6533745130789691E-2</v>
      </c>
      <c r="Y99" s="98">
        <f t="shared" si="20"/>
        <v>6.4554062594148656E-2</v>
      </c>
      <c r="Z99" s="99">
        <f t="shared" si="20"/>
        <v>-1.7595222061522228E-3</v>
      </c>
      <c r="AA99" s="96">
        <f t="shared" si="18"/>
        <v>-1.3501698048865784E-3</v>
      </c>
      <c r="AB99" s="98">
        <f t="shared" si="18"/>
        <v>-2.344410713701014E-3</v>
      </c>
      <c r="AC99" s="99">
        <f t="shared" si="18"/>
        <v>-1.7595222061518982E-3</v>
      </c>
      <c r="AD99" s="96">
        <f t="shared" si="30"/>
        <v>7.0273780859043012E-4</v>
      </c>
      <c r="AE99" s="97">
        <f t="shared" si="30"/>
        <v>-3.1344556379106388E-3</v>
      </c>
      <c r="AF99" s="97">
        <f t="shared" si="30"/>
        <v>2.7013642290286022E-4</v>
      </c>
      <c r="AG99" s="97">
        <f t="shared" si="30"/>
        <v>-1.5158199310875539E-3</v>
      </c>
      <c r="AH99" s="98">
        <f t="shared" si="30"/>
        <v>8.2813919883824422E-5</v>
      </c>
      <c r="AI99" s="99">
        <f t="shared" si="30"/>
        <v>-3.5945874176210881E-3</v>
      </c>
      <c r="AJ99" s="96">
        <f t="shared" si="31"/>
        <v>-7.3588119556929185E-4</v>
      </c>
      <c r="AK99" s="98">
        <f t="shared" si="31"/>
        <v>-2.8587062220516344E-3</v>
      </c>
      <c r="AL99" s="220">
        <f t="shared" si="31"/>
        <v>-3.5945874176209263E-3</v>
      </c>
    </row>
    <row r="100" spans="1:38" x14ac:dyDescent="0.2">
      <c r="A100" s="331"/>
      <c r="B100" s="100" t="s">
        <v>538</v>
      </c>
      <c r="C100" s="101">
        <v>1162.6479999999999</v>
      </c>
      <c r="D100" s="102">
        <v>4613.683</v>
      </c>
      <c r="E100" s="102">
        <v>10418.965</v>
      </c>
      <c r="F100" s="102">
        <v>5779.64</v>
      </c>
      <c r="G100" s="103">
        <v>398.67799999999988</v>
      </c>
      <c r="H100" s="104">
        <f t="shared" si="24"/>
        <v>22373.614000000001</v>
      </c>
      <c r="I100" s="101">
        <v>13080.802</v>
      </c>
      <c r="J100" s="103">
        <v>9292.8119999999999</v>
      </c>
      <c r="K100" s="104">
        <f t="shared" si="25"/>
        <v>22373.614000000001</v>
      </c>
      <c r="L100" s="105">
        <f t="shared" si="19"/>
        <v>-4.6080413760854537E-4</v>
      </c>
      <c r="M100" s="106">
        <f t="shared" si="19"/>
        <v>1.817030973994264E-3</v>
      </c>
      <c r="N100" s="106">
        <f t="shared" si="19"/>
        <v>-5.3766545966712044E-3</v>
      </c>
      <c r="O100" s="106">
        <f t="shared" si="19"/>
        <v>9.6830795225613369E-3</v>
      </c>
      <c r="P100" s="107">
        <f t="shared" si="19"/>
        <v>-1.3776588816397485E-3</v>
      </c>
      <c r="Q100" s="108">
        <f t="shared" si="19"/>
        <v>2.8559643471222801E-4</v>
      </c>
      <c r="R100" s="105">
        <f t="shared" si="17"/>
        <v>-6.2829756323314525E-3</v>
      </c>
      <c r="S100" s="107">
        <f t="shared" si="17"/>
        <v>9.6802183639263101E-3</v>
      </c>
      <c r="T100" s="108">
        <f t="shared" si="17"/>
        <v>2.8559643471206533E-4</v>
      </c>
      <c r="U100" s="105">
        <f t="shared" si="20"/>
        <v>-1.9659955951445433E-2</v>
      </c>
      <c r="V100" s="106">
        <f t="shared" si="20"/>
        <v>-3.9420606322562349E-2</v>
      </c>
      <c r="W100" s="106">
        <f t="shared" si="20"/>
        <v>-9.7218477156376226E-3</v>
      </c>
      <c r="X100" s="106">
        <f t="shared" si="20"/>
        <v>4.2096655977598998E-2</v>
      </c>
      <c r="Y100" s="107">
        <f t="shared" si="20"/>
        <v>4.6984272047111426E-2</v>
      </c>
      <c r="Z100" s="108">
        <f t="shared" si="20"/>
        <v>-2.8334210151466791E-3</v>
      </c>
      <c r="AA100" s="105">
        <f t="shared" si="18"/>
        <v>-1.3377419886708321E-2</v>
      </c>
      <c r="AB100" s="107">
        <f t="shared" si="18"/>
        <v>1.2396304357346854E-2</v>
      </c>
      <c r="AC100" s="108">
        <f t="shared" si="18"/>
        <v>-2.8334210151468408E-3</v>
      </c>
      <c r="AD100" s="105">
        <f t="shared" si="30"/>
        <v>-2.3963633219428204E-5</v>
      </c>
      <c r="AE100" s="106">
        <f t="shared" si="30"/>
        <v>3.7411881115702024E-4</v>
      </c>
      <c r="AF100" s="106">
        <f t="shared" si="30"/>
        <v>-2.5180592354188277E-3</v>
      </c>
      <c r="AG100" s="106">
        <f t="shared" si="30"/>
        <v>2.4780900412058201E-3</v>
      </c>
      <c r="AH100" s="107">
        <f t="shared" si="30"/>
        <v>-2.458954901243777E-5</v>
      </c>
      <c r="AI100" s="108">
        <f t="shared" si="30"/>
        <v>2.8559643471222801E-4</v>
      </c>
      <c r="AJ100" s="105">
        <f t="shared" si="31"/>
        <v>-3.697642255682494E-3</v>
      </c>
      <c r="AK100" s="107">
        <f t="shared" si="31"/>
        <v>3.9832386903945593E-3</v>
      </c>
      <c r="AL100" s="223">
        <f t="shared" si="31"/>
        <v>2.8559643471206533E-4</v>
      </c>
    </row>
    <row r="101" spans="1:38" x14ac:dyDescent="0.2">
      <c r="A101" s="329">
        <f t="shared" ref="A101" si="32">A89+1</f>
        <v>2012</v>
      </c>
      <c r="B101" s="82" t="s">
        <v>527</v>
      </c>
      <c r="C101" s="83">
        <v>1165.895</v>
      </c>
      <c r="D101" s="84">
        <v>4604.5360000000001</v>
      </c>
      <c r="E101" s="84">
        <v>10427.241</v>
      </c>
      <c r="F101" s="84">
        <v>5780.6030000000001</v>
      </c>
      <c r="G101" s="85">
        <v>399.24499999999898</v>
      </c>
      <c r="H101" s="86">
        <f t="shared" si="24"/>
        <v>22377.52</v>
      </c>
      <c r="I101" s="83">
        <v>13080.244000000001</v>
      </c>
      <c r="J101" s="85">
        <v>9297.2759999999998</v>
      </c>
      <c r="K101" s="86">
        <f t="shared" si="25"/>
        <v>22377.52</v>
      </c>
      <c r="L101" s="87">
        <f t="shared" si="19"/>
        <v>2.7927627278420222E-3</v>
      </c>
      <c r="M101" s="88">
        <f t="shared" si="19"/>
        <v>-1.9825809445512261E-3</v>
      </c>
      <c r="N101" s="88">
        <f t="shared" si="19"/>
        <v>7.9432074107167456E-4</v>
      </c>
      <c r="O101" s="88">
        <f t="shared" si="19"/>
        <v>1.6661937421703395E-4</v>
      </c>
      <c r="P101" s="89">
        <f t="shared" si="19"/>
        <v>1.4222003722279583E-3</v>
      </c>
      <c r="Q101" s="90">
        <f t="shared" si="19"/>
        <v>1.745806466491752E-4</v>
      </c>
      <c r="R101" s="87">
        <f t="shared" si="17"/>
        <v>-4.2657934888020109E-5</v>
      </c>
      <c r="S101" s="89">
        <f t="shared" si="17"/>
        <v>4.8037128051228647E-4</v>
      </c>
      <c r="T101" s="90">
        <f t="shared" si="17"/>
        <v>1.745806466491752E-4</v>
      </c>
      <c r="U101" s="87">
        <f t="shared" si="20"/>
        <v>-3.842302408082139E-3</v>
      </c>
      <c r="V101" s="88">
        <f t="shared" si="20"/>
        <v>-3.5361896202441456E-2</v>
      </c>
      <c r="W101" s="88">
        <f t="shared" si="20"/>
        <v>-5.8407768811981368E-3</v>
      </c>
      <c r="X101" s="88">
        <f t="shared" si="20"/>
        <v>3.8873726748639328E-2</v>
      </c>
      <c r="Y101" s="89">
        <f t="shared" si="20"/>
        <v>4.6028448138083551E-2</v>
      </c>
      <c r="Z101" s="90">
        <f t="shared" si="20"/>
        <v>-3.0342030652247185E-5</v>
      </c>
      <c r="AA101" s="87">
        <f t="shared" si="18"/>
        <v>-1.0730425061088828E-2</v>
      </c>
      <c r="AB101" s="89">
        <f t="shared" si="18"/>
        <v>1.5421453469805268E-2</v>
      </c>
      <c r="AC101" s="90">
        <f t="shared" si="18"/>
        <v>-3.0342030652247185E-5</v>
      </c>
      <c r="AD101" s="87">
        <f t="shared" si="30"/>
        <v>1.4512630815924823E-4</v>
      </c>
      <c r="AE101" s="88">
        <f t="shared" si="30"/>
        <v>-4.0882979388130741E-4</v>
      </c>
      <c r="AF101" s="88">
        <f t="shared" si="30"/>
        <v>3.6990000810775762E-4</v>
      </c>
      <c r="AG101" s="88">
        <f t="shared" si="30"/>
        <v>4.3041772330555897E-5</v>
      </c>
      <c r="AH101" s="89">
        <f t="shared" si="30"/>
        <v>2.5342351932910693E-5</v>
      </c>
      <c r="AI101" s="90">
        <f t="shared" si="30"/>
        <v>1.745806466491752E-4</v>
      </c>
      <c r="AJ101" s="87">
        <f t="shared" si="31"/>
        <v>-2.4940092378418756E-5</v>
      </c>
      <c r="AK101" s="89">
        <f t="shared" si="31"/>
        <v>1.9952073902767525E-4</v>
      </c>
      <c r="AL101" s="219">
        <f t="shared" si="31"/>
        <v>1.745806466491752E-4</v>
      </c>
    </row>
    <row r="102" spans="1:38" x14ac:dyDescent="0.2">
      <c r="A102" s="330"/>
      <c r="B102" s="91" t="s">
        <v>528</v>
      </c>
      <c r="C102" s="92">
        <v>1151.653</v>
      </c>
      <c r="D102" s="93">
        <v>4559.0640000000003</v>
      </c>
      <c r="E102" s="93">
        <v>10455.762000000001</v>
      </c>
      <c r="F102" s="93">
        <v>5803.3620000000001</v>
      </c>
      <c r="G102" s="94">
        <v>401.4989999999998</v>
      </c>
      <c r="H102" s="95">
        <f t="shared" si="24"/>
        <v>22371.34</v>
      </c>
      <c r="I102" s="92">
        <v>13113.296</v>
      </c>
      <c r="J102" s="94">
        <v>9258.0439999999999</v>
      </c>
      <c r="K102" s="95">
        <f t="shared" si="25"/>
        <v>22371.34</v>
      </c>
      <c r="L102" s="96">
        <f t="shared" si="19"/>
        <v>-1.2215508257604641E-2</v>
      </c>
      <c r="M102" s="97">
        <f t="shared" si="19"/>
        <v>-9.8754793099673343E-3</v>
      </c>
      <c r="N102" s="97">
        <f t="shared" si="19"/>
        <v>2.7352393600570506E-3</v>
      </c>
      <c r="O102" s="97">
        <f t="shared" ref="O102:T154" si="33">(F102-F101)/F101</f>
        <v>3.9371325102242815E-3</v>
      </c>
      <c r="P102" s="98">
        <f t="shared" si="33"/>
        <v>5.6456561760343162E-3</v>
      </c>
      <c r="Q102" s="99">
        <f t="shared" si="33"/>
        <v>-2.7617001347782466E-4</v>
      </c>
      <c r="R102" s="96">
        <f t="shared" si="17"/>
        <v>2.5268641777630202E-3</v>
      </c>
      <c r="S102" s="98">
        <f t="shared" si="17"/>
        <v>-4.2197305963596185E-3</v>
      </c>
      <c r="T102" s="99">
        <f t="shared" si="17"/>
        <v>-2.7617001347782466E-4</v>
      </c>
      <c r="U102" s="96">
        <f t="shared" si="20"/>
        <v>-2.7347210761862115E-2</v>
      </c>
      <c r="V102" s="97">
        <f t="shared" si="20"/>
        <v>-4.3557287575775844E-2</v>
      </c>
      <c r="W102" s="97">
        <f t="shared" si="20"/>
        <v>-4.4603211374089641E-3</v>
      </c>
      <c r="X102" s="97">
        <f t="shared" ref="X102:AC154" si="34">(F102-F90)/F90</f>
        <v>3.7930663831776679E-2</v>
      </c>
      <c r="Y102" s="98">
        <f t="shared" si="34"/>
        <v>3.654374406212256E-2</v>
      </c>
      <c r="Z102" s="99">
        <f t="shared" si="34"/>
        <v>-2.7020830509051617E-3</v>
      </c>
      <c r="AA102" s="96">
        <f t="shared" si="18"/>
        <v>-9.5896116882856312E-3</v>
      </c>
      <c r="AB102" s="98">
        <f t="shared" si="18"/>
        <v>7.219131023594335E-3</v>
      </c>
      <c r="AC102" s="99">
        <f t="shared" si="18"/>
        <v>-2.7020830509051617E-3</v>
      </c>
      <c r="AD102" s="96">
        <f t="shared" si="30"/>
        <v>-6.3644228672346005E-4</v>
      </c>
      <c r="AE102" s="97">
        <f t="shared" si="30"/>
        <v>-2.032039296579771E-3</v>
      </c>
      <c r="AF102" s="97">
        <f t="shared" si="30"/>
        <v>1.2745380185114634E-3</v>
      </c>
      <c r="AG102" s="97">
        <f t="shared" si="30"/>
        <v>1.0170474654921553E-3</v>
      </c>
      <c r="AH102" s="98">
        <f t="shared" si="30"/>
        <v>1.0072608582187905E-4</v>
      </c>
      <c r="AI102" s="99">
        <f t="shared" si="30"/>
        <v>-2.7617001347782466E-4</v>
      </c>
      <c r="AJ102" s="96">
        <f t="shared" si="31"/>
        <v>1.4770180073573694E-3</v>
      </c>
      <c r="AK102" s="98">
        <f t="shared" si="31"/>
        <v>-1.753188020835194E-3</v>
      </c>
      <c r="AL102" s="220">
        <f t="shared" si="31"/>
        <v>-2.7617001347782466E-4</v>
      </c>
    </row>
    <row r="103" spans="1:38" x14ac:dyDescent="0.2">
      <c r="A103" s="330"/>
      <c r="B103" s="91" t="s">
        <v>529</v>
      </c>
      <c r="C103" s="92">
        <v>1120.8689999999999</v>
      </c>
      <c r="D103" s="93">
        <v>4551.1390000000001</v>
      </c>
      <c r="E103" s="93">
        <v>10398.967000000001</v>
      </c>
      <c r="F103" s="93">
        <v>5842.1819999999998</v>
      </c>
      <c r="G103" s="94">
        <v>398.53199999999924</v>
      </c>
      <c r="H103" s="95">
        <f t="shared" si="24"/>
        <v>22311.688999999998</v>
      </c>
      <c r="I103" s="92">
        <v>13048.714</v>
      </c>
      <c r="J103" s="94">
        <v>9262.9750000000004</v>
      </c>
      <c r="K103" s="95">
        <f t="shared" si="25"/>
        <v>22311.688999999998</v>
      </c>
      <c r="L103" s="96">
        <f t="shared" ref="L103:T165" si="35">(C103-C102)/C102</f>
        <v>-2.6730273789066762E-2</v>
      </c>
      <c r="M103" s="97">
        <f t="shared" si="35"/>
        <v>-1.7382954044953484E-3</v>
      </c>
      <c r="N103" s="97">
        <f t="shared" si="35"/>
        <v>-5.4319331293118632E-3</v>
      </c>
      <c r="O103" s="97">
        <f t="shared" si="33"/>
        <v>6.6892260038232511E-3</v>
      </c>
      <c r="P103" s="98">
        <f t="shared" si="33"/>
        <v>-7.3898066993954023E-3</v>
      </c>
      <c r="Q103" s="99">
        <f t="shared" si="33"/>
        <v>-2.6664026383757815E-3</v>
      </c>
      <c r="R103" s="96">
        <f t="shared" si="17"/>
        <v>-4.9249250531674367E-3</v>
      </c>
      <c r="S103" s="98">
        <f t="shared" si="17"/>
        <v>5.3261790503485347E-4</v>
      </c>
      <c r="T103" s="99">
        <f t="shared" si="17"/>
        <v>-2.6664026383757815E-3</v>
      </c>
      <c r="U103" s="96">
        <f t="shared" ref="U103:AC165" si="36">(C103-C91)/C91</f>
        <v>-6.1527770219072304E-2</v>
      </c>
      <c r="V103" s="97">
        <f t="shared" si="36"/>
        <v>-4.8010515700653095E-2</v>
      </c>
      <c r="W103" s="97">
        <f t="shared" si="36"/>
        <v>-1.6618993167470911E-2</v>
      </c>
      <c r="X103" s="97">
        <f t="shared" si="34"/>
        <v>4.2802477373033443E-2</v>
      </c>
      <c r="Y103" s="98">
        <f t="shared" si="34"/>
        <v>5.49454040103277E-2</v>
      </c>
      <c r="Z103" s="99">
        <f t="shared" si="34"/>
        <v>-9.6847365177407663E-3</v>
      </c>
      <c r="AA103" s="96">
        <f t="shared" si="18"/>
        <v>-1.7865470587402871E-2</v>
      </c>
      <c r="AB103" s="98">
        <f t="shared" si="18"/>
        <v>2.073387712792538E-3</v>
      </c>
      <c r="AC103" s="99">
        <f t="shared" si="18"/>
        <v>-9.6847365177407663E-3</v>
      </c>
      <c r="AD103" s="96">
        <f t="shared" si="30"/>
        <v>-1.3760463164030454E-3</v>
      </c>
      <c r="AE103" s="97">
        <f t="shared" si="30"/>
        <v>-3.542478903811833E-4</v>
      </c>
      <c r="AF103" s="97">
        <f t="shared" si="30"/>
        <v>-2.5387392976907092E-3</v>
      </c>
      <c r="AG103" s="97">
        <f t="shared" si="30"/>
        <v>1.7352559122520022E-3</v>
      </c>
      <c r="AH103" s="98">
        <f t="shared" si="30"/>
        <v>-1.3262504615282558E-4</v>
      </c>
      <c r="AI103" s="99">
        <f t="shared" si="30"/>
        <v>-2.6664026383757815E-3</v>
      </c>
      <c r="AJ103" s="96">
        <f t="shared" si="31"/>
        <v>-2.8868185812740916E-3</v>
      </c>
      <c r="AK103" s="98">
        <f t="shared" si="31"/>
        <v>2.2041594289839118E-4</v>
      </c>
      <c r="AL103" s="220">
        <f t="shared" si="31"/>
        <v>-2.6664026383757815E-3</v>
      </c>
    </row>
    <row r="104" spans="1:38" x14ac:dyDescent="0.2">
      <c r="A104" s="330"/>
      <c r="B104" s="91" t="s">
        <v>530</v>
      </c>
      <c r="C104" s="92">
        <v>1114.6320000000001</v>
      </c>
      <c r="D104" s="93">
        <v>4584.643</v>
      </c>
      <c r="E104" s="93">
        <v>10369.535</v>
      </c>
      <c r="F104" s="93">
        <v>5856.7020000000002</v>
      </c>
      <c r="G104" s="94">
        <v>395.40400000000227</v>
      </c>
      <c r="H104" s="95">
        <f t="shared" si="24"/>
        <v>22320.916000000001</v>
      </c>
      <c r="I104" s="92">
        <v>13035.662</v>
      </c>
      <c r="J104" s="94">
        <v>9285.2530000000006</v>
      </c>
      <c r="K104" s="95">
        <f t="shared" si="25"/>
        <v>22320.915000000001</v>
      </c>
      <c r="L104" s="96">
        <f t="shared" si="35"/>
        <v>-5.5644325964941963E-3</v>
      </c>
      <c r="M104" s="97">
        <f t="shared" si="35"/>
        <v>7.3616736381815423E-3</v>
      </c>
      <c r="N104" s="97">
        <f t="shared" si="35"/>
        <v>-2.8302811231154688E-3</v>
      </c>
      <c r="O104" s="97">
        <f t="shared" si="33"/>
        <v>2.4853727596984205E-3</v>
      </c>
      <c r="P104" s="98">
        <f t="shared" si="33"/>
        <v>-7.8488051147636295E-3</v>
      </c>
      <c r="Q104" s="99">
        <f t="shared" si="33"/>
        <v>4.1355004544938714E-4</v>
      </c>
      <c r="R104" s="96">
        <f t="shared" si="17"/>
        <v>-1.0002518255821746E-3</v>
      </c>
      <c r="S104" s="98">
        <f t="shared" si="17"/>
        <v>2.4050588498835683E-3</v>
      </c>
      <c r="T104" s="99">
        <f t="shared" si="17"/>
        <v>4.1350522589313552E-4</v>
      </c>
      <c r="U104" s="96">
        <f t="shared" si="36"/>
        <v>-2.6925098256267599E-2</v>
      </c>
      <c r="V104" s="97">
        <f t="shared" si="36"/>
        <v>-3.4446512595715219E-2</v>
      </c>
      <c r="W104" s="97">
        <f t="shared" si="36"/>
        <v>-1.551623583364504E-2</v>
      </c>
      <c r="X104" s="97">
        <f t="shared" si="34"/>
        <v>3.8763253684852929E-2</v>
      </c>
      <c r="Y104" s="98">
        <f t="shared" si="34"/>
        <v>5.3068355536151676E-2</v>
      </c>
      <c r="Z104" s="99">
        <f t="shared" si="34"/>
        <v>-5.3187417085444767E-3</v>
      </c>
      <c r="AA104" s="96">
        <f t="shared" si="18"/>
        <v>-1.642223592278182E-2</v>
      </c>
      <c r="AB104" s="98">
        <f t="shared" si="18"/>
        <v>1.0699296687837603E-2</v>
      </c>
      <c r="AC104" s="99">
        <f t="shared" si="18"/>
        <v>-5.3187862712881602E-3</v>
      </c>
      <c r="AD104" s="96">
        <f t="shared" si="30"/>
        <v>-2.7953957228427903E-4</v>
      </c>
      <c r="AE104" s="97">
        <f t="shared" si="30"/>
        <v>1.5016344123477119E-3</v>
      </c>
      <c r="AF104" s="97">
        <f t="shared" si="30"/>
        <v>-1.3191291793284094E-3</v>
      </c>
      <c r="AG104" s="97">
        <f t="shared" si="30"/>
        <v>6.5077995664068451E-4</v>
      </c>
      <c r="AH104" s="98">
        <f t="shared" si="30"/>
        <v>-1.4019557192631061E-4</v>
      </c>
      <c r="AI104" s="99">
        <f t="shared" si="30"/>
        <v>4.1355004544938714E-4</v>
      </c>
      <c r="AJ104" s="96">
        <f t="shared" si="31"/>
        <v>-5.8498484807670455E-4</v>
      </c>
      <c r="AK104" s="98">
        <f t="shared" si="31"/>
        <v>9.9849007396975858E-4</v>
      </c>
      <c r="AL104" s="220">
        <f t="shared" si="31"/>
        <v>4.1350522589313552E-4</v>
      </c>
    </row>
    <row r="105" spans="1:38" x14ac:dyDescent="0.2">
      <c r="A105" s="330"/>
      <c r="B105" s="91" t="s">
        <v>531</v>
      </c>
      <c r="C105" s="92">
        <v>1100.374</v>
      </c>
      <c r="D105" s="93">
        <v>4544.7139999999999</v>
      </c>
      <c r="E105" s="93">
        <v>10450.120999999999</v>
      </c>
      <c r="F105" s="93">
        <v>5868.45</v>
      </c>
      <c r="G105" s="94">
        <v>402.38999999999942</v>
      </c>
      <c r="H105" s="95">
        <f t="shared" si="24"/>
        <v>22366.048999999999</v>
      </c>
      <c r="I105" s="92">
        <v>13040.31</v>
      </c>
      <c r="J105" s="94">
        <v>9325.7389999999996</v>
      </c>
      <c r="K105" s="95">
        <f t="shared" si="25"/>
        <v>22366.048999999999</v>
      </c>
      <c r="L105" s="96">
        <f t="shared" si="35"/>
        <v>-1.2791665769509611E-2</v>
      </c>
      <c r="M105" s="97">
        <f t="shared" si="35"/>
        <v>-8.7092931772441359E-3</v>
      </c>
      <c r="N105" s="97">
        <f t="shared" si="35"/>
        <v>7.7714188726880551E-3</v>
      </c>
      <c r="O105" s="97">
        <f t="shared" si="33"/>
        <v>2.0059070787620051E-3</v>
      </c>
      <c r="P105" s="98">
        <f t="shared" si="33"/>
        <v>1.7668005381829995E-2</v>
      </c>
      <c r="Q105" s="99">
        <f t="shared" si="33"/>
        <v>2.0220048317012612E-3</v>
      </c>
      <c r="R105" s="96">
        <f t="shared" si="17"/>
        <v>3.5656033425837739E-4</v>
      </c>
      <c r="S105" s="98">
        <f t="shared" si="17"/>
        <v>4.3602473729039979E-3</v>
      </c>
      <c r="T105" s="99">
        <f t="shared" si="17"/>
        <v>2.0220497233199531E-3</v>
      </c>
      <c r="U105" s="96">
        <f t="shared" si="36"/>
        <v>-2.9662825437473256E-2</v>
      </c>
      <c r="V105" s="97">
        <f t="shared" si="36"/>
        <v>-3.874188034766534E-2</v>
      </c>
      <c r="W105" s="97">
        <f t="shared" si="36"/>
        <v>-7.0490151988156094E-3</v>
      </c>
      <c r="X105" s="97">
        <f t="shared" si="34"/>
        <v>3.4415473161197821E-2</v>
      </c>
      <c r="Y105" s="98">
        <f t="shared" si="34"/>
        <v>0.10320001754637141</v>
      </c>
      <c r="Z105" s="99">
        <f t="shared" si="34"/>
        <v>-2.5910901781257619E-3</v>
      </c>
      <c r="AA105" s="96">
        <f t="shared" si="18"/>
        <v>-1.3362118666714669E-2</v>
      </c>
      <c r="AB105" s="98">
        <f t="shared" si="18"/>
        <v>1.2870637833112868E-2</v>
      </c>
      <c r="AC105" s="99">
        <f t="shared" si="18"/>
        <v>-2.5910901781259236E-3</v>
      </c>
      <c r="AD105" s="96">
        <f t="shared" si="30"/>
        <v>-6.3877306827372308E-4</v>
      </c>
      <c r="AE105" s="97">
        <f t="shared" si="30"/>
        <v>-1.7888602779563387E-3</v>
      </c>
      <c r="AF105" s="97">
        <f t="shared" si="30"/>
        <v>3.6103357048608278E-3</v>
      </c>
      <c r="AG105" s="97">
        <f t="shared" si="30"/>
        <v>5.263224860484933E-4</v>
      </c>
      <c r="AH105" s="98">
        <f t="shared" si="30"/>
        <v>3.1297998702191018E-4</v>
      </c>
      <c r="AI105" s="99">
        <f t="shared" si="30"/>
        <v>2.0220048317012612E-3</v>
      </c>
      <c r="AJ105" s="96">
        <f t="shared" si="31"/>
        <v>2.082351910752417E-4</v>
      </c>
      <c r="AK105" s="98">
        <f t="shared" si="31"/>
        <v>1.8138145322447116E-3</v>
      </c>
      <c r="AL105" s="220">
        <f t="shared" si="31"/>
        <v>2.0220497233199531E-3</v>
      </c>
    </row>
    <row r="106" spans="1:38" x14ac:dyDescent="0.2">
      <c r="A106" s="330"/>
      <c r="B106" s="91" t="s">
        <v>532</v>
      </c>
      <c r="C106" s="92">
        <v>1134.5219999999999</v>
      </c>
      <c r="D106" s="93">
        <v>4466.1629999999996</v>
      </c>
      <c r="E106" s="93">
        <v>10387.155000000001</v>
      </c>
      <c r="F106" s="93">
        <v>5952.08</v>
      </c>
      <c r="G106" s="94">
        <v>415.2410000000018</v>
      </c>
      <c r="H106" s="95">
        <f t="shared" si="24"/>
        <v>22355.161</v>
      </c>
      <c r="I106" s="92">
        <v>13046.221</v>
      </c>
      <c r="J106" s="94">
        <v>9308.94</v>
      </c>
      <c r="K106" s="95">
        <f t="shared" si="25"/>
        <v>22355.161</v>
      </c>
      <c r="L106" s="96">
        <f t="shared" si="35"/>
        <v>3.1033085114697285E-2</v>
      </c>
      <c r="M106" s="97">
        <f t="shared" si="35"/>
        <v>-1.7284035915131377E-2</v>
      </c>
      <c r="N106" s="97">
        <f t="shared" si="35"/>
        <v>-6.0253847778411881E-3</v>
      </c>
      <c r="O106" s="97">
        <f t="shared" si="33"/>
        <v>1.4250781722601387E-2</v>
      </c>
      <c r="P106" s="98">
        <f t="shared" si="33"/>
        <v>3.1936678346883386E-2</v>
      </c>
      <c r="Q106" s="99">
        <f t="shared" si="33"/>
        <v>-4.868092706047014E-4</v>
      </c>
      <c r="R106" s="96">
        <f t="shared" si="17"/>
        <v>4.5328677002310974E-4</v>
      </c>
      <c r="S106" s="98">
        <f t="shared" si="17"/>
        <v>-1.801358584022035E-3</v>
      </c>
      <c r="T106" s="99">
        <f t="shared" si="17"/>
        <v>-4.868092706047014E-4</v>
      </c>
      <c r="U106" s="96">
        <f t="shared" si="36"/>
        <v>1.8981702694837753E-2</v>
      </c>
      <c r="V106" s="97">
        <f t="shared" si="36"/>
        <v>-6.100668771790705E-2</v>
      </c>
      <c r="W106" s="97">
        <f t="shared" si="36"/>
        <v>-1.5038292695300345E-2</v>
      </c>
      <c r="X106" s="97">
        <f t="shared" si="34"/>
        <v>5.7988246036552393E-2</v>
      </c>
      <c r="Y106" s="98">
        <f t="shared" si="34"/>
        <v>0.15081632822742902</v>
      </c>
      <c r="Z106" s="99">
        <f t="shared" si="34"/>
        <v>-2.0968091700548771E-3</v>
      </c>
      <c r="AA106" s="96">
        <f t="shared" si="18"/>
        <v>-1.3073714942904727E-2</v>
      </c>
      <c r="AB106" s="98">
        <f t="shared" si="18"/>
        <v>1.3704426973445014E-2</v>
      </c>
      <c r="AC106" s="99">
        <f t="shared" si="18"/>
        <v>-2.0968091700548771E-3</v>
      </c>
      <c r="AD106" s="96">
        <f t="shared" si="30"/>
        <v>1.5267783773522052E-3</v>
      </c>
      <c r="AE106" s="97">
        <f t="shared" si="30"/>
        <v>-3.5120642005210837E-3</v>
      </c>
      <c r="AF106" s="97">
        <f t="shared" si="30"/>
        <v>-2.8152491305012579E-3</v>
      </c>
      <c r="AG106" s="97">
        <f t="shared" si="30"/>
        <v>3.7391494581810185E-3</v>
      </c>
      <c r="AH106" s="98">
        <f t="shared" si="30"/>
        <v>5.7457622488452868E-4</v>
      </c>
      <c r="AI106" s="99">
        <f t="shared" si="30"/>
        <v>-4.868092706047014E-4</v>
      </c>
      <c r="AJ106" s="96">
        <f t="shared" si="31"/>
        <v>2.6428449655994485E-4</v>
      </c>
      <c r="AK106" s="98">
        <f t="shared" si="31"/>
        <v>-7.5109376716464625E-4</v>
      </c>
      <c r="AL106" s="220">
        <f t="shared" si="31"/>
        <v>-4.868092706047014E-4</v>
      </c>
    </row>
    <row r="107" spans="1:38" x14ac:dyDescent="0.2">
      <c r="A107" s="330"/>
      <c r="B107" s="91" t="s">
        <v>533</v>
      </c>
      <c r="C107" s="92">
        <v>1117.2</v>
      </c>
      <c r="D107" s="93">
        <v>4515.4269999999997</v>
      </c>
      <c r="E107" s="93">
        <v>10329.447</v>
      </c>
      <c r="F107" s="93">
        <v>5931.4480000000003</v>
      </c>
      <c r="G107" s="94">
        <v>434.36599999999817</v>
      </c>
      <c r="H107" s="95">
        <f t="shared" si="24"/>
        <v>22327.887999999999</v>
      </c>
      <c r="I107" s="92">
        <v>13028.200999999999</v>
      </c>
      <c r="J107" s="94">
        <v>9299.6869999999999</v>
      </c>
      <c r="K107" s="95">
        <f t="shared" si="25"/>
        <v>22327.887999999999</v>
      </c>
      <c r="L107" s="96">
        <f t="shared" si="35"/>
        <v>-1.5268104100228897E-2</v>
      </c>
      <c r="M107" s="97">
        <f t="shared" si="35"/>
        <v>1.1030497543417051E-2</v>
      </c>
      <c r="N107" s="97">
        <f t="shared" si="35"/>
        <v>-5.5557079874133516E-3</v>
      </c>
      <c r="O107" s="97">
        <f t="shared" si="33"/>
        <v>-3.4663512587195747E-3</v>
      </c>
      <c r="P107" s="98">
        <f t="shared" si="33"/>
        <v>4.6057590652166525E-2</v>
      </c>
      <c r="Q107" s="99">
        <f t="shared" si="33"/>
        <v>-1.2199867404220908E-3</v>
      </c>
      <c r="R107" s="96">
        <f t="shared" si="17"/>
        <v>-1.3812428901825622E-3</v>
      </c>
      <c r="S107" s="98">
        <f t="shared" si="17"/>
        <v>-9.9399072289655006E-4</v>
      </c>
      <c r="T107" s="99">
        <f t="shared" si="17"/>
        <v>-1.2199867404220908E-3</v>
      </c>
      <c r="U107" s="96">
        <f t="shared" si="36"/>
        <v>-1.0966830384175398E-2</v>
      </c>
      <c r="V107" s="97">
        <f t="shared" si="36"/>
        <v>-4.368009623713652E-2</v>
      </c>
      <c r="W107" s="97">
        <f t="shared" si="36"/>
        <v>-2.1012397508821778E-2</v>
      </c>
      <c r="X107" s="97">
        <f t="shared" si="34"/>
        <v>4.2976494446407096E-2</v>
      </c>
      <c r="Y107" s="98">
        <f t="shared" si="34"/>
        <v>0.17425413886695831</v>
      </c>
      <c r="Z107" s="99">
        <f t="shared" si="34"/>
        <v>-5.853640422564233E-3</v>
      </c>
      <c r="AA107" s="96">
        <f t="shared" si="18"/>
        <v>-1.6043945935213272E-2</v>
      </c>
      <c r="AB107" s="98">
        <f t="shared" si="18"/>
        <v>8.7825613157049998E-3</v>
      </c>
      <c r="AC107" s="99">
        <f t="shared" si="18"/>
        <v>-5.8535961583226501E-3</v>
      </c>
      <c r="AD107" s="96">
        <f t="shared" si="30"/>
        <v>-7.748546297653544E-4</v>
      </c>
      <c r="AE107" s="97">
        <f t="shared" si="30"/>
        <v>2.2036969449694467E-3</v>
      </c>
      <c r="AF107" s="97">
        <f t="shared" si="30"/>
        <v>-2.5814173290901613E-3</v>
      </c>
      <c r="AG107" s="97">
        <f t="shared" si="30"/>
        <v>-9.2291887318546296E-4</v>
      </c>
      <c r="AH107" s="98">
        <f t="shared" si="30"/>
        <v>8.5550714664932911E-4</v>
      </c>
      <c r="AI107" s="99">
        <f t="shared" si="30"/>
        <v>-1.2199867404220908E-3</v>
      </c>
      <c r="AJ107" s="96">
        <f t="shared" si="31"/>
        <v>-8.0607784484309629E-4</v>
      </c>
      <c r="AK107" s="98">
        <f t="shared" si="31"/>
        <v>-4.1390889557899453E-4</v>
      </c>
      <c r="AL107" s="220">
        <f t="shared" si="31"/>
        <v>-1.2199867404220908E-3</v>
      </c>
    </row>
    <row r="108" spans="1:38" x14ac:dyDescent="0.2">
      <c r="A108" s="330"/>
      <c r="B108" s="91" t="s">
        <v>534</v>
      </c>
      <c r="C108" s="92">
        <v>1107.7070000000001</v>
      </c>
      <c r="D108" s="93">
        <v>4446.1220000000003</v>
      </c>
      <c r="E108" s="93">
        <v>10350.853999999999</v>
      </c>
      <c r="F108" s="93">
        <v>5917.69</v>
      </c>
      <c r="G108" s="94">
        <v>416.27700000000186</v>
      </c>
      <c r="H108" s="95">
        <f t="shared" si="24"/>
        <v>22238.65</v>
      </c>
      <c r="I108" s="92">
        <v>13001.986000000001</v>
      </c>
      <c r="J108" s="94">
        <v>9236.6630000000005</v>
      </c>
      <c r="K108" s="95">
        <f t="shared" si="25"/>
        <v>22238.649000000001</v>
      </c>
      <c r="L108" s="96">
        <f t="shared" si="35"/>
        <v>-8.4971356963837608E-3</v>
      </c>
      <c r="M108" s="97">
        <f t="shared" si="35"/>
        <v>-1.5348493066104132E-2</v>
      </c>
      <c r="N108" s="97">
        <f t="shared" si="35"/>
        <v>2.0724245934946222E-3</v>
      </c>
      <c r="O108" s="97">
        <f t="shared" si="33"/>
        <v>-2.3195010729253158E-3</v>
      </c>
      <c r="P108" s="98">
        <f t="shared" si="33"/>
        <v>-4.1644603859409761E-2</v>
      </c>
      <c r="Q108" s="99">
        <f t="shared" si="33"/>
        <v>-3.9967058236765407E-3</v>
      </c>
      <c r="R108" s="96">
        <f t="shared" si="17"/>
        <v>-2.012173438220544E-3</v>
      </c>
      <c r="S108" s="98">
        <f t="shared" si="17"/>
        <v>-6.7770022797540852E-3</v>
      </c>
      <c r="T108" s="99">
        <f t="shared" si="17"/>
        <v>-3.9967506107159694E-3</v>
      </c>
      <c r="U108" s="96">
        <f t="shared" si="36"/>
        <v>-1.9770824097008068E-2</v>
      </c>
      <c r="V108" s="97">
        <f t="shared" si="36"/>
        <v>-5.525983360195149E-2</v>
      </c>
      <c r="W108" s="97">
        <f t="shared" si="36"/>
        <v>-1.4632687277644359E-2</v>
      </c>
      <c r="X108" s="97">
        <f t="shared" si="34"/>
        <v>3.8518816988235824E-2</v>
      </c>
      <c r="Y108" s="98">
        <f t="shared" si="34"/>
        <v>0.12525848856163738</v>
      </c>
      <c r="Z108" s="99">
        <f t="shared" si="34"/>
        <v>-7.5991549622227558E-3</v>
      </c>
      <c r="AA108" s="96">
        <f t="shared" si="18"/>
        <v>-1.2254379488902937E-2</v>
      </c>
      <c r="AB108" s="98">
        <f t="shared" si="18"/>
        <v>-9.7148441239091167E-4</v>
      </c>
      <c r="AC108" s="99">
        <f t="shared" si="18"/>
        <v>-7.5991995872717244E-3</v>
      </c>
      <c r="AD108" s="96">
        <f t="shared" si="30"/>
        <v>-4.2516336520498214E-4</v>
      </c>
      <c r="AE108" s="97">
        <f t="shared" si="30"/>
        <v>-3.1039657669368185E-3</v>
      </c>
      <c r="AF108" s="97">
        <f t="shared" si="30"/>
        <v>9.5875615284344152E-4</v>
      </c>
      <c r="AG108" s="97">
        <f t="shared" si="30"/>
        <v>-6.1618008832723997E-4</v>
      </c>
      <c r="AH108" s="98">
        <f t="shared" si="30"/>
        <v>-8.1015275605092181E-4</v>
      </c>
      <c r="AI108" s="99">
        <f t="shared" si="30"/>
        <v>-3.9967058236765407E-3</v>
      </c>
      <c r="AJ108" s="96">
        <f t="shared" si="31"/>
        <v>-1.1740922383701642E-3</v>
      </c>
      <c r="AK108" s="98">
        <f t="shared" si="31"/>
        <v>-2.8226583723458053E-3</v>
      </c>
      <c r="AL108" s="220">
        <f t="shared" si="31"/>
        <v>-3.9967506107159694E-3</v>
      </c>
    </row>
    <row r="109" spans="1:38" x14ac:dyDescent="0.2">
      <c r="A109" s="330"/>
      <c r="B109" s="91" t="s">
        <v>535</v>
      </c>
      <c r="C109" s="92">
        <v>1086.806</v>
      </c>
      <c r="D109" s="93">
        <v>4424.0110000000004</v>
      </c>
      <c r="E109" s="93">
        <v>10376.028</v>
      </c>
      <c r="F109" s="93">
        <v>5945.2809999999999</v>
      </c>
      <c r="G109" s="94">
        <v>425.34600000000137</v>
      </c>
      <c r="H109" s="95">
        <f t="shared" si="24"/>
        <v>22257.472000000002</v>
      </c>
      <c r="I109" s="92">
        <v>12897.843000000001</v>
      </c>
      <c r="J109" s="94">
        <v>9359.6280000000006</v>
      </c>
      <c r="K109" s="95">
        <f t="shared" si="25"/>
        <v>22257.471000000001</v>
      </c>
      <c r="L109" s="96">
        <f t="shared" si="35"/>
        <v>-1.8868708060886197E-2</v>
      </c>
      <c r="M109" s="97">
        <f t="shared" si="35"/>
        <v>-4.9730979041960333E-3</v>
      </c>
      <c r="N109" s="97">
        <f t="shared" si="35"/>
        <v>2.432069856265086E-3</v>
      </c>
      <c r="O109" s="97">
        <f t="shared" si="33"/>
        <v>4.6624611968522096E-3</v>
      </c>
      <c r="P109" s="98">
        <f t="shared" si="33"/>
        <v>2.1785974243110871E-2</v>
      </c>
      <c r="Q109" s="99">
        <f t="shared" si="33"/>
        <v>8.4636432517262131E-4</v>
      </c>
      <c r="R109" s="96">
        <f t="shared" si="17"/>
        <v>-8.0097763526279769E-3</v>
      </c>
      <c r="S109" s="98">
        <f t="shared" si="17"/>
        <v>1.3312708280035781E-2</v>
      </c>
      <c r="T109" s="99">
        <f t="shared" si="17"/>
        <v>8.4636436323088315E-4</v>
      </c>
      <c r="U109" s="96">
        <f t="shared" si="36"/>
        <v>-3.1028665986690455E-2</v>
      </c>
      <c r="V109" s="97">
        <f t="shared" si="36"/>
        <v>-5.1700418674081414E-2</v>
      </c>
      <c r="W109" s="97">
        <f t="shared" si="36"/>
        <v>-7.0119542958771422E-3</v>
      </c>
      <c r="X109" s="97">
        <f t="shared" si="34"/>
        <v>4.0477655551495302E-2</v>
      </c>
      <c r="Y109" s="98">
        <f t="shared" si="34"/>
        <v>0.10985111390594614</v>
      </c>
      <c r="Z109" s="99">
        <f t="shared" si="34"/>
        <v>-3.3974306046724474E-3</v>
      </c>
      <c r="AA109" s="96">
        <f t="shared" si="18"/>
        <v>-2.0019040643339647E-2</v>
      </c>
      <c r="AB109" s="98">
        <f t="shared" si="18"/>
        <v>2.0453491855890578E-2</v>
      </c>
      <c r="AC109" s="99">
        <f t="shared" si="18"/>
        <v>-3.397475380762292E-3</v>
      </c>
      <c r="AD109" s="96">
        <f t="shared" si="30"/>
        <v>-9.3985021572802604E-4</v>
      </c>
      <c r="AE109" s="97">
        <f t="shared" si="30"/>
        <v>-9.9425999329994744E-4</v>
      </c>
      <c r="AF109" s="97">
        <f t="shared" si="30"/>
        <v>1.1319931740461262E-3</v>
      </c>
      <c r="AG109" s="97">
        <f t="shared" si="30"/>
        <v>1.2406778289149902E-3</v>
      </c>
      <c r="AH109" s="98">
        <f t="shared" si="30"/>
        <v>4.0780353123950891E-4</v>
      </c>
      <c r="AI109" s="99">
        <f t="shared" si="30"/>
        <v>8.4636432517262131E-4</v>
      </c>
      <c r="AJ109" s="96">
        <f t="shared" si="31"/>
        <v>-4.6829733227049912E-3</v>
      </c>
      <c r="AK109" s="98">
        <f t="shared" si="31"/>
        <v>5.5293376859358737E-3</v>
      </c>
      <c r="AL109" s="220">
        <f t="shared" si="31"/>
        <v>8.4636436323088315E-4</v>
      </c>
    </row>
    <row r="110" spans="1:38" x14ac:dyDescent="0.2">
      <c r="A110" s="330"/>
      <c r="B110" s="91" t="s">
        <v>536</v>
      </c>
      <c r="C110" s="92">
        <v>1089.386</v>
      </c>
      <c r="D110" s="93">
        <v>4380.3459999999995</v>
      </c>
      <c r="E110" s="93">
        <v>10329.794</v>
      </c>
      <c r="F110" s="93">
        <v>5993.6719999999996</v>
      </c>
      <c r="G110" s="94">
        <v>420.79399999999805</v>
      </c>
      <c r="H110" s="95">
        <f t="shared" si="24"/>
        <v>22213.991999999998</v>
      </c>
      <c r="I110" s="92">
        <v>12909.772000000001</v>
      </c>
      <c r="J110" s="94">
        <v>9304.2209999999995</v>
      </c>
      <c r="K110" s="95">
        <f t="shared" si="25"/>
        <v>22213.993000000002</v>
      </c>
      <c r="L110" s="96">
        <f t="shared" si="35"/>
        <v>2.373928741652077E-3</v>
      </c>
      <c r="M110" s="97">
        <f t="shared" si="35"/>
        <v>-9.870002583628492E-3</v>
      </c>
      <c r="N110" s="97">
        <f t="shared" si="35"/>
        <v>-4.4558476519146227E-3</v>
      </c>
      <c r="O110" s="97">
        <f t="shared" si="33"/>
        <v>8.1393966071577808E-3</v>
      </c>
      <c r="P110" s="98">
        <f t="shared" si="33"/>
        <v>-1.070187564947902E-2</v>
      </c>
      <c r="Q110" s="99">
        <f t="shared" si="33"/>
        <v>-1.9535012781327185E-3</v>
      </c>
      <c r="R110" s="96">
        <f t="shared" si="17"/>
        <v>9.2488333126710309E-4</v>
      </c>
      <c r="S110" s="98">
        <f t="shared" si="17"/>
        <v>-5.9197865556196317E-3</v>
      </c>
      <c r="T110" s="99">
        <f t="shared" si="17"/>
        <v>-1.9534115084323439E-3</v>
      </c>
      <c r="U110" s="96">
        <f t="shared" si="36"/>
        <v>-5.0568716124764691E-2</v>
      </c>
      <c r="V110" s="97">
        <f t="shared" si="36"/>
        <v>-6.3163259566475644E-2</v>
      </c>
      <c r="W110" s="97">
        <f t="shared" si="36"/>
        <v>-1.3317989310190459E-2</v>
      </c>
      <c r="X110" s="97">
        <f t="shared" si="34"/>
        <v>4.0886284852018125E-2</v>
      </c>
      <c r="Y110" s="98">
        <f t="shared" si="34"/>
        <v>5.8950245238041953E-2</v>
      </c>
      <c r="Z110" s="99">
        <f t="shared" si="34"/>
        <v>-1.0420788708368928E-2</v>
      </c>
      <c r="AA110" s="96">
        <f t="shared" si="18"/>
        <v>-2.0504889709254709E-2</v>
      </c>
      <c r="AB110" s="98">
        <f t="shared" si="18"/>
        <v>3.92009400197889E-3</v>
      </c>
      <c r="AC110" s="99">
        <f t="shared" si="18"/>
        <v>-1.0420744160805613E-2</v>
      </c>
      <c r="AD110" s="96">
        <f t="shared" si="30"/>
        <v>1.1591612919921576E-4</v>
      </c>
      <c r="AE110" s="97">
        <f t="shared" si="30"/>
        <v>-1.9618130935984495E-3</v>
      </c>
      <c r="AF110" s="97">
        <f t="shared" si="30"/>
        <v>-2.0772350067429211E-3</v>
      </c>
      <c r="AG110" s="97">
        <f t="shared" si="30"/>
        <v>2.1741462822013036E-3</v>
      </c>
      <c r="AH110" s="98">
        <f t="shared" si="30"/>
        <v>-2.0451558919194944E-4</v>
      </c>
      <c r="AI110" s="99">
        <f t="shared" si="30"/>
        <v>-1.9535012781327185E-3</v>
      </c>
      <c r="AJ110" s="96">
        <f t="shared" si="31"/>
        <v>5.3595487106329761E-4</v>
      </c>
      <c r="AK110" s="98">
        <f t="shared" si="31"/>
        <v>-2.4893663794957233E-3</v>
      </c>
      <c r="AL110" s="220">
        <f t="shared" si="31"/>
        <v>-1.9534115084323439E-3</v>
      </c>
    </row>
    <row r="111" spans="1:38" x14ac:dyDescent="0.2">
      <c r="A111" s="330"/>
      <c r="B111" s="91" t="s">
        <v>537</v>
      </c>
      <c r="C111" s="92">
        <v>1043.7460000000001</v>
      </c>
      <c r="D111" s="93">
        <v>4395.5940000000001</v>
      </c>
      <c r="E111" s="93">
        <v>10291.674000000001</v>
      </c>
      <c r="F111" s="93">
        <v>5984.25</v>
      </c>
      <c r="G111" s="94">
        <v>436.96699999999691</v>
      </c>
      <c r="H111" s="95">
        <f t="shared" si="24"/>
        <v>22152.231</v>
      </c>
      <c r="I111" s="92">
        <v>12898.343000000001</v>
      </c>
      <c r="J111" s="94">
        <v>9253.8880000000008</v>
      </c>
      <c r="K111" s="95">
        <f t="shared" si="25"/>
        <v>22152.231</v>
      </c>
      <c r="L111" s="96">
        <f t="shared" si="35"/>
        <v>-4.1895159291564121E-2</v>
      </c>
      <c r="M111" s="97">
        <f t="shared" si="35"/>
        <v>3.481003555427015E-3</v>
      </c>
      <c r="N111" s="97">
        <f t="shared" si="35"/>
        <v>-3.6902962440489113E-3</v>
      </c>
      <c r="O111" s="97">
        <f t="shared" si="33"/>
        <v>-1.571991260115597E-3</v>
      </c>
      <c r="P111" s="98">
        <f t="shared" si="33"/>
        <v>3.8434483381414516E-2</v>
      </c>
      <c r="Q111" s="99">
        <f t="shared" si="33"/>
        <v>-2.7802747025387695E-3</v>
      </c>
      <c r="R111" s="96">
        <f t="shared" si="17"/>
        <v>-8.8529836158222517E-4</v>
      </c>
      <c r="S111" s="98">
        <f t="shared" si="17"/>
        <v>-5.4096952340232157E-3</v>
      </c>
      <c r="T111" s="99">
        <f t="shared" si="17"/>
        <v>-2.7803195940505807E-3</v>
      </c>
      <c r="U111" s="96">
        <f t="shared" si="36"/>
        <v>-0.10268194885761829</v>
      </c>
      <c r="V111" s="97">
        <f t="shared" si="36"/>
        <v>-4.5538904504903478E-2</v>
      </c>
      <c r="W111" s="97">
        <f t="shared" si="36"/>
        <v>-1.7528207103060696E-2</v>
      </c>
      <c r="X111" s="97">
        <f t="shared" si="34"/>
        <v>4.5427737477228225E-2</v>
      </c>
      <c r="Y111" s="98">
        <f t="shared" si="34"/>
        <v>9.4529942789578478E-2</v>
      </c>
      <c r="Z111" s="99">
        <f t="shared" si="34"/>
        <v>-9.6120547089745944E-3</v>
      </c>
      <c r="AA111" s="96">
        <f t="shared" si="18"/>
        <v>-2.0143946431300765E-2</v>
      </c>
      <c r="AB111" s="98">
        <f t="shared" si="18"/>
        <v>5.4510579311534829E-3</v>
      </c>
      <c r="AC111" s="99">
        <f t="shared" si="18"/>
        <v>-9.6120547089747557E-3</v>
      </c>
      <c r="AD111" s="96">
        <f t="shared" si="30"/>
        <v>-2.0545609271849868E-3</v>
      </c>
      <c r="AE111" s="97">
        <f t="shared" si="30"/>
        <v>6.8641422037067916E-4</v>
      </c>
      <c r="AF111" s="97">
        <f t="shared" si="30"/>
        <v>-1.7160355509265954E-3</v>
      </c>
      <c r="AG111" s="97">
        <f t="shared" si="30"/>
        <v>-4.2414708711516468E-4</v>
      </c>
      <c r="AH111" s="98">
        <f t="shared" si="30"/>
        <v>7.2805464231727761E-4</v>
      </c>
      <c r="AI111" s="99">
        <f t="shared" si="30"/>
        <v>-2.7802747025387695E-3</v>
      </c>
      <c r="AJ111" s="96">
        <f t="shared" si="31"/>
        <v>-5.1449552541049627E-4</v>
      </c>
      <c r="AK111" s="98">
        <f t="shared" si="31"/>
        <v>-2.2658240686399206E-3</v>
      </c>
      <c r="AL111" s="220">
        <f t="shared" si="31"/>
        <v>-2.7803195940505807E-3</v>
      </c>
    </row>
    <row r="112" spans="1:38" x14ac:dyDescent="0.2">
      <c r="A112" s="331"/>
      <c r="B112" s="100" t="s">
        <v>538</v>
      </c>
      <c r="C112" s="101">
        <v>1020.0890000000001</v>
      </c>
      <c r="D112" s="102">
        <v>4349.4520000000002</v>
      </c>
      <c r="E112" s="102">
        <v>10308.555</v>
      </c>
      <c r="F112" s="102">
        <v>5986.7039999999997</v>
      </c>
      <c r="G112" s="103">
        <v>427.0109999999986</v>
      </c>
      <c r="H112" s="104">
        <f t="shared" si="24"/>
        <v>22091.811000000002</v>
      </c>
      <c r="I112" s="101">
        <v>12851.235000000001</v>
      </c>
      <c r="J112" s="103">
        <v>9240.5759999999991</v>
      </c>
      <c r="K112" s="104">
        <f t="shared" si="25"/>
        <v>22091.811000000002</v>
      </c>
      <c r="L112" s="105">
        <f t="shared" si="35"/>
        <v>-2.2665476083261672E-2</v>
      </c>
      <c r="M112" s="106">
        <f t="shared" si="35"/>
        <v>-1.0497329826184999E-2</v>
      </c>
      <c r="N112" s="106">
        <f t="shared" si="35"/>
        <v>1.6402579405448911E-3</v>
      </c>
      <c r="O112" s="106">
        <f t="shared" si="33"/>
        <v>4.1007645068299678E-4</v>
      </c>
      <c r="P112" s="107">
        <f t="shared" si="33"/>
        <v>-2.2784329251404299E-2</v>
      </c>
      <c r="Q112" s="108">
        <f t="shared" si="33"/>
        <v>-2.7274905177721493E-3</v>
      </c>
      <c r="R112" s="105">
        <f t="shared" si="17"/>
        <v>-3.6522520761000207E-3</v>
      </c>
      <c r="S112" s="107">
        <f t="shared" si="17"/>
        <v>-1.4385304857808649E-3</v>
      </c>
      <c r="T112" s="108">
        <f t="shared" si="17"/>
        <v>-2.7274905177721493E-3</v>
      </c>
      <c r="U112" s="105">
        <f t="shared" si="36"/>
        <v>-0.12261578740943077</v>
      </c>
      <c r="V112" s="106">
        <f t="shared" si="36"/>
        <v>-5.7271164923988011E-2</v>
      </c>
      <c r="W112" s="106">
        <f t="shared" si="36"/>
        <v>-1.0597021873093906E-2</v>
      </c>
      <c r="X112" s="106">
        <f t="shared" si="34"/>
        <v>3.5826452858655447E-2</v>
      </c>
      <c r="Y112" s="107">
        <f t="shared" si="34"/>
        <v>7.1067377683239924E-2</v>
      </c>
      <c r="Z112" s="108">
        <f t="shared" si="34"/>
        <v>-1.2595327692700869E-2</v>
      </c>
      <c r="AA112" s="105">
        <f t="shared" si="18"/>
        <v>-1.7549917810849757E-2</v>
      </c>
      <c r="AB112" s="107">
        <f t="shared" si="18"/>
        <v>-5.6211187743818326E-3</v>
      </c>
      <c r="AC112" s="108">
        <f t="shared" si="18"/>
        <v>-1.2595327692700869E-2</v>
      </c>
      <c r="AD112" s="105">
        <f t="shared" si="30"/>
        <v>-1.0679285531105215E-3</v>
      </c>
      <c r="AE112" s="106">
        <f t="shared" si="30"/>
        <v>-2.0829504712188956E-3</v>
      </c>
      <c r="AF112" s="106">
        <f t="shared" si="30"/>
        <v>7.6204514118688102E-4</v>
      </c>
      <c r="AG112" s="106">
        <f t="shared" si="30"/>
        <v>1.1077890980821405E-4</v>
      </c>
      <c r="AH112" s="107">
        <f t="shared" si="30"/>
        <v>-4.4943554443786326E-4</v>
      </c>
      <c r="AI112" s="108">
        <f t="shared" si="30"/>
        <v>-2.7274905177721493E-3</v>
      </c>
      <c r="AJ112" s="105">
        <f t="shared" si="31"/>
        <v>-2.126557817133641E-3</v>
      </c>
      <c r="AK112" s="107">
        <f t="shared" si="31"/>
        <v>-6.0093270063867239E-4</v>
      </c>
      <c r="AL112" s="223">
        <f t="shared" si="31"/>
        <v>-2.7274905177721493E-3</v>
      </c>
    </row>
    <row r="113" spans="1:38" x14ac:dyDescent="0.2">
      <c r="A113" s="329">
        <f t="shared" ref="A113" si="37">A101+1</f>
        <v>2013</v>
      </c>
      <c r="B113" s="82" t="s">
        <v>527</v>
      </c>
      <c r="C113" s="83">
        <v>1013.813</v>
      </c>
      <c r="D113" s="84">
        <v>4284.22</v>
      </c>
      <c r="E113" s="84">
        <v>10269.985000000001</v>
      </c>
      <c r="F113" s="84">
        <v>5994.7</v>
      </c>
      <c r="G113" s="85">
        <v>431.0679999999993</v>
      </c>
      <c r="H113" s="86">
        <f t="shared" si="24"/>
        <v>21993.786</v>
      </c>
      <c r="I113" s="83">
        <v>12757.206</v>
      </c>
      <c r="J113" s="85">
        <v>9236.58</v>
      </c>
      <c r="K113" s="86">
        <f t="shared" si="25"/>
        <v>21993.786</v>
      </c>
      <c r="L113" s="87">
        <f t="shared" si="35"/>
        <v>-6.1524043490323562E-3</v>
      </c>
      <c r="M113" s="88">
        <f t="shared" si="35"/>
        <v>-1.4997751440871164E-2</v>
      </c>
      <c r="N113" s="88">
        <f t="shared" si="35"/>
        <v>-3.7415525260329607E-3</v>
      </c>
      <c r="O113" s="88">
        <f t="shared" si="33"/>
        <v>1.3356264148018835E-3</v>
      </c>
      <c r="P113" s="89">
        <f t="shared" si="33"/>
        <v>9.5009262056497644E-3</v>
      </c>
      <c r="Q113" s="90">
        <f t="shared" si="33"/>
        <v>-4.4371645221843265E-3</v>
      </c>
      <c r="R113" s="87">
        <f t="shared" si="17"/>
        <v>-7.3167287035059625E-3</v>
      </c>
      <c r="S113" s="89">
        <f t="shared" si="17"/>
        <v>-4.3244057513289056E-4</v>
      </c>
      <c r="T113" s="90">
        <f t="shared" si="17"/>
        <v>-4.4371645221843265E-3</v>
      </c>
      <c r="U113" s="87">
        <f t="shared" si="36"/>
        <v>-0.13044227824975663</v>
      </c>
      <c r="V113" s="88">
        <f t="shared" si="36"/>
        <v>-6.9565315593145494E-2</v>
      </c>
      <c r="W113" s="88">
        <f t="shared" si="36"/>
        <v>-1.5081266463487264E-2</v>
      </c>
      <c r="X113" s="88">
        <f t="shared" si="34"/>
        <v>3.7037139551012198E-2</v>
      </c>
      <c r="Y113" s="89">
        <f t="shared" si="34"/>
        <v>7.9707948753272806E-2</v>
      </c>
      <c r="Z113" s="90">
        <f t="shared" si="34"/>
        <v>-1.7148191577976486E-2</v>
      </c>
      <c r="AA113" s="87">
        <f t="shared" si="18"/>
        <v>-2.4696634099486251E-2</v>
      </c>
      <c r="AB113" s="89">
        <f t="shared" si="18"/>
        <v>-6.5283637917170484E-3</v>
      </c>
      <c r="AC113" s="90">
        <f t="shared" si="18"/>
        <v>-1.7148191577976486E-2</v>
      </c>
      <c r="AD113" s="87">
        <f t="shared" si="30"/>
        <v>-2.8408716695974207E-4</v>
      </c>
      <c r="AE113" s="88">
        <f t="shared" si="30"/>
        <v>-2.952768335742143E-3</v>
      </c>
      <c r="AF113" s="88">
        <f t="shared" si="30"/>
        <v>-1.7458957982213277E-3</v>
      </c>
      <c r="AG113" s="88">
        <f t="shared" si="30"/>
        <v>3.619440705879701E-4</v>
      </c>
      <c r="AH113" s="89">
        <f t="shared" si="30"/>
        <v>1.8364270815102927E-4</v>
      </c>
      <c r="AI113" s="90">
        <f t="shared" si="30"/>
        <v>-4.4371645221843265E-3</v>
      </c>
      <c r="AJ113" s="87">
        <f t="shared" si="31"/>
        <v>-4.2562830181735864E-3</v>
      </c>
      <c r="AK113" s="89">
        <f t="shared" si="31"/>
        <v>-1.8088150401065738E-4</v>
      </c>
      <c r="AL113" s="219">
        <f t="shared" si="31"/>
        <v>-4.4371645221843265E-3</v>
      </c>
    </row>
    <row r="114" spans="1:38" x14ac:dyDescent="0.2">
      <c r="A114" s="330"/>
      <c r="B114" s="91" t="s">
        <v>528</v>
      </c>
      <c r="C114" s="92">
        <v>1002.8630000000001</v>
      </c>
      <c r="D114" s="93">
        <v>4314.241</v>
      </c>
      <c r="E114" s="93">
        <v>10216.43</v>
      </c>
      <c r="F114" s="93">
        <v>6020.7049999999999</v>
      </c>
      <c r="G114" s="94">
        <v>426.6919999999991</v>
      </c>
      <c r="H114" s="95">
        <f t="shared" si="24"/>
        <v>21980.931</v>
      </c>
      <c r="I114" s="92">
        <v>12776.855</v>
      </c>
      <c r="J114" s="94">
        <v>9204.0750000000007</v>
      </c>
      <c r="K114" s="95">
        <f t="shared" si="25"/>
        <v>21980.93</v>
      </c>
      <c r="L114" s="96">
        <f t="shared" si="35"/>
        <v>-1.0800808433113337E-2</v>
      </c>
      <c r="M114" s="97">
        <f t="shared" si="35"/>
        <v>7.0073432270050858E-3</v>
      </c>
      <c r="N114" s="97">
        <f t="shared" si="35"/>
        <v>-5.2147106349230586E-3</v>
      </c>
      <c r="O114" s="97">
        <f t="shared" si="33"/>
        <v>4.3379985653994547E-3</v>
      </c>
      <c r="P114" s="98">
        <f t="shared" si="33"/>
        <v>-1.0151530616979713E-2</v>
      </c>
      <c r="Q114" s="99">
        <f t="shared" si="33"/>
        <v>-5.84483271775017E-4</v>
      </c>
      <c r="R114" s="96">
        <f t="shared" si="17"/>
        <v>1.5402275388513309E-3</v>
      </c>
      <c r="S114" s="98">
        <f t="shared" si="17"/>
        <v>-3.5191596889757033E-3</v>
      </c>
      <c r="T114" s="99">
        <f t="shared" si="17"/>
        <v>-5.8452873916295118E-4</v>
      </c>
      <c r="U114" s="96">
        <f t="shared" si="36"/>
        <v>-0.12919690219189284</v>
      </c>
      <c r="V114" s="97">
        <f t="shared" si="36"/>
        <v>-5.3700277074417095E-2</v>
      </c>
      <c r="W114" s="97">
        <f t="shared" si="36"/>
        <v>-2.288996249149515E-2</v>
      </c>
      <c r="X114" s="97">
        <f t="shared" si="34"/>
        <v>3.7451222239798215E-2</v>
      </c>
      <c r="Y114" s="98">
        <f t="shared" si="34"/>
        <v>6.2747354289797275E-2</v>
      </c>
      <c r="Z114" s="99">
        <f t="shared" si="34"/>
        <v>-1.7451301531334271E-2</v>
      </c>
      <c r="AA114" s="96">
        <f t="shared" si="18"/>
        <v>-2.5656478737306067E-2</v>
      </c>
      <c r="AB114" s="98">
        <f t="shared" si="18"/>
        <v>-5.829417099335361E-3</v>
      </c>
      <c r="AC114" s="99">
        <f t="shared" si="18"/>
        <v>-1.745134623138354E-2</v>
      </c>
      <c r="AD114" s="96">
        <f t="shared" ref="AD114:AI129" si="38">(C114-C113)/$H113</f>
        <v>-4.9786789777803294E-4</v>
      </c>
      <c r="AE114" s="97">
        <f t="shared" si="38"/>
        <v>1.3649764528944554E-3</v>
      </c>
      <c r="AF114" s="97">
        <f t="shared" si="38"/>
        <v>-2.4350059603198962E-3</v>
      </c>
      <c r="AG114" s="97">
        <f t="shared" si="38"/>
        <v>1.1823794229879343E-3</v>
      </c>
      <c r="AH114" s="98">
        <f t="shared" si="38"/>
        <v>-1.9896528955952393E-4</v>
      </c>
      <c r="AI114" s="99">
        <f t="shared" si="38"/>
        <v>-5.84483271775017E-4</v>
      </c>
      <c r="AJ114" s="96">
        <f t="shared" ref="AJ114:AL129" si="39">(I114-I113)/$K113</f>
        <v>8.9338870533701802E-4</v>
      </c>
      <c r="AK114" s="98">
        <f t="shared" si="39"/>
        <v>-1.4779174444999692E-3</v>
      </c>
      <c r="AL114" s="220">
        <f t="shared" si="39"/>
        <v>-5.8452873916295118E-4</v>
      </c>
    </row>
    <row r="115" spans="1:38" x14ac:dyDescent="0.2">
      <c r="A115" s="330"/>
      <c r="B115" s="91" t="s">
        <v>529</v>
      </c>
      <c r="C115" s="92">
        <v>974.47</v>
      </c>
      <c r="D115" s="93">
        <v>4248.9250000000002</v>
      </c>
      <c r="E115" s="93">
        <v>10184.799000000001</v>
      </c>
      <c r="F115" s="93">
        <v>6034.9080000000004</v>
      </c>
      <c r="G115" s="94">
        <v>427.38199999999779</v>
      </c>
      <c r="H115" s="95">
        <f t="shared" si="24"/>
        <v>21870.484</v>
      </c>
      <c r="I115" s="92">
        <v>12708.549000000001</v>
      </c>
      <c r="J115" s="94">
        <v>9161.9349999999995</v>
      </c>
      <c r="K115" s="95">
        <f t="shared" si="25"/>
        <v>21870.484</v>
      </c>
      <c r="L115" s="96">
        <f t="shared" si="35"/>
        <v>-2.8311942907455982E-2</v>
      </c>
      <c r="M115" s="97">
        <f t="shared" si="35"/>
        <v>-1.5139627109380261E-2</v>
      </c>
      <c r="N115" s="97">
        <f t="shared" si="35"/>
        <v>-3.0960912960789045E-3</v>
      </c>
      <c r="O115" s="97">
        <f t="shared" si="33"/>
        <v>2.3590260609015769E-3</v>
      </c>
      <c r="P115" s="98">
        <f t="shared" si="33"/>
        <v>1.6170914851900008E-3</v>
      </c>
      <c r="Q115" s="99">
        <f t="shared" si="33"/>
        <v>-5.024673431712247E-3</v>
      </c>
      <c r="R115" s="96">
        <f t="shared" si="17"/>
        <v>-5.3460730359700158E-3</v>
      </c>
      <c r="S115" s="98">
        <f t="shared" si="17"/>
        <v>-4.578406846967374E-3</v>
      </c>
      <c r="T115" s="99">
        <f t="shared" si="17"/>
        <v>-5.0246281663241686E-3</v>
      </c>
      <c r="U115" s="96">
        <f t="shared" si="36"/>
        <v>-0.13061205189901753</v>
      </c>
      <c r="V115" s="97">
        <f t="shared" si="36"/>
        <v>-6.6404036440108713E-2</v>
      </c>
      <c r="W115" s="97">
        <f t="shared" si="36"/>
        <v>-2.0595122573232483E-2</v>
      </c>
      <c r="X115" s="97">
        <f t="shared" si="34"/>
        <v>3.2988701824078842E-2</v>
      </c>
      <c r="Y115" s="98">
        <f t="shared" si="34"/>
        <v>7.239067377274247E-2</v>
      </c>
      <c r="Z115" s="99">
        <f t="shared" si="34"/>
        <v>-1.9774612311958907E-2</v>
      </c>
      <c r="AA115" s="96">
        <f t="shared" si="18"/>
        <v>-2.6068852455498608E-2</v>
      </c>
      <c r="AB115" s="98">
        <f t="shared" si="18"/>
        <v>-1.0907942642617612E-2</v>
      </c>
      <c r="AC115" s="99">
        <f t="shared" si="18"/>
        <v>-1.9774612311958907E-2</v>
      </c>
      <c r="AD115" s="96">
        <f t="shared" si="38"/>
        <v>-1.2917105285485874E-3</v>
      </c>
      <c r="AE115" s="97">
        <f t="shared" si="38"/>
        <v>-2.9714846928003097E-3</v>
      </c>
      <c r="AF115" s="97">
        <f t="shared" si="38"/>
        <v>-1.4390200305892139E-3</v>
      </c>
      <c r="AG115" s="97">
        <f t="shared" si="38"/>
        <v>6.461509751338753E-4</v>
      </c>
      <c r="AH115" s="98">
        <f t="shared" si="38"/>
        <v>3.1390845091988612E-5</v>
      </c>
      <c r="AI115" s="99">
        <f t="shared" si="38"/>
        <v>-5.024673431712247E-3</v>
      </c>
      <c r="AJ115" s="96">
        <f t="shared" si="39"/>
        <v>-3.1075118295722098E-3</v>
      </c>
      <c r="AK115" s="98">
        <f t="shared" si="39"/>
        <v>-1.917116336751959E-3</v>
      </c>
      <c r="AL115" s="220">
        <f t="shared" si="39"/>
        <v>-5.0246281663241686E-3</v>
      </c>
    </row>
    <row r="116" spans="1:38" x14ac:dyDescent="0.2">
      <c r="A116" s="330"/>
      <c r="B116" s="91" t="s">
        <v>530</v>
      </c>
      <c r="C116" s="92">
        <v>973.03</v>
      </c>
      <c r="D116" s="93">
        <v>4183.3329999999996</v>
      </c>
      <c r="E116" s="93">
        <v>10224.239</v>
      </c>
      <c r="F116" s="93">
        <v>6086.4219999999996</v>
      </c>
      <c r="G116" s="94">
        <v>432.45200000000114</v>
      </c>
      <c r="H116" s="95">
        <f t="shared" si="24"/>
        <v>21899.475999999999</v>
      </c>
      <c r="I116" s="92">
        <v>12702.849</v>
      </c>
      <c r="J116" s="94">
        <v>9196.6270000000004</v>
      </c>
      <c r="K116" s="95">
        <f t="shared" si="25"/>
        <v>21899.476000000002</v>
      </c>
      <c r="L116" s="96">
        <f t="shared" si="35"/>
        <v>-1.4777263538128978E-3</v>
      </c>
      <c r="M116" s="97">
        <f t="shared" si="35"/>
        <v>-1.543731649770249E-2</v>
      </c>
      <c r="N116" s="97">
        <f t="shared" si="35"/>
        <v>3.8724377378482077E-3</v>
      </c>
      <c r="O116" s="97">
        <f t="shared" si="33"/>
        <v>8.5360041942643058E-3</v>
      </c>
      <c r="P116" s="98">
        <f t="shared" si="33"/>
        <v>1.1862923567214747E-2</v>
      </c>
      <c r="Q116" s="99">
        <f t="shared" si="33"/>
        <v>1.3256222404588013E-3</v>
      </c>
      <c r="R116" s="96">
        <f t="shared" si="17"/>
        <v>-4.4851697861028253E-4</v>
      </c>
      <c r="S116" s="98">
        <f t="shared" si="17"/>
        <v>3.7865363594045275E-3</v>
      </c>
      <c r="T116" s="99">
        <f t="shared" si="17"/>
        <v>1.3256222404589679E-3</v>
      </c>
      <c r="U116" s="96">
        <f t="shared" si="36"/>
        <v>-0.12703923806242784</v>
      </c>
      <c r="V116" s="97">
        <f t="shared" si="36"/>
        <v>-8.7533533145328954E-2</v>
      </c>
      <c r="W116" s="97">
        <f t="shared" si="36"/>
        <v>-1.4011814415979143E-2</v>
      </c>
      <c r="X116" s="97">
        <f t="shared" si="34"/>
        <v>3.9223440086246376E-2</v>
      </c>
      <c r="Y116" s="98">
        <f t="shared" si="34"/>
        <v>9.3696573631017022E-2</v>
      </c>
      <c r="Z116" s="99">
        <f t="shared" si="34"/>
        <v>-1.8880945566929347E-2</v>
      </c>
      <c r="AA116" s="96">
        <f t="shared" si="18"/>
        <v>-2.5530962677614691E-2</v>
      </c>
      <c r="AB116" s="98">
        <f t="shared" si="18"/>
        <v>-9.5448126184607129E-3</v>
      </c>
      <c r="AC116" s="99">
        <f t="shared" si="18"/>
        <v>-1.8880901611784216E-2</v>
      </c>
      <c r="AD116" s="96">
        <f t="shared" si="38"/>
        <v>-6.584216426120495E-5</v>
      </c>
      <c r="AE116" s="97">
        <f t="shared" si="38"/>
        <v>-2.9991105820977968E-3</v>
      </c>
      <c r="AF116" s="97">
        <f t="shared" si="38"/>
        <v>1.8033437211539851E-3</v>
      </c>
      <c r="AG116" s="97">
        <f t="shared" si="38"/>
        <v>2.3554119789941188E-3</v>
      </c>
      <c r="AH116" s="98">
        <f t="shared" si="38"/>
        <v>2.3181928666980332E-4</v>
      </c>
      <c r="AI116" s="99">
        <f t="shared" si="38"/>
        <v>1.3256222404588013E-3</v>
      </c>
      <c r="AJ116" s="96">
        <f t="shared" si="39"/>
        <v>-2.6062523353395965E-4</v>
      </c>
      <c r="AK116" s="98">
        <f t="shared" si="39"/>
        <v>1.5862474739928442E-3</v>
      </c>
      <c r="AL116" s="220">
        <f t="shared" si="39"/>
        <v>1.3256222404589679E-3</v>
      </c>
    </row>
    <row r="117" spans="1:38" x14ac:dyDescent="0.2">
      <c r="A117" s="330"/>
      <c r="B117" s="91" t="s">
        <v>531</v>
      </c>
      <c r="C117" s="92">
        <v>1001.621</v>
      </c>
      <c r="D117" s="93">
        <v>4172.1360000000004</v>
      </c>
      <c r="E117" s="93">
        <v>10161.699000000001</v>
      </c>
      <c r="F117" s="93">
        <v>6083.0510000000004</v>
      </c>
      <c r="G117" s="94">
        <v>427.02899999999863</v>
      </c>
      <c r="H117" s="95">
        <f t="shared" si="24"/>
        <v>21845.536</v>
      </c>
      <c r="I117" s="92">
        <v>12645.448</v>
      </c>
      <c r="J117" s="94">
        <v>9200.0879999999997</v>
      </c>
      <c r="K117" s="95">
        <f t="shared" si="25"/>
        <v>21845.536</v>
      </c>
      <c r="L117" s="96">
        <f t="shared" si="35"/>
        <v>2.9383472246487786E-2</v>
      </c>
      <c r="M117" s="97">
        <f t="shared" si="35"/>
        <v>-2.6765739184519159E-3</v>
      </c>
      <c r="N117" s="97">
        <f t="shared" si="35"/>
        <v>-6.1168366662789336E-3</v>
      </c>
      <c r="O117" s="97">
        <f t="shared" si="33"/>
        <v>-5.5385577930665752E-4</v>
      </c>
      <c r="P117" s="98">
        <f t="shared" si="33"/>
        <v>-1.254012005957306E-2</v>
      </c>
      <c r="Q117" s="99">
        <f t="shared" si="33"/>
        <v>-2.4630726324227437E-3</v>
      </c>
      <c r="R117" s="96">
        <f t="shared" si="17"/>
        <v>-4.5187500851186875E-3</v>
      </c>
      <c r="S117" s="98">
        <f t="shared" si="17"/>
        <v>3.7633362753532683E-4</v>
      </c>
      <c r="T117" s="99">
        <f t="shared" si="17"/>
        <v>-2.4630726324229094E-3</v>
      </c>
      <c r="U117" s="96">
        <f t="shared" si="36"/>
        <v>-8.9744941265424344E-2</v>
      </c>
      <c r="V117" s="97">
        <f t="shared" si="36"/>
        <v>-8.1980516265709902E-2</v>
      </c>
      <c r="W117" s="97">
        <f t="shared" si="36"/>
        <v>-2.759987181009662E-2</v>
      </c>
      <c r="X117" s="97">
        <f t="shared" si="34"/>
        <v>3.6568599885830257E-2</v>
      </c>
      <c r="Y117" s="98">
        <f t="shared" si="34"/>
        <v>6.1231640945349664E-2</v>
      </c>
      <c r="Z117" s="99">
        <f t="shared" si="34"/>
        <v>-2.3272460862443743E-2</v>
      </c>
      <c r="AA117" s="96">
        <f t="shared" si="18"/>
        <v>-3.0280108371656747E-2</v>
      </c>
      <c r="AB117" s="98">
        <f t="shared" si="18"/>
        <v>-1.3473570298289481E-2</v>
      </c>
      <c r="AC117" s="99">
        <f t="shared" si="18"/>
        <v>-2.3272460862443743E-2</v>
      </c>
      <c r="AD117" s="96">
        <f t="shared" si="38"/>
        <v>1.3055563521245902E-3</v>
      </c>
      <c r="AE117" s="97">
        <f t="shared" si="38"/>
        <v>-5.112907724367107E-4</v>
      </c>
      <c r="AF117" s="97">
        <f t="shared" si="38"/>
        <v>-2.8557760925420799E-3</v>
      </c>
      <c r="AG117" s="97">
        <f t="shared" si="38"/>
        <v>-1.539306237281287E-4</v>
      </c>
      <c r="AH117" s="98">
        <f t="shared" si="38"/>
        <v>-2.4763149584047138E-4</v>
      </c>
      <c r="AI117" s="99">
        <f t="shared" si="38"/>
        <v>-2.4630726324227437E-3</v>
      </c>
      <c r="AJ117" s="96">
        <f t="shared" si="39"/>
        <v>-2.6211129435243031E-3</v>
      </c>
      <c r="AK117" s="98">
        <f t="shared" si="39"/>
        <v>1.5804031110147704E-4</v>
      </c>
      <c r="AL117" s="220">
        <f t="shared" si="39"/>
        <v>-2.4630726324229094E-3</v>
      </c>
    </row>
    <row r="118" spans="1:38" x14ac:dyDescent="0.2">
      <c r="A118" s="330"/>
      <c r="B118" s="91" t="s">
        <v>532</v>
      </c>
      <c r="C118" s="92">
        <v>996.154</v>
      </c>
      <c r="D118" s="93">
        <v>4166.1080000000002</v>
      </c>
      <c r="E118" s="93">
        <v>10138.232</v>
      </c>
      <c r="F118" s="93">
        <v>6128.8119999999999</v>
      </c>
      <c r="G118" s="94">
        <v>425.53099999999904</v>
      </c>
      <c r="H118" s="95">
        <f t="shared" si="24"/>
        <v>21854.837</v>
      </c>
      <c r="I118" s="92">
        <v>12683.507</v>
      </c>
      <c r="J118" s="94">
        <v>9171.33</v>
      </c>
      <c r="K118" s="95">
        <f t="shared" si="25"/>
        <v>21854.837</v>
      </c>
      <c r="L118" s="96">
        <f t="shared" si="35"/>
        <v>-5.4581523350648448E-3</v>
      </c>
      <c r="M118" s="97">
        <f t="shared" si="35"/>
        <v>-1.4448234669244356E-3</v>
      </c>
      <c r="N118" s="97">
        <f t="shared" si="35"/>
        <v>-2.3093579134749564E-3</v>
      </c>
      <c r="O118" s="97">
        <f t="shared" si="33"/>
        <v>7.5227053003500237E-3</v>
      </c>
      <c r="P118" s="98">
        <f t="shared" si="33"/>
        <v>-3.5079584758871117E-3</v>
      </c>
      <c r="Q118" s="99">
        <f t="shared" si="33"/>
        <v>4.2576204127010094E-4</v>
      </c>
      <c r="R118" s="96">
        <f t="shared" si="17"/>
        <v>3.0096996168106726E-3</v>
      </c>
      <c r="S118" s="98">
        <f t="shared" si="17"/>
        <v>-3.1258396658814364E-3</v>
      </c>
      <c r="T118" s="99">
        <f t="shared" si="17"/>
        <v>4.2576204127010094E-4</v>
      </c>
      <c r="U118" s="96">
        <f t="shared" si="36"/>
        <v>-0.12196149567835612</v>
      </c>
      <c r="V118" s="97">
        <f t="shared" si="36"/>
        <v>-6.7184068293073815E-2</v>
      </c>
      <c r="W118" s="97">
        <f t="shared" si="36"/>
        <v>-2.3964502310786801E-2</v>
      </c>
      <c r="X118" s="97">
        <f t="shared" si="34"/>
        <v>2.9692477251649838E-2</v>
      </c>
      <c r="Y118" s="98">
        <f t="shared" si="34"/>
        <v>2.4780789950889219E-2</v>
      </c>
      <c r="Z118" s="99">
        <f t="shared" si="34"/>
        <v>-2.2380693209948278E-2</v>
      </c>
      <c r="AA118" s="96">
        <f t="shared" si="18"/>
        <v>-2.7802227173677339E-2</v>
      </c>
      <c r="AB118" s="98">
        <f t="shared" si="18"/>
        <v>-1.4782563857968853E-2</v>
      </c>
      <c r="AC118" s="99">
        <f t="shared" si="18"/>
        <v>-2.2380693209948278E-2</v>
      </c>
      <c r="AD118" s="96">
        <f t="shared" si="38"/>
        <v>-2.5025707769312617E-4</v>
      </c>
      <c r="AE118" s="97">
        <f t="shared" si="38"/>
        <v>-2.7593738144032022E-4</v>
      </c>
      <c r="AF118" s="97">
        <f t="shared" si="38"/>
        <v>-1.0742240428433779E-3</v>
      </c>
      <c r="AG118" s="97">
        <f t="shared" si="38"/>
        <v>2.094752905124393E-3</v>
      </c>
      <c r="AH118" s="98">
        <f t="shared" si="38"/>
        <v>-6.8572361877483457E-5</v>
      </c>
      <c r="AI118" s="99">
        <f t="shared" si="38"/>
        <v>4.2576204127010094E-4</v>
      </c>
      <c r="AJ118" s="96">
        <f t="shared" si="39"/>
        <v>1.7421865959251028E-3</v>
      </c>
      <c r="AK118" s="98">
        <f t="shared" si="39"/>
        <v>-1.3164245546550019E-3</v>
      </c>
      <c r="AL118" s="220">
        <f t="shared" si="39"/>
        <v>4.2576204127010094E-4</v>
      </c>
    </row>
    <row r="119" spans="1:38" x14ac:dyDescent="0.2">
      <c r="A119" s="330"/>
      <c r="B119" s="91" t="s">
        <v>533</v>
      </c>
      <c r="C119" s="92">
        <v>954.67700000000002</v>
      </c>
      <c r="D119" s="93">
        <v>4136.0839999999998</v>
      </c>
      <c r="E119" s="93">
        <v>10179.151</v>
      </c>
      <c r="F119" s="93">
        <v>6134.5209999999997</v>
      </c>
      <c r="G119" s="94">
        <v>434.79299999999785</v>
      </c>
      <c r="H119" s="95">
        <f t="shared" si="24"/>
        <v>21839.225999999999</v>
      </c>
      <c r="I119" s="92">
        <v>12667.011</v>
      </c>
      <c r="J119" s="94">
        <v>9172.2150000000001</v>
      </c>
      <c r="K119" s="95">
        <f t="shared" si="25"/>
        <v>21839.226000000002</v>
      </c>
      <c r="L119" s="96">
        <f t="shared" si="35"/>
        <v>-4.1637136426697051E-2</v>
      </c>
      <c r="M119" s="97">
        <f t="shared" si="35"/>
        <v>-7.206726277859417E-3</v>
      </c>
      <c r="N119" s="97">
        <f t="shared" si="35"/>
        <v>4.0361080709141271E-3</v>
      </c>
      <c r="O119" s="97">
        <f t="shared" si="33"/>
        <v>9.3150189628917195E-4</v>
      </c>
      <c r="P119" s="98">
        <f t="shared" si="33"/>
        <v>2.1765746796352858E-2</v>
      </c>
      <c r="Q119" s="99">
        <f t="shared" si="33"/>
        <v>-7.1430411491976752E-4</v>
      </c>
      <c r="R119" s="96">
        <f t="shared" si="17"/>
        <v>-1.3005866595098016E-3</v>
      </c>
      <c r="S119" s="98">
        <f t="shared" si="17"/>
        <v>9.6496364213284036E-5</v>
      </c>
      <c r="T119" s="99">
        <f t="shared" si="17"/>
        <v>-7.1430411491960099E-4</v>
      </c>
      <c r="U119" s="96">
        <f t="shared" si="36"/>
        <v>-0.14547350519155033</v>
      </c>
      <c r="V119" s="97">
        <f t="shared" si="36"/>
        <v>-8.4010437994014711E-2</v>
      </c>
      <c r="W119" s="97">
        <f t="shared" si="36"/>
        <v>-1.4550246494318648E-2</v>
      </c>
      <c r="X119" s="97">
        <f t="shared" si="34"/>
        <v>3.4236665313427582E-2</v>
      </c>
      <c r="Y119" s="98">
        <f t="shared" si="34"/>
        <v>9.8304195079652098E-4</v>
      </c>
      <c r="Z119" s="99">
        <f t="shared" si="34"/>
        <v>-2.1885724256588902E-2</v>
      </c>
      <c r="AA119" s="96">
        <f t="shared" si="18"/>
        <v>-2.7723704907530879E-2</v>
      </c>
      <c r="AB119" s="98">
        <f t="shared" si="18"/>
        <v>-1.3707127992587251E-2</v>
      </c>
      <c r="AC119" s="99">
        <f t="shared" si="18"/>
        <v>-2.1885724256588739E-2</v>
      </c>
      <c r="AD119" s="96">
        <f t="shared" si="38"/>
        <v>-1.8978407388716729E-3</v>
      </c>
      <c r="AE119" s="97">
        <f t="shared" si="38"/>
        <v>-1.3737919893889094E-3</v>
      </c>
      <c r="AF119" s="97">
        <f t="shared" si="38"/>
        <v>1.8723086335532893E-3</v>
      </c>
      <c r="AG119" s="97">
        <f t="shared" si="38"/>
        <v>2.6122363667136172E-4</v>
      </c>
      <c r="AH119" s="98">
        <f t="shared" si="38"/>
        <v>4.2379634311611689E-4</v>
      </c>
      <c r="AI119" s="99">
        <f t="shared" si="38"/>
        <v>-7.1430411491976752E-4</v>
      </c>
      <c r="AJ119" s="96">
        <f t="shared" si="39"/>
        <v>-7.5479858303217657E-4</v>
      </c>
      <c r="AK119" s="98">
        <f t="shared" si="39"/>
        <v>4.0494468112492368E-5</v>
      </c>
      <c r="AL119" s="220">
        <f t="shared" si="39"/>
        <v>-7.1430411491960099E-4</v>
      </c>
    </row>
    <row r="120" spans="1:38" x14ac:dyDescent="0.2">
      <c r="A120" s="330"/>
      <c r="B120" s="91" t="s">
        <v>534</v>
      </c>
      <c r="C120" s="92">
        <v>968.73800000000006</v>
      </c>
      <c r="D120" s="93">
        <v>4102.87</v>
      </c>
      <c r="E120" s="93">
        <v>10134.701999999999</v>
      </c>
      <c r="F120" s="93">
        <v>6213.7269999999999</v>
      </c>
      <c r="G120" s="94">
        <v>441.92699999999968</v>
      </c>
      <c r="H120" s="95">
        <f t="shared" si="24"/>
        <v>21861.964</v>
      </c>
      <c r="I120" s="92">
        <v>12632.526</v>
      </c>
      <c r="J120" s="94">
        <v>9229.4380000000001</v>
      </c>
      <c r="K120" s="95">
        <f t="shared" si="25"/>
        <v>21861.964</v>
      </c>
      <c r="L120" s="96">
        <f t="shared" si="35"/>
        <v>1.4728541695254034E-2</v>
      </c>
      <c r="M120" s="97">
        <f t="shared" si="35"/>
        <v>-8.0303011254123334E-3</v>
      </c>
      <c r="N120" s="97">
        <f t="shared" si="35"/>
        <v>-4.3666706584862061E-3</v>
      </c>
      <c r="O120" s="97">
        <f t="shared" si="33"/>
        <v>1.2911521535259254E-2</v>
      </c>
      <c r="P120" s="98">
        <f t="shared" si="33"/>
        <v>1.6407807853396603E-2</v>
      </c>
      <c r="Q120" s="99">
        <f t="shared" si="33"/>
        <v>1.0411541141614265E-3</v>
      </c>
      <c r="R120" s="96">
        <f t="shared" si="17"/>
        <v>-2.7224259929987098E-3</v>
      </c>
      <c r="S120" s="98">
        <f t="shared" si="17"/>
        <v>6.2387329559980831E-3</v>
      </c>
      <c r="T120" s="99">
        <f t="shared" si="17"/>
        <v>1.0411541141612597E-3</v>
      </c>
      <c r="U120" s="96">
        <f t="shared" si="36"/>
        <v>-0.12545646095944146</v>
      </c>
      <c r="V120" s="97">
        <f t="shared" si="36"/>
        <v>-7.7202559893768188E-2</v>
      </c>
      <c r="W120" s="97">
        <f t="shared" si="36"/>
        <v>-2.0882528146952906E-2</v>
      </c>
      <c r="X120" s="97">
        <f t="shared" si="34"/>
        <v>5.0025770190733253E-2</v>
      </c>
      <c r="Y120" s="98">
        <f t="shared" si="34"/>
        <v>6.1617624802709978E-2</v>
      </c>
      <c r="Z120" s="99">
        <f t="shared" si="34"/>
        <v>-1.6938348326000073E-2</v>
      </c>
      <c r="AA120" s="96">
        <f t="shared" si="18"/>
        <v>-2.8415658961638699E-2</v>
      </c>
      <c r="AB120" s="98">
        <f t="shared" si="18"/>
        <v>-7.8220889946946891E-4</v>
      </c>
      <c r="AC120" s="99">
        <f t="shared" si="18"/>
        <v>-1.6938304120902366E-2</v>
      </c>
      <c r="AD120" s="96">
        <f t="shared" si="38"/>
        <v>6.4384149877839243E-4</v>
      </c>
      <c r="AE120" s="97">
        <f t="shared" si="38"/>
        <v>-1.5208414437398077E-3</v>
      </c>
      <c r="AF120" s="97">
        <f t="shared" si="38"/>
        <v>-2.0352827522367562E-3</v>
      </c>
      <c r="AG120" s="97">
        <f t="shared" si="38"/>
        <v>3.6267768830269046E-3</v>
      </c>
      <c r="AH120" s="98">
        <f t="shared" si="38"/>
        <v>3.2665992833270897E-4</v>
      </c>
      <c r="AI120" s="99">
        <f t="shared" si="38"/>
        <v>1.0411541141614265E-3</v>
      </c>
      <c r="AJ120" s="96">
        <f t="shared" si="39"/>
        <v>-1.5790394769485227E-3</v>
      </c>
      <c r="AK120" s="98">
        <f t="shared" si="39"/>
        <v>2.6201935911098657E-3</v>
      </c>
      <c r="AL120" s="220">
        <f t="shared" si="39"/>
        <v>1.0411541141612597E-3</v>
      </c>
    </row>
    <row r="121" spans="1:38" x14ac:dyDescent="0.2">
      <c r="A121" s="330"/>
      <c r="B121" s="91" t="s">
        <v>535</v>
      </c>
      <c r="C121" s="92">
        <v>943.34100000000001</v>
      </c>
      <c r="D121" s="93">
        <v>4089.88</v>
      </c>
      <c r="E121" s="93">
        <v>10082.778</v>
      </c>
      <c r="F121" s="93">
        <v>6205.5889999999999</v>
      </c>
      <c r="G121" s="94">
        <v>445.99499999999898</v>
      </c>
      <c r="H121" s="95">
        <f t="shared" si="24"/>
        <v>21767.582999999999</v>
      </c>
      <c r="I121" s="92">
        <v>12640.844999999999</v>
      </c>
      <c r="J121" s="94">
        <v>9126.7379999999994</v>
      </c>
      <c r="K121" s="95">
        <f t="shared" si="25"/>
        <v>21767.582999999999</v>
      </c>
      <c r="L121" s="96">
        <f t="shared" si="35"/>
        <v>-2.6216582811864557E-2</v>
      </c>
      <c r="M121" s="97">
        <f t="shared" si="35"/>
        <v>-3.1660764294261776E-3</v>
      </c>
      <c r="N121" s="97">
        <f t="shared" si="35"/>
        <v>-5.1233869530647345E-3</v>
      </c>
      <c r="O121" s="97">
        <f t="shared" si="33"/>
        <v>-1.3096809692475901E-3</v>
      </c>
      <c r="P121" s="98">
        <f t="shared" si="33"/>
        <v>9.2051402154638765E-3</v>
      </c>
      <c r="Q121" s="99">
        <f t="shared" si="33"/>
        <v>-4.3171327150662775E-3</v>
      </c>
      <c r="R121" s="96">
        <f t="shared" si="17"/>
        <v>6.5853812610395623E-4</v>
      </c>
      <c r="S121" s="98">
        <f t="shared" si="17"/>
        <v>-1.1127438095364066E-2</v>
      </c>
      <c r="T121" s="99">
        <f t="shared" si="17"/>
        <v>-4.3171327150662775E-3</v>
      </c>
      <c r="U121" s="96">
        <f t="shared" si="36"/>
        <v>-0.1320060802019864</v>
      </c>
      <c r="V121" s="97">
        <f t="shared" si="36"/>
        <v>-7.5526710941722405E-2</v>
      </c>
      <c r="W121" s="97">
        <f t="shared" si="36"/>
        <v>-2.8262259893670295E-2</v>
      </c>
      <c r="X121" s="97">
        <f t="shared" si="34"/>
        <v>4.3783969168152019E-2</v>
      </c>
      <c r="Y121" s="98">
        <f t="shared" si="34"/>
        <v>4.8546359904636571E-2</v>
      </c>
      <c r="Z121" s="99">
        <f t="shared" si="34"/>
        <v>-2.201009171212269E-2</v>
      </c>
      <c r="AA121" s="96">
        <f t="shared" si="18"/>
        <v>-1.9925657336657097E-2</v>
      </c>
      <c r="AB121" s="98">
        <f t="shared" si="18"/>
        <v>-2.4882399172274926E-2</v>
      </c>
      <c r="AC121" s="99">
        <f t="shared" si="18"/>
        <v>-2.2010047772273975E-2</v>
      </c>
      <c r="AD121" s="96">
        <f t="shared" si="38"/>
        <v>-1.1616980066383811E-3</v>
      </c>
      <c r="AE121" s="97">
        <f t="shared" si="38"/>
        <v>-5.9418266355208444E-4</v>
      </c>
      <c r="AF121" s="97">
        <f t="shared" si="38"/>
        <v>-2.3750839586049572E-3</v>
      </c>
      <c r="AG121" s="97">
        <f t="shared" si="38"/>
        <v>-3.7224468945241701E-4</v>
      </c>
      <c r="AH121" s="98">
        <f t="shared" si="38"/>
        <v>1.860766031816401E-4</v>
      </c>
      <c r="AI121" s="99">
        <f t="shared" si="38"/>
        <v>-4.3171327150662775E-3</v>
      </c>
      <c r="AJ121" s="96">
        <f t="shared" si="39"/>
        <v>3.8052390901382441E-4</v>
      </c>
      <c r="AK121" s="98">
        <f t="shared" si="39"/>
        <v>-4.6976566240801024E-3</v>
      </c>
      <c r="AL121" s="220">
        <f t="shared" si="39"/>
        <v>-4.3171327150662775E-3</v>
      </c>
    </row>
    <row r="122" spans="1:38" x14ac:dyDescent="0.2">
      <c r="A122" s="330"/>
      <c r="B122" s="91" t="s">
        <v>536</v>
      </c>
      <c r="C122" s="92">
        <v>934.42700000000002</v>
      </c>
      <c r="D122" s="93">
        <v>4086.6260000000002</v>
      </c>
      <c r="E122" s="93">
        <v>10129.226000000001</v>
      </c>
      <c r="F122" s="93">
        <v>6226.9750000000004</v>
      </c>
      <c r="G122" s="94">
        <v>425.03600000000006</v>
      </c>
      <c r="H122" s="95">
        <f t="shared" si="24"/>
        <v>21802.29</v>
      </c>
      <c r="I122" s="92">
        <v>12655.535</v>
      </c>
      <c r="J122" s="94">
        <v>9146.7549999999992</v>
      </c>
      <c r="K122" s="95">
        <f t="shared" si="25"/>
        <v>21802.29</v>
      </c>
      <c r="L122" s="96">
        <f t="shared" si="35"/>
        <v>-9.4493931674760109E-3</v>
      </c>
      <c r="M122" s="97">
        <f t="shared" si="35"/>
        <v>-7.9562236544835187E-4</v>
      </c>
      <c r="N122" s="97">
        <f t="shared" si="35"/>
        <v>4.6066669324664614E-3</v>
      </c>
      <c r="O122" s="97">
        <f t="shared" si="33"/>
        <v>3.4462482126999421E-3</v>
      </c>
      <c r="P122" s="98">
        <f t="shared" si="33"/>
        <v>-4.6993800378925706E-2</v>
      </c>
      <c r="Q122" s="99">
        <f t="shared" si="33"/>
        <v>1.5944351745438231E-3</v>
      </c>
      <c r="R122" s="96">
        <f t="shared" si="17"/>
        <v>1.1621058560563405E-3</v>
      </c>
      <c r="S122" s="98">
        <f t="shared" si="17"/>
        <v>2.1932261011546324E-3</v>
      </c>
      <c r="T122" s="99">
        <f t="shared" si="17"/>
        <v>1.5944351745438231E-3</v>
      </c>
      <c r="U122" s="96">
        <f t="shared" si="36"/>
        <v>-0.1422443468155456</v>
      </c>
      <c r="V122" s="97">
        <f t="shared" si="36"/>
        <v>-6.7054063765738914E-2</v>
      </c>
      <c r="W122" s="97">
        <f t="shared" si="36"/>
        <v>-1.9416456901270182E-2</v>
      </c>
      <c r="X122" s="97">
        <f t="shared" si="34"/>
        <v>3.8924886113220876E-2</v>
      </c>
      <c r="Y122" s="98">
        <f t="shared" si="34"/>
        <v>1.0080942218762691E-2</v>
      </c>
      <c r="Z122" s="99">
        <f t="shared" si="34"/>
        <v>-1.8533454050041861E-2</v>
      </c>
      <c r="AA122" s="96">
        <f t="shared" si="18"/>
        <v>-1.9693376459320969E-2</v>
      </c>
      <c r="AB122" s="98">
        <f t="shared" si="18"/>
        <v>-1.6924146578203628E-2</v>
      </c>
      <c r="AC122" s="99">
        <f t="shared" si="18"/>
        <v>-1.8533498232397989E-2</v>
      </c>
      <c r="AD122" s="96">
        <f t="shared" si="38"/>
        <v>-4.0950802852112648E-4</v>
      </c>
      <c r="AE122" s="97">
        <f t="shared" si="38"/>
        <v>-1.4948834696070325E-4</v>
      </c>
      <c r="AF122" s="97">
        <f t="shared" si="38"/>
        <v>2.1338152242258738E-3</v>
      </c>
      <c r="AG122" s="97">
        <f t="shared" si="38"/>
        <v>9.8247012541541356E-4</v>
      </c>
      <c r="AH122" s="98">
        <f t="shared" si="38"/>
        <v>-9.6285379961564513E-4</v>
      </c>
      <c r="AI122" s="99">
        <f t="shared" si="38"/>
        <v>1.5944351745438231E-3</v>
      </c>
      <c r="AJ122" s="96">
        <f t="shared" si="39"/>
        <v>6.7485673535736652E-4</v>
      </c>
      <c r="AK122" s="98">
        <f t="shared" si="39"/>
        <v>9.1957843918637303E-4</v>
      </c>
      <c r="AL122" s="220">
        <f t="shared" si="39"/>
        <v>1.5944351745438231E-3</v>
      </c>
    </row>
    <row r="123" spans="1:38" x14ac:dyDescent="0.2">
      <c r="A123" s="330"/>
      <c r="B123" s="91" t="s">
        <v>537</v>
      </c>
      <c r="C123" s="92">
        <v>922.63599999999997</v>
      </c>
      <c r="D123" s="93">
        <v>4078.4740000000002</v>
      </c>
      <c r="E123" s="93">
        <v>10104.763999999999</v>
      </c>
      <c r="F123" s="93">
        <v>6290.6719999999996</v>
      </c>
      <c r="G123" s="94">
        <v>422.74200000000201</v>
      </c>
      <c r="H123" s="95">
        <f t="shared" si="24"/>
        <v>21819.288</v>
      </c>
      <c r="I123" s="92">
        <v>12636.449000000001</v>
      </c>
      <c r="J123" s="94">
        <v>9182.8389999999999</v>
      </c>
      <c r="K123" s="95">
        <f t="shared" si="25"/>
        <v>21819.288</v>
      </c>
      <c r="L123" s="96">
        <f t="shared" si="35"/>
        <v>-1.2618428191822425E-2</v>
      </c>
      <c r="M123" s="97">
        <f t="shared" si="35"/>
        <v>-1.9947996219864608E-3</v>
      </c>
      <c r="N123" s="97">
        <f t="shared" si="35"/>
        <v>-2.4149920240698897E-3</v>
      </c>
      <c r="O123" s="97">
        <f t="shared" si="33"/>
        <v>1.0229204388968833E-2</v>
      </c>
      <c r="P123" s="98">
        <f t="shared" si="33"/>
        <v>-5.3971898850874982E-3</v>
      </c>
      <c r="Q123" s="99">
        <f t="shared" si="33"/>
        <v>7.7964287237714902E-4</v>
      </c>
      <c r="R123" s="96">
        <f t="shared" si="33"/>
        <v>-1.5081148288080537E-3</v>
      </c>
      <c r="S123" s="98">
        <f t="shared" si="33"/>
        <v>3.9450056331453882E-3</v>
      </c>
      <c r="T123" s="99">
        <f t="shared" si="33"/>
        <v>7.7964287237714902E-4</v>
      </c>
      <c r="U123" s="96">
        <f t="shared" si="36"/>
        <v>-0.11603397761524367</v>
      </c>
      <c r="V123" s="97">
        <f t="shared" si="36"/>
        <v>-7.2144970622855492E-2</v>
      </c>
      <c r="W123" s="97">
        <f t="shared" si="36"/>
        <v>-1.8161282605725915E-2</v>
      </c>
      <c r="X123" s="97">
        <f t="shared" si="34"/>
        <v>5.1204745791034727E-2</v>
      </c>
      <c r="Y123" s="98">
        <f t="shared" si="34"/>
        <v>-3.2553945721290181E-2</v>
      </c>
      <c r="Z123" s="99">
        <f t="shared" si="34"/>
        <v>-1.5029772847709981E-2</v>
      </c>
      <c r="AA123" s="96">
        <f t="shared" si="34"/>
        <v>-2.0304468566233681E-2</v>
      </c>
      <c r="AB123" s="98">
        <f t="shared" si="34"/>
        <v>-7.677745829644889E-3</v>
      </c>
      <c r="AC123" s="99">
        <f t="shared" si="34"/>
        <v>-1.5029772847709981E-2</v>
      </c>
      <c r="AD123" s="96">
        <f t="shared" si="38"/>
        <v>-5.408147492763399E-4</v>
      </c>
      <c r="AE123" s="97">
        <f t="shared" si="38"/>
        <v>-3.7390567688073333E-4</v>
      </c>
      <c r="AF123" s="97">
        <f t="shared" si="38"/>
        <v>-1.1219922310913833E-3</v>
      </c>
      <c r="AG123" s="97">
        <f t="shared" si="38"/>
        <v>2.9215738346751283E-3</v>
      </c>
      <c r="AH123" s="98">
        <f t="shared" si="38"/>
        <v>-1.0521830504951773E-4</v>
      </c>
      <c r="AI123" s="99">
        <f t="shared" si="38"/>
        <v>7.7964287237714902E-4</v>
      </c>
      <c r="AJ123" s="96">
        <f t="shared" si="39"/>
        <v>-8.7541262867337931E-4</v>
      </c>
      <c r="AK123" s="98">
        <f t="shared" si="39"/>
        <v>1.6550555010506117E-3</v>
      </c>
      <c r="AL123" s="220">
        <f t="shared" si="39"/>
        <v>7.7964287237714902E-4</v>
      </c>
    </row>
    <row r="124" spans="1:38" x14ac:dyDescent="0.2">
      <c r="A124" s="331"/>
      <c r="B124" s="100" t="s">
        <v>538</v>
      </c>
      <c r="C124" s="101">
        <v>932.55799999999999</v>
      </c>
      <c r="D124" s="102">
        <v>4044.2269999999999</v>
      </c>
      <c r="E124" s="102">
        <v>10088.303</v>
      </c>
      <c r="F124" s="102">
        <v>6313.9229999999998</v>
      </c>
      <c r="G124" s="103">
        <v>423.46399999999994</v>
      </c>
      <c r="H124" s="104">
        <f t="shared" si="24"/>
        <v>21802.474999999999</v>
      </c>
      <c r="I124" s="101">
        <v>12615.742</v>
      </c>
      <c r="J124" s="103">
        <v>9186.7330000000002</v>
      </c>
      <c r="K124" s="104">
        <f t="shared" si="25"/>
        <v>21802.474999999999</v>
      </c>
      <c r="L124" s="105">
        <f t="shared" si="35"/>
        <v>1.0753970146406628E-2</v>
      </c>
      <c r="M124" s="106">
        <f t="shared" si="35"/>
        <v>-8.3970131966025277E-3</v>
      </c>
      <c r="N124" s="106">
        <f t="shared" si="35"/>
        <v>-1.629033592471762E-3</v>
      </c>
      <c r="O124" s="106">
        <f t="shared" si="33"/>
        <v>3.6961075064794674E-3</v>
      </c>
      <c r="P124" s="107">
        <f t="shared" si="33"/>
        <v>1.707897488297662E-3</v>
      </c>
      <c r="Q124" s="108">
        <f t="shared" si="33"/>
        <v>-7.705567661053798E-4</v>
      </c>
      <c r="R124" s="105">
        <f t="shared" si="33"/>
        <v>-1.6386723833570914E-3</v>
      </c>
      <c r="S124" s="107">
        <f t="shared" si="33"/>
        <v>4.2405186457044849E-4</v>
      </c>
      <c r="T124" s="108">
        <f t="shared" si="33"/>
        <v>-7.705567661053798E-4</v>
      </c>
      <c r="U124" s="105">
        <f t="shared" si="36"/>
        <v>-8.5807218781890654E-2</v>
      </c>
      <c r="V124" s="106">
        <f t="shared" si="36"/>
        <v>-7.0175507167339779E-2</v>
      </c>
      <c r="W124" s="106">
        <f t="shared" si="36"/>
        <v>-2.1365943141400556E-2</v>
      </c>
      <c r="X124" s="106">
        <f t="shared" si="34"/>
        <v>5.4657621288775937E-2</v>
      </c>
      <c r="Y124" s="107">
        <f t="shared" si="34"/>
        <v>-8.3065775823074183E-3</v>
      </c>
      <c r="Z124" s="108">
        <f t="shared" si="34"/>
        <v>-1.3096979690800493E-2</v>
      </c>
      <c r="AA124" s="105">
        <f t="shared" si="34"/>
        <v>-1.8324542349431816E-2</v>
      </c>
      <c r="AB124" s="107">
        <f t="shared" si="34"/>
        <v>-5.8268012729941233E-3</v>
      </c>
      <c r="AC124" s="108">
        <f t="shared" si="34"/>
        <v>-1.3096979690800493E-2</v>
      </c>
      <c r="AD124" s="105">
        <f t="shared" si="38"/>
        <v>4.5473527825472699E-4</v>
      </c>
      <c r="AE124" s="106">
        <f t="shared" si="38"/>
        <v>-1.5695745892350061E-3</v>
      </c>
      <c r="AF124" s="106">
        <f t="shared" si="38"/>
        <v>-7.5442425069045934E-4</v>
      </c>
      <c r="AG124" s="106">
        <f t="shared" si="38"/>
        <v>1.06561680656125E-3</v>
      </c>
      <c r="AH124" s="107">
        <f t="shared" si="38"/>
        <v>3.3089989004129448E-5</v>
      </c>
      <c r="AI124" s="108">
        <f t="shared" si="38"/>
        <v>-7.705567661053798E-4</v>
      </c>
      <c r="AJ124" s="105">
        <f t="shared" si="39"/>
        <v>-9.4902271788155205E-4</v>
      </c>
      <c r="AK124" s="107">
        <f t="shared" si="39"/>
        <v>1.7846595177625562E-4</v>
      </c>
      <c r="AL124" s="223">
        <f t="shared" si="39"/>
        <v>-7.705567661053798E-4</v>
      </c>
    </row>
    <row r="125" spans="1:38" x14ac:dyDescent="0.2">
      <c r="A125" s="329">
        <f t="shared" ref="A125" si="40">A113+1</f>
        <v>2014</v>
      </c>
      <c r="B125" s="82" t="s">
        <v>527</v>
      </c>
      <c r="C125" s="83">
        <v>915.86800000000005</v>
      </c>
      <c r="D125" s="84">
        <v>4030.9380000000001</v>
      </c>
      <c r="E125" s="84">
        <v>10044.373</v>
      </c>
      <c r="F125" s="84">
        <v>6334.6580000000004</v>
      </c>
      <c r="G125" s="85">
        <v>442.77400000000125</v>
      </c>
      <c r="H125" s="86">
        <f t="shared" si="24"/>
        <v>21768.611000000001</v>
      </c>
      <c r="I125" s="83">
        <v>12614.005999999999</v>
      </c>
      <c r="J125" s="85">
        <v>9154.6049999999996</v>
      </c>
      <c r="K125" s="86">
        <f t="shared" si="25"/>
        <v>21768.610999999997</v>
      </c>
      <c r="L125" s="87">
        <f t="shared" si="35"/>
        <v>-1.7897010159153577E-2</v>
      </c>
      <c r="M125" s="88">
        <f t="shared" si="35"/>
        <v>-3.2859184214930962E-3</v>
      </c>
      <c r="N125" s="88">
        <f t="shared" si="35"/>
        <v>-4.3545480344910625E-3</v>
      </c>
      <c r="O125" s="88">
        <f t="shared" si="33"/>
        <v>3.2840121743645881E-3</v>
      </c>
      <c r="P125" s="89">
        <f t="shared" si="33"/>
        <v>4.5600098237397538E-2</v>
      </c>
      <c r="Q125" s="90">
        <f t="shared" si="33"/>
        <v>-1.5532181552781398E-3</v>
      </c>
      <c r="R125" s="87">
        <f t="shared" si="33"/>
        <v>-1.3760585782435832E-4</v>
      </c>
      <c r="S125" s="89">
        <f t="shared" si="33"/>
        <v>-3.4972171282218185E-3</v>
      </c>
      <c r="T125" s="90">
        <f t="shared" si="33"/>
        <v>-1.5532181552783066E-3</v>
      </c>
      <c r="U125" s="87">
        <f t="shared" si="36"/>
        <v>-9.6610518902401077E-2</v>
      </c>
      <c r="V125" s="88">
        <f t="shared" si="36"/>
        <v>-5.9119746418251198E-2</v>
      </c>
      <c r="W125" s="88">
        <f t="shared" si="36"/>
        <v>-2.1968094403253847E-2</v>
      </c>
      <c r="X125" s="88">
        <f t="shared" si="34"/>
        <v>5.6709760288254717E-2</v>
      </c>
      <c r="Y125" s="89">
        <f t="shared" si="34"/>
        <v>2.7155808364346157E-2</v>
      </c>
      <c r="Z125" s="90">
        <f t="shared" si="34"/>
        <v>-1.023811907599716E-2</v>
      </c>
      <c r="AA125" s="87">
        <f t="shared" si="34"/>
        <v>-1.1225028427071E-2</v>
      </c>
      <c r="AB125" s="89">
        <f t="shared" si="34"/>
        <v>-8.875038163476132E-3</v>
      </c>
      <c r="AC125" s="90">
        <f t="shared" si="34"/>
        <v>-1.0238119075997325E-2</v>
      </c>
      <c r="AD125" s="87">
        <f t="shared" si="38"/>
        <v>-7.6550942037543633E-4</v>
      </c>
      <c r="AE125" s="88">
        <f t="shared" si="38"/>
        <v>-6.0951795610359653E-4</v>
      </c>
      <c r="AF125" s="88">
        <f t="shared" si="38"/>
        <v>-2.0149088578246413E-3</v>
      </c>
      <c r="AG125" s="88">
        <f t="shared" si="38"/>
        <v>9.5103881554734425E-4</v>
      </c>
      <c r="AH125" s="89">
        <f t="shared" si="38"/>
        <v>8.8567926347817439E-4</v>
      </c>
      <c r="AI125" s="90">
        <f t="shared" si="38"/>
        <v>-1.5532181552781398E-3</v>
      </c>
      <c r="AJ125" s="87">
        <f t="shared" si="39"/>
        <v>-7.9623987643640733E-5</v>
      </c>
      <c r="AK125" s="89">
        <f t="shared" si="39"/>
        <v>-1.4735941676346659E-3</v>
      </c>
      <c r="AL125" s="219">
        <f t="shared" si="39"/>
        <v>-1.5532181552783066E-3</v>
      </c>
    </row>
    <row r="126" spans="1:38" x14ac:dyDescent="0.2">
      <c r="A126" s="330"/>
      <c r="B126" s="91" t="s">
        <v>528</v>
      </c>
      <c r="C126" s="92">
        <v>901.04399999999998</v>
      </c>
      <c r="D126" s="93">
        <v>4065.1179999999999</v>
      </c>
      <c r="E126" s="93">
        <v>10051.548000000001</v>
      </c>
      <c r="F126" s="93">
        <v>6361.42</v>
      </c>
      <c r="G126" s="94">
        <v>429.39300000000003</v>
      </c>
      <c r="H126" s="95">
        <f t="shared" si="24"/>
        <v>21808.523000000001</v>
      </c>
      <c r="I126" s="92">
        <v>12598.531000000001</v>
      </c>
      <c r="J126" s="94">
        <v>9209.9930000000004</v>
      </c>
      <c r="K126" s="95">
        <f t="shared" si="25"/>
        <v>21808.524000000001</v>
      </c>
      <c r="L126" s="96">
        <f t="shared" si="35"/>
        <v>-1.6185738556211231E-2</v>
      </c>
      <c r="M126" s="97">
        <f t="shared" si="35"/>
        <v>8.4794159572783891E-3</v>
      </c>
      <c r="N126" s="97">
        <f t="shared" si="35"/>
        <v>7.1433030215037731E-4</v>
      </c>
      <c r="O126" s="97">
        <f t="shared" si="33"/>
        <v>4.2246953189895515E-3</v>
      </c>
      <c r="P126" s="98">
        <f t="shared" si="33"/>
        <v>-3.0220835008381668E-2</v>
      </c>
      <c r="Q126" s="99">
        <f t="shared" si="33"/>
        <v>1.8334656262634424E-3</v>
      </c>
      <c r="R126" s="96">
        <f t="shared" si="33"/>
        <v>-1.2268108957613104E-3</v>
      </c>
      <c r="S126" s="98">
        <f t="shared" si="33"/>
        <v>6.0502883521463607E-3</v>
      </c>
      <c r="T126" s="99">
        <f t="shared" si="33"/>
        <v>1.8335115639672237E-3</v>
      </c>
      <c r="U126" s="96">
        <f t="shared" si="36"/>
        <v>-0.10152832440722219</v>
      </c>
      <c r="V126" s="97">
        <f t="shared" si="36"/>
        <v>-5.7744340197962991E-2</v>
      </c>
      <c r="W126" s="97">
        <f t="shared" si="36"/>
        <v>-1.6138905664698881E-2</v>
      </c>
      <c r="X126" s="97">
        <f t="shared" si="34"/>
        <v>5.6590548781247405E-2</v>
      </c>
      <c r="Y126" s="98">
        <f t="shared" si="34"/>
        <v>6.3300929007362146E-3</v>
      </c>
      <c r="Z126" s="99">
        <f t="shared" si="34"/>
        <v>-7.8435258269997504E-3</v>
      </c>
      <c r="AA126" s="96">
        <f t="shared" si="34"/>
        <v>-1.3956799227978928E-2</v>
      </c>
      <c r="AB126" s="98">
        <f t="shared" si="34"/>
        <v>6.4297607309802066E-4</v>
      </c>
      <c r="AC126" s="99">
        <f t="shared" si="34"/>
        <v>-7.8434351958720141E-3</v>
      </c>
      <c r="AD126" s="96">
        <f t="shared" si="38"/>
        <v>-6.809805182333438E-4</v>
      </c>
      <c r="AE126" s="97">
        <f t="shared" si="38"/>
        <v>1.570150709202339E-3</v>
      </c>
      <c r="AF126" s="97">
        <f t="shared" si="38"/>
        <v>3.2960302336245025E-4</v>
      </c>
      <c r="AG126" s="97">
        <f t="shared" si="38"/>
        <v>1.2293848238640358E-3</v>
      </c>
      <c r="AH126" s="98">
        <f t="shared" si="38"/>
        <v>-6.1469241193208069E-4</v>
      </c>
      <c r="AI126" s="99">
        <f t="shared" si="38"/>
        <v>1.8334656262634424E-3</v>
      </c>
      <c r="AJ126" s="96">
        <f t="shared" si="39"/>
        <v>-7.1088596327981363E-4</v>
      </c>
      <c r="AK126" s="98">
        <f t="shared" si="39"/>
        <v>2.5443975272469539E-3</v>
      </c>
      <c r="AL126" s="220">
        <f t="shared" si="39"/>
        <v>1.8335115639672237E-3</v>
      </c>
    </row>
    <row r="127" spans="1:38" x14ac:dyDescent="0.2">
      <c r="A127" s="330"/>
      <c r="B127" s="91" t="s">
        <v>529</v>
      </c>
      <c r="C127" s="92">
        <v>897.16399999999999</v>
      </c>
      <c r="D127" s="93">
        <v>4070.6709999999998</v>
      </c>
      <c r="E127" s="93">
        <v>10085.623</v>
      </c>
      <c r="F127" s="93">
        <v>6416.7910000000002</v>
      </c>
      <c r="G127" s="94">
        <v>441.81599999999889</v>
      </c>
      <c r="H127" s="95">
        <f t="shared" si="24"/>
        <v>21912.064999999999</v>
      </c>
      <c r="I127" s="92">
        <v>12696.682000000001</v>
      </c>
      <c r="J127" s="94">
        <v>9215.3829999999998</v>
      </c>
      <c r="K127" s="95">
        <f t="shared" si="25"/>
        <v>21912.065000000002</v>
      </c>
      <c r="L127" s="96">
        <f t="shared" si="35"/>
        <v>-4.3061160165319291E-3</v>
      </c>
      <c r="M127" s="97">
        <f t="shared" si="35"/>
        <v>1.3660120075234922E-3</v>
      </c>
      <c r="N127" s="97">
        <f t="shared" si="35"/>
        <v>3.3900250986215164E-3</v>
      </c>
      <c r="O127" s="97">
        <f t="shared" si="33"/>
        <v>8.704188687431438E-3</v>
      </c>
      <c r="P127" s="98">
        <f t="shared" si="33"/>
        <v>2.8931538241188989E-2</v>
      </c>
      <c r="Q127" s="99">
        <f t="shared" si="33"/>
        <v>4.7477768210161522E-3</v>
      </c>
      <c r="R127" s="96">
        <f t="shared" si="33"/>
        <v>7.7906701979778307E-3</v>
      </c>
      <c r="S127" s="98">
        <f t="shared" si="33"/>
        <v>5.8523388671407434E-4</v>
      </c>
      <c r="T127" s="99">
        <f t="shared" si="33"/>
        <v>4.7477307496830634E-3</v>
      </c>
      <c r="U127" s="96">
        <f t="shared" si="36"/>
        <v>-7.9331328824899724E-2</v>
      </c>
      <c r="V127" s="97">
        <f t="shared" si="36"/>
        <v>-4.1952729219743898E-2</v>
      </c>
      <c r="W127" s="97">
        <f t="shared" si="36"/>
        <v>-9.7376492162487734E-3</v>
      </c>
      <c r="X127" s="97">
        <f t="shared" si="34"/>
        <v>6.3279009390035404E-2</v>
      </c>
      <c r="Y127" s="98">
        <f t="shared" si="34"/>
        <v>3.3773064845971944E-2</v>
      </c>
      <c r="Z127" s="99">
        <f t="shared" si="34"/>
        <v>1.901238216767325E-3</v>
      </c>
      <c r="AA127" s="96">
        <f t="shared" si="34"/>
        <v>-9.3378087459081193E-4</v>
      </c>
      <c r="AB127" s="98">
        <f t="shared" si="34"/>
        <v>5.8337021600786652E-3</v>
      </c>
      <c r="AC127" s="99">
        <f t="shared" si="34"/>
        <v>1.9012382167674913E-3</v>
      </c>
      <c r="AD127" s="96">
        <f t="shared" si="38"/>
        <v>-1.7791209427616878E-4</v>
      </c>
      <c r="AE127" s="97">
        <f t="shared" si="38"/>
        <v>2.5462522152462516E-4</v>
      </c>
      <c r="AF127" s="97">
        <f t="shared" si="38"/>
        <v>1.5624625289846041E-3</v>
      </c>
      <c r="AG127" s="97">
        <f t="shared" si="38"/>
        <v>2.5389614876715903E-3</v>
      </c>
      <c r="AH127" s="98">
        <f t="shared" si="38"/>
        <v>5.6963967711150655E-4</v>
      </c>
      <c r="AI127" s="99">
        <f t="shared" si="38"/>
        <v>4.7477768210161522E-3</v>
      </c>
      <c r="AJ127" s="96">
        <f t="shared" si="39"/>
        <v>4.5005796815960506E-3</v>
      </c>
      <c r="AK127" s="98">
        <f t="shared" si="39"/>
        <v>2.4715106808692865E-4</v>
      </c>
      <c r="AL127" s="220">
        <f t="shared" si="39"/>
        <v>4.7477307496830634E-3</v>
      </c>
    </row>
    <row r="128" spans="1:38" x14ac:dyDescent="0.2">
      <c r="A128" s="330"/>
      <c r="B128" s="91" t="s">
        <v>530</v>
      </c>
      <c r="C128" s="92">
        <v>909.02700000000004</v>
      </c>
      <c r="D128" s="93">
        <v>4020.1329999999998</v>
      </c>
      <c r="E128" s="93">
        <v>10036.885</v>
      </c>
      <c r="F128" s="93">
        <v>6407.6869999999999</v>
      </c>
      <c r="G128" s="94">
        <v>446.78700000000026</v>
      </c>
      <c r="H128" s="95">
        <f t="shared" si="24"/>
        <v>21820.519</v>
      </c>
      <c r="I128" s="92">
        <v>12614.606</v>
      </c>
      <c r="J128" s="94">
        <v>9205.9130000000005</v>
      </c>
      <c r="K128" s="95">
        <f t="shared" si="25"/>
        <v>21820.519</v>
      </c>
      <c r="L128" s="96">
        <f t="shared" si="35"/>
        <v>1.3222777552376217E-2</v>
      </c>
      <c r="M128" s="97">
        <f t="shared" si="35"/>
        <v>-1.2415152194810146E-2</v>
      </c>
      <c r="N128" s="97">
        <f t="shared" si="35"/>
        <v>-4.8324233416219674E-3</v>
      </c>
      <c r="O128" s="97">
        <f t="shared" si="33"/>
        <v>-1.4187777036840173E-3</v>
      </c>
      <c r="P128" s="98">
        <f t="shared" si="33"/>
        <v>1.1251290129830926E-2</v>
      </c>
      <c r="Q128" s="99">
        <f t="shared" si="33"/>
        <v>-4.1778809984361794E-3</v>
      </c>
      <c r="R128" s="96">
        <f t="shared" si="33"/>
        <v>-6.4643660446092079E-3</v>
      </c>
      <c r="S128" s="98">
        <f t="shared" si="33"/>
        <v>-1.0276295624391679E-3</v>
      </c>
      <c r="T128" s="99">
        <f t="shared" si="33"/>
        <v>-4.177880998436345E-3</v>
      </c>
      <c r="U128" s="96">
        <f t="shared" si="36"/>
        <v>-6.5777005847712747E-2</v>
      </c>
      <c r="V128" s="97">
        <f t="shared" si="36"/>
        <v>-3.9011955299757352E-2</v>
      </c>
      <c r="W128" s="97">
        <f t="shared" si="36"/>
        <v>-1.8324493392613314E-2</v>
      </c>
      <c r="X128" s="97">
        <f t="shared" si="34"/>
        <v>5.2783885179174289E-2</v>
      </c>
      <c r="Y128" s="98">
        <f t="shared" si="34"/>
        <v>3.3148187544511508E-2</v>
      </c>
      <c r="Z128" s="99">
        <f t="shared" si="34"/>
        <v>-3.605428732632622E-3</v>
      </c>
      <c r="AA128" s="96">
        <f t="shared" si="34"/>
        <v>-6.9467093563026997E-3</v>
      </c>
      <c r="AB128" s="98">
        <f t="shared" si="34"/>
        <v>1.0097180194434392E-3</v>
      </c>
      <c r="AC128" s="99">
        <f t="shared" si="34"/>
        <v>-3.6054287326327873E-3</v>
      </c>
      <c r="AD128" s="96">
        <f t="shared" si="38"/>
        <v>5.4139123811471242E-4</v>
      </c>
      <c r="AE128" s="97">
        <f t="shared" si="38"/>
        <v>-2.3064006062413567E-3</v>
      </c>
      <c r="AF128" s="97">
        <f t="shared" si="38"/>
        <v>-2.224254081027935E-3</v>
      </c>
      <c r="AG128" s="97">
        <f t="shared" si="38"/>
        <v>-4.1547886974597191E-4</v>
      </c>
      <c r="AH128" s="98">
        <f t="shared" si="38"/>
        <v>2.26861320464382E-4</v>
      </c>
      <c r="AI128" s="99">
        <f t="shared" si="38"/>
        <v>-4.1778809984361794E-3</v>
      </c>
      <c r="AJ128" s="96">
        <f t="shared" si="39"/>
        <v>-3.7456990018969421E-3</v>
      </c>
      <c r="AK128" s="98">
        <f t="shared" si="39"/>
        <v>-4.321819965393195E-4</v>
      </c>
      <c r="AL128" s="220">
        <f t="shared" si="39"/>
        <v>-4.177880998436345E-3</v>
      </c>
    </row>
    <row r="129" spans="1:38" x14ac:dyDescent="0.2">
      <c r="A129" s="330"/>
      <c r="B129" s="91" t="s">
        <v>531</v>
      </c>
      <c r="C129" s="92">
        <v>947.00199999999995</v>
      </c>
      <c r="D129" s="93">
        <v>4070.7049999999999</v>
      </c>
      <c r="E129" s="93">
        <v>10015.264999999999</v>
      </c>
      <c r="F129" s="93">
        <v>6445.4110000000001</v>
      </c>
      <c r="G129" s="94">
        <v>470.20799999999872</v>
      </c>
      <c r="H129" s="95">
        <f t="shared" si="24"/>
        <v>21948.591</v>
      </c>
      <c r="I129" s="92">
        <v>12724.682000000001</v>
      </c>
      <c r="J129" s="94">
        <v>9223.9089999999997</v>
      </c>
      <c r="K129" s="95">
        <f t="shared" si="25"/>
        <v>21948.591</v>
      </c>
      <c r="L129" s="96">
        <f t="shared" si="35"/>
        <v>4.1775436813207868E-2</v>
      </c>
      <c r="M129" s="97">
        <f t="shared" si="35"/>
        <v>1.257968330898508E-2</v>
      </c>
      <c r="N129" s="97">
        <f t="shared" si="35"/>
        <v>-2.1540547689846801E-3</v>
      </c>
      <c r="O129" s="97">
        <f t="shared" si="33"/>
        <v>5.8873037962060507E-3</v>
      </c>
      <c r="P129" s="98">
        <f t="shared" si="33"/>
        <v>5.2420952265841314E-2</v>
      </c>
      <c r="Q129" s="99">
        <f t="shared" si="33"/>
        <v>5.8693379382956067E-3</v>
      </c>
      <c r="R129" s="96">
        <f t="shared" si="33"/>
        <v>8.7260751544678394E-3</v>
      </c>
      <c r="S129" s="98">
        <f t="shared" si="33"/>
        <v>1.9548305529282304E-3</v>
      </c>
      <c r="T129" s="99">
        <f t="shared" si="33"/>
        <v>5.8693379382956067E-3</v>
      </c>
      <c r="U129" s="96">
        <f t="shared" si="36"/>
        <v>-5.4530605887855813E-2</v>
      </c>
      <c r="V129" s="97">
        <f t="shared" si="36"/>
        <v>-2.4311527716258646E-2</v>
      </c>
      <c r="W129" s="97">
        <f t="shared" si="36"/>
        <v>-1.4410385507384257E-2</v>
      </c>
      <c r="X129" s="97">
        <f t="shared" si="34"/>
        <v>5.9568792042019647E-2</v>
      </c>
      <c r="Y129" s="98">
        <f t="shared" si="34"/>
        <v>0.10111491257034118</v>
      </c>
      <c r="Z129" s="99">
        <f t="shared" si="34"/>
        <v>4.7174397551975967E-3</v>
      </c>
      <c r="AA129" s="96">
        <f t="shared" si="34"/>
        <v>6.2658120139357952E-3</v>
      </c>
      <c r="AB129" s="98">
        <f t="shared" si="34"/>
        <v>2.5892143640365087E-3</v>
      </c>
      <c r="AC129" s="99">
        <f t="shared" si="34"/>
        <v>4.7174397551975967E-3</v>
      </c>
      <c r="AD129" s="96">
        <f t="shared" si="38"/>
        <v>1.7403344072613447E-3</v>
      </c>
      <c r="AE129" s="97">
        <f t="shared" si="38"/>
        <v>2.3176350663336705E-3</v>
      </c>
      <c r="AF129" s="97">
        <f t="shared" si="38"/>
        <v>-9.9081053021703104E-4</v>
      </c>
      <c r="AG129" s="97">
        <f t="shared" si="38"/>
        <v>1.7288314727986148E-3</v>
      </c>
      <c r="AH129" s="98">
        <f t="shared" si="38"/>
        <v>1.0733475221189036E-3</v>
      </c>
      <c r="AI129" s="99">
        <f t="shared" si="38"/>
        <v>5.8693379382956067E-3</v>
      </c>
      <c r="AJ129" s="96">
        <f t="shared" si="39"/>
        <v>5.044609617214005E-3</v>
      </c>
      <c r="AK129" s="98">
        <f t="shared" si="39"/>
        <v>8.2472832108160146E-4</v>
      </c>
      <c r="AL129" s="220">
        <f t="shared" si="39"/>
        <v>5.8693379382956067E-3</v>
      </c>
    </row>
    <row r="130" spans="1:38" x14ac:dyDescent="0.2">
      <c r="A130" s="330"/>
      <c r="B130" s="91" t="s">
        <v>532</v>
      </c>
      <c r="C130" s="92">
        <v>910.76099999999997</v>
      </c>
      <c r="D130" s="93">
        <v>4088.1849999999999</v>
      </c>
      <c r="E130" s="93">
        <v>10046.737999999999</v>
      </c>
      <c r="F130" s="93">
        <v>6470.2740000000003</v>
      </c>
      <c r="G130" s="94">
        <v>463.80199999999968</v>
      </c>
      <c r="H130" s="95">
        <f t="shared" si="24"/>
        <v>21979.759999999998</v>
      </c>
      <c r="I130" s="92">
        <v>12716.859</v>
      </c>
      <c r="J130" s="94">
        <v>9262.9009999999998</v>
      </c>
      <c r="K130" s="95">
        <f t="shared" si="25"/>
        <v>21979.760000000002</v>
      </c>
      <c r="L130" s="96">
        <f t="shared" si="35"/>
        <v>-3.8269190561371555E-2</v>
      </c>
      <c r="M130" s="97">
        <f t="shared" si="35"/>
        <v>4.2940964771458548E-3</v>
      </c>
      <c r="N130" s="97">
        <f t="shared" si="35"/>
        <v>3.1425029692174855E-3</v>
      </c>
      <c r="O130" s="97">
        <f t="shared" si="33"/>
        <v>3.8574731696706826E-3</v>
      </c>
      <c r="P130" s="98">
        <f t="shared" si="33"/>
        <v>-1.3623757996459136E-2</v>
      </c>
      <c r="Q130" s="99">
        <f t="shared" si="33"/>
        <v>1.4200911575598656E-3</v>
      </c>
      <c r="R130" s="96">
        <f t="shared" si="33"/>
        <v>-6.1478943049424097E-4</v>
      </c>
      <c r="S130" s="98">
        <f t="shared" si="33"/>
        <v>4.2272750088926713E-3</v>
      </c>
      <c r="T130" s="99">
        <f t="shared" si="33"/>
        <v>1.4200911575600315E-3</v>
      </c>
      <c r="U130" s="96">
        <f t="shared" si="36"/>
        <v>-8.5722689463677337E-2</v>
      </c>
      <c r="V130" s="97">
        <f t="shared" si="36"/>
        <v>-1.8704027836052312E-2</v>
      </c>
      <c r="W130" s="97">
        <f t="shared" si="36"/>
        <v>-9.0246504518737194E-3</v>
      </c>
      <c r="X130" s="97">
        <f t="shared" si="34"/>
        <v>5.5714223245875459E-2</v>
      </c>
      <c r="Y130" s="98">
        <f t="shared" si="34"/>
        <v>8.9937043364644947E-2</v>
      </c>
      <c r="Z130" s="99">
        <f t="shared" si="34"/>
        <v>5.716034395497842E-3</v>
      </c>
      <c r="AA130" s="96">
        <f t="shared" si="34"/>
        <v>2.6295566360314045E-3</v>
      </c>
      <c r="AB130" s="98">
        <f t="shared" si="34"/>
        <v>9.9844842569180164E-3</v>
      </c>
      <c r="AC130" s="99">
        <f t="shared" si="34"/>
        <v>5.7160343954980085E-3</v>
      </c>
      <c r="AD130" s="96">
        <f t="shared" ref="AD130:AI145" si="41">(C130-C129)/$H129</f>
        <v>-1.6511766062796461E-3</v>
      </c>
      <c r="AE130" s="97">
        <f t="shared" si="41"/>
        <v>7.9640647547717385E-4</v>
      </c>
      <c r="AF130" s="97">
        <f t="shared" si="41"/>
        <v>1.4339417049595556E-3</v>
      </c>
      <c r="AG130" s="97">
        <f t="shared" si="41"/>
        <v>1.1327834210405707E-3</v>
      </c>
      <c r="AH130" s="98">
        <f t="shared" si="41"/>
        <v>-2.9186383763764334E-4</v>
      </c>
      <c r="AI130" s="99">
        <f t="shared" si="41"/>
        <v>1.4200911575598656E-3</v>
      </c>
      <c r="AJ130" s="96">
        <f t="shared" ref="AJ130:AL145" si="42">(I130-I129)/$K129</f>
        <v>-3.5642379048387755E-4</v>
      </c>
      <c r="AK130" s="98">
        <f t="shared" si="42"/>
        <v>1.776514948043826E-3</v>
      </c>
      <c r="AL130" s="220">
        <f t="shared" si="42"/>
        <v>1.4200911575600315E-3</v>
      </c>
    </row>
    <row r="131" spans="1:38" x14ac:dyDescent="0.2">
      <c r="A131" s="330"/>
      <c r="B131" s="91" t="s">
        <v>533</v>
      </c>
      <c r="C131" s="92">
        <v>922.04399999999998</v>
      </c>
      <c r="D131" s="93">
        <v>4039.0360000000001</v>
      </c>
      <c r="E131" s="93">
        <v>9973.6980000000003</v>
      </c>
      <c r="F131" s="93">
        <v>6535.8710000000001</v>
      </c>
      <c r="G131" s="94">
        <v>474.24799999999959</v>
      </c>
      <c r="H131" s="95">
        <f t="shared" si="24"/>
        <v>21944.897000000001</v>
      </c>
      <c r="I131" s="92">
        <v>12672.172</v>
      </c>
      <c r="J131" s="94">
        <v>9272.7250000000004</v>
      </c>
      <c r="K131" s="95">
        <f t="shared" si="25"/>
        <v>21944.897000000001</v>
      </c>
      <c r="L131" s="96">
        <f t="shared" si="35"/>
        <v>1.2388541011308143E-2</v>
      </c>
      <c r="M131" s="97">
        <f t="shared" si="35"/>
        <v>-1.2022205453031086E-2</v>
      </c>
      <c r="N131" s="97">
        <f t="shared" si="35"/>
        <v>-7.2700213741016297E-3</v>
      </c>
      <c r="O131" s="97">
        <f t="shared" si="33"/>
        <v>1.013821053018771E-2</v>
      </c>
      <c r="P131" s="98">
        <f t="shared" si="33"/>
        <v>2.2522541946778839E-2</v>
      </c>
      <c r="Q131" s="99">
        <f t="shared" si="33"/>
        <v>-1.5861410679642342E-3</v>
      </c>
      <c r="R131" s="96">
        <f t="shared" si="33"/>
        <v>-3.5139966559352351E-3</v>
      </c>
      <c r="S131" s="98">
        <f t="shared" si="33"/>
        <v>1.0605748674201014E-3</v>
      </c>
      <c r="T131" s="99">
        <f t="shared" si="33"/>
        <v>-1.5861410679643996E-3</v>
      </c>
      <c r="U131" s="96">
        <f t="shared" si="36"/>
        <v>-3.4182241742495144E-2</v>
      </c>
      <c r="V131" s="97">
        <f t="shared" si="36"/>
        <v>-2.3463740098121744E-2</v>
      </c>
      <c r="W131" s="97">
        <f t="shared" si="36"/>
        <v>-2.0183706872999481E-2</v>
      </c>
      <c r="X131" s="97">
        <f t="shared" si="34"/>
        <v>6.5424831050378732E-2</v>
      </c>
      <c r="Y131" s="98">
        <f t="shared" si="34"/>
        <v>9.0744331210488541E-2</v>
      </c>
      <c r="Z131" s="99">
        <f t="shared" si="34"/>
        <v>4.838587228320367E-3</v>
      </c>
      <c r="AA131" s="96">
        <f t="shared" si="34"/>
        <v>4.0743629258710348E-4</v>
      </c>
      <c r="AB131" s="98">
        <f t="shared" si="34"/>
        <v>1.0958094636900707E-2</v>
      </c>
      <c r="AC131" s="99">
        <f t="shared" si="34"/>
        <v>4.8385872283201996E-3</v>
      </c>
      <c r="AD131" s="96">
        <f t="shared" si="41"/>
        <v>5.1333590539660195E-4</v>
      </c>
      <c r="AE131" s="97">
        <f t="shared" si="41"/>
        <v>-2.2361026690009304E-3</v>
      </c>
      <c r="AF131" s="97">
        <f t="shared" si="41"/>
        <v>-3.3230572126355818E-3</v>
      </c>
      <c r="AG131" s="97">
        <f t="shared" si="41"/>
        <v>2.9844274914739631E-3</v>
      </c>
      <c r="AH131" s="98">
        <f t="shared" si="41"/>
        <v>4.7525541680163536E-4</v>
      </c>
      <c r="AI131" s="99">
        <f t="shared" si="41"/>
        <v>-1.5861410679642342E-3</v>
      </c>
      <c r="AJ131" s="96">
        <f t="shared" si="42"/>
        <v>-2.0330977226320894E-3</v>
      </c>
      <c r="AK131" s="98">
        <f t="shared" si="42"/>
        <v>4.4695665466777266E-4</v>
      </c>
      <c r="AL131" s="220">
        <f t="shared" si="42"/>
        <v>-1.5861410679643996E-3</v>
      </c>
    </row>
    <row r="132" spans="1:38" x14ac:dyDescent="0.2">
      <c r="A132" s="330"/>
      <c r="B132" s="91" t="s">
        <v>534</v>
      </c>
      <c r="C132" s="92">
        <v>916.50699999999995</v>
      </c>
      <c r="D132" s="93">
        <v>4061.07</v>
      </c>
      <c r="E132" s="93">
        <v>9921.1970000000001</v>
      </c>
      <c r="F132" s="93">
        <v>6530.098</v>
      </c>
      <c r="G132" s="94">
        <v>471.11699999999837</v>
      </c>
      <c r="H132" s="95">
        <f t="shared" si="24"/>
        <v>21899.989000000001</v>
      </c>
      <c r="I132" s="92">
        <v>12684.366</v>
      </c>
      <c r="J132" s="94">
        <v>9215.6229999999996</v>
      </c>
      <c r="K132" s="95">
        <f t="shared" si="25"/>
        <v>21899.989000000001</v>
      </c>
      <c r="L132" s="96">
        <f t="shared" si="35"/>
        <v>-6.0051364143143219E-3</v>
      </c>
      <c r="M132" s="97">
        <f t="shared" si="35"/>
        <v>5.4552620971935152E-3</v>
      </c>
      <c r="N132" s="97">
        <f t="shared" si="35"/>
        <v>-5.2639452287406539E-3</v>
      </c>
      <c r="O132" s="97">
        <f t="shared" si="33"/>
        <v>-8.8327936704995222E-4</v>
      </c>
      <c r="P132" s="98">
        <f t="shared" si="33"/>
        <v>-6.6020310048776698E-3</v>
      </c>
      <c r="Q132" s="99">
        <f t="shared" si="33"/>
        <v>-2.0463983038972317E-3</v>
      </c>
      <c r="R132" s="96">
        <f t="shared" si="33"/>
        <v>9.6226597934430695E-4</v>
      </c>
      <c r="S132" s="98">
        <f t="shared" si="33"/>
        <v>-6.1580603328580076E-3</v>
      </c>
      <c r="T132" s="99">
        <f t="shared" si="33"/>
        <v>-2.0463983038972317E-3</v>
      </c>
      <c r="U132" s="96">
        <f t="shared" si="36"/>
        <v>-5.3916538837126347E-2</v>
      </c>
      <c r="V132" s="97">
        <f t="shared" si="36"/>
        <v>-1.0187990357968867E-2</v>
      </c>
      <c r="W132" s="97">
        <f t="shared" si="36"/>
        <v>-2.1066726974310564E-2</v>
      </c>
      <c r="X132" s="97">
        <f t="shared" si="34"/>
        <v>5.0914853517059905E-2</v>
      </c>
      <c r="Y132" s="98">
        <f t="shared" si="34"/>
        <v>6.6051632962002116E-2</v>
      </c>
      <c r="Z132" s="99">
        <f t="shared" si="34"/>
        <v>1.7393222310676871E-3</v>
      </c>
      <c r="AA132" s="96">
        <f t="shared" si="34"/>
        <v>4.1036923256678945E-3</v>
      </c>
      <c r="AB132" s="98">
        <f t="shared" si="34"/>
        <v>-1.4968408694007705E-3</v>
      </c>
      <c r="AC132" s="99">
        <f t="shared" si="34"/>
        <v>1.7393222310676871E-3</v>
      </c>
      <c r="AD132" s="96">
        <f t="shared" si="41"/>
        <v>-2.5231378392890312E-4</v>
      </c>
      <c r="AE132" s="97">
        <f t="shared" si="41"/>
        <v>1.0040603061386027E-3</v>
      </c>
      <c r="AF132" s="97">
        <f t="shared" si="41"/>
        <v>-2.3924012949343167E-3</v>
      </c>
      <c r="AG132" s="97">
        <f t="shared" si="41"/>
        <v>-2.6306799252692498E-4</v>
      </c>
      <c r="AH132" s="98">
        <f t="shared" si="41"/>
        <v>-1.4267553864578277E-4</v>
      </c>
      <c r="AI132" s="99">
        <f t="shared" si="41"/>
        <v>-2.0463983038972317E-3</v>
      </c>
      <c r="AJ132" s="96">
        <f t="shared" si="42"/>
        <v>5.5566449001786178E-4</v>
      </c>
      <c r="AK132" s="98">
        <f t="shared" si="42"/>
        <v>-2.6020627939151763E-3</v>
      </c>
      <c r="AL132" s="220">
        <f t="shared" si="42"/>
        <v>-2.0463983038972317E-3</v>
      </c>
    </row>
    <row r="133" spans="1:38" x14ac:dyDescent="0.2">
      <c r="A133" s="330"/>
      <c r="B133" s="91" t="s">
        <v>535</v>
      </c>
      <c r="C133" s="92">
        <v>946.97799999999995</v>
      </c>
      <c r="D133" s="93">
        <v>4005.011</v>
      </c>
      <c r="E133" s="93">
        <v>10002.061</v>
      </c>
      <c r="F133" s="93">
        <v>6566.3370000000004</v>
      </c>
      <c r="G133" s="94">
        <v>466.71800000000076</v>
      </c>
      <c r="H133" s="95">
        <f t="shared" si="24"/>
        <v>21987.105</v>
      </c>
      <c r="I133" s="92">
        <v>12711.897999999999</v>
      </c>
      <c r="J133" s="94">
        <v>9275.2070000000003</v>
      </c>
      <c r="K133" s="95">
        <f t="shared" si="25"/>
        <v>21987.105</v>
      </c>
      <c r="L133" s="96">
        <f t="shared" si="35"/>
        <v>3.3246881911431124E-2</v>
      </c>
      <c r="M133" s="97">
        <f t="shared" si="35"/>
        <v>-1.3803997468647473E-2</v>
      </c>
      <c r="N133" s="97">
        <f t="shared" si="35"/>
        <v>8.1506294048993861E-3</v>
      </c>
      <c r="O133" s="97">
        <f t="shared" si="33"/>
        <v>5.5495338661074442E-3</v>
      </c>
      <c r="P133" s="98">
        <f t="shared" si="33"/>
        <v>-9.3373832827039326E-3</v>
      </c>
      <c r="Q133" s="99">
        <f t="shared" si="33"/>
        <v>3.9779015414116489E-3</v>
      </c>
      <c r="R133" s="96">
        <f t="shared" si="33"/>
        <v>2.1705460091579858E-3</v>
      </c>
      <c r="S133" s="98">
        <f t="shared" si="33"/>
        <v>6.4655422644785644E-3</v>
      </c>
      <c r="T133" s="99">
        <f t="shared" si="33"/>
        <v>3.9779015414116489E-3</v>
      </c>
      <c r="U133" s="96">
        <f t="shared" si="36"/>
        <v>3.8554456977910887E-3</v>
      </c>
      <c r="V133" s="97">
        <f t="shared" si="36"/>
        <v>-2.0750975578745622E-2</v>
      </c>
      <c r="W133" s="97">
        <f t="shared" si="36"/>
        <v>-8.005432629777284E-3</v>
      </c>
      <c r="X133" s="97">
        <f t="shared" si="34"/>
        <v>5.8132757422381741E-2</v>
      </c>
      <c r="Y133" s="98">
        <f t="shared" si="34"/>
        <v>4.6464646464650552E-2</v>
      </c>
      <c r="Z133" s="99">
        <f t="shared" si="34"/>
        <v>1.0084812815460534E-2</v>
      </c>
      <c r="AA133" s="96">
        <f t="shared" si="34"/>
        <v>5.6209058808964025E-3</v>
      </c>
      <c r="AB133" s="98">
        <f t="shared" si="34"/>
        <v>1.6267476945213171E-2</v>
      </c>
      <c r="AC133" s="99">
        <f t="shared" si="34"/>
        <v>1.0084812815460534E-2</v>
      </c>
      <c r="AD133" s="96">
        <f t="shared" si="41"/>
        <v>1.3913705618756249E-3</v>
      </c>
      <c r="AE133" s="97">
        <f t="shared" si="41"/>
        <v>-2.5597729752284437E-3</v>
      </c>
      <c r="AF133" s="97">
        <f t="shared" si="41"/>
        <v>3.6924219459653416E-3</v>
      </c>
      <c r="AG133" s="97">
        <f t="shared" si="41"/>
        <v>1.6547496896003229E-3</v>
      </c>
      <c r="AH133" s="98">
        <f t="shared" si="41"/>
        <v>-2.0086768080100924E-4</v>
      </c>
      <c r="AI133" s="99">
        <f t="shared" si="41"/>
        <v>3.9779015414116489E-3</v>
      </c>
      <c r="AJ133" s="96">
        <f t="shared" si="42"/>
        <v>1.2571695812266957E-3</v>
      </c>
      <c r="AK133" s="98">
        <f t="shared" si="42"/>
        <v>2.7207319601850366E-3</v>
      </c>
      <c r="AL133" s="220">
        <f t="shared" si="42"/>
        <v>3.9779015414116489E-3</v>
      </c>
    </row>
    <row r="134" spans="1:38" x14ac:dyDescent="0.2">
      <c r="A134" s="330"/>
      <c r="B134" s="91" t="s">
        <v>536</v>
      </c>
      <c r="C134" s="92">
        <v>926.98900000000003</v>
      </c>
      <c r="D134" s="93">
        <v>4043.1329999999998</v>
      </c>
      <c r="E134" s="93">
        <v>9959.0490000000009</v>
      </c>
      <c r="F134" s="93">
        <v>6612.4049999999997</v>
      </c>
      <c r="G134" s="94">
        <v>467.69900000000052</v>
      </c>
      <c r="H134" s="95">
        <f t="shared" ref="H134:H197" si="43">SUM(C134:G134)</f>
        <v>22009.275000000001</v>
      </c>
      <c r="I134" s="92">
        <v>12722.194</v>
      </c>
      <c r="J134" s="94">
        <v>9287.0810000000001</v>
      </c>
      <c r="K134" s="95">
        <f t="shared" ref="K134:K197" si="44">SUM(I134:J134)</f>
        <v>22009.275000000001</v>
      </c>
      <c r="L134" s="96">
        <f t="shared" si="35"/>
        <v>-2.1108198923311755E-2</v>
      </c>
      <c r="M134" s="97">
        <f t="shared" si="35"/>
        <v>9.5185756044115343E-3</v>
      </c>
      <c r="N134" s="97">
        <f t="shared" si="35"/>
        <v>-4.3003137053452094E-3</v>
      </c>
      <c r="O134" s="97">
        <f t="shared" si="33"/>
        <v>7.0157836857900075E-3</v>
      </c>
      <c r="P134" s="98">
        <f t="shared" si="33"/>
        <v>2.1019116468612002E-3</v>
      </c>
      <c r="Q134" s="99">
        <f t="shared" si="33"/>
        <v>1.0083182847401644E-3</v>
      </c>
      <c r="R134" s="96">
        <f t="shared" si="33"/>
        <v>8.0994985957252624E-4</v>
      </c>
      <c r="S134" s="98">
        <f t="shared" si="33"/>
        <v>1.2801870621323918E-3</v>
      </c>
      <c r="T134" s="99">
        <f t="shared" si="33"/>
        <v>1.0083182847401644E-3</v>
      </c>
      <c r="U134" s="96">
        <f t="shared" si="36"/>
        <v>-7.9599583488062613E-3</v>
      </c>
      <c r="V134" s="97">
        <f t="shared" si="36"/>
        <v>-1.064276496063021E-2</v>
      </c>
      <c r="W134" s="97">
        <f t="shared" si="36"/>
        <v>-1.6800592661275371E-2</v>
      </c>
      <c r="X134" s="97">
        <f t="shared" si="34"/>
        <v>6.1896827914035203E-2</v>
      </c>
      <c r="Y134" s="98">
        <f t="shared" si="34"/>
        <v>0.10037502705653277</v>
      </c>
      <c r="Z134" s="99">
        <f t="shared" si="34"/>
        <v>9.4937274937632963E-3</v>
      </c>
      <c r="AA134" s="96">
        <f t="shared" si="34"/>
        <v>5.2671815138593233E-3</v>
      </c>
      <c r="AB134" s="98">
        <f t="shared" si="34"/>
        <v>1.5341615687749475E-2</v>
      </c>
      <c r="AC134" s="99">
        <f t="shared" si="34"/>
        <v>9.4937274937632963E-3</v>
      </c>
      <c r="AD134" s="96">
        <f t="shared" si="41"/>
        <v>-9.0912377959717389E-4</v>
      </c>
      <c r="AE134" s="97">
        <f t="shared" si="41"/>
        <v>1.7338344452350522E-3</v>
      </c>
      <c r="AF134" s="97">
        <f t="shared" si="41"/>
        <v>-1.9562375310437099E-3</v>
      </c>
      <c r="AG134" s="97">
        <f t="shared" si="41"/>
        <v>2.0952280893732625E-3</v>
      </c>
      <c r="AH134" s="98">
        <f t="shared" si="41"/>
        <v>4.4617060772655934E-5</v>
      </c>
      <c r="AI134" s="99">
        <f t="shared" si="41"/>
        <v>1.0083182847401644E-3</v>
      </c>
      <c r="AJ134" s="96">
        <f t="shared" si="42"/>
        <v>4.682744726966227E-4</v>
      </c>
      <c r="AK134" s="98">
        <f t="shared" si="42"/>
        <v>5.4004381204345898E-4</v>
      </c>
      <c r="AL134" s="220">
        <f t="shared" si="42"/>
        <v>1.0083182847401644E-3</v>
      </c>
    </row>
    <row r="135" spans="1:38" x14ac:dyDescent="0.2">
      <c r="A135" s="330"/>
      <c r="B135" s="91" t="s">
        <v>537</v>
      </c>
      <c r="C135" s="92">
        <v>923.505</v>
      </c>
      <c r="D135" s="93">
        <v>4035.125</v>
      </c>
      <c r="E135" s="93">
        <v>9900.4060000000009</v>
      </c>
      <c r="F135" s="93">
        <v>6611.4780000000001</v>
      </c>
      <c r="G135" s="94">
        <v>477.53099999999904</v>
      </c>
      <c r="H135" s="95">
        <f t="shared" si="43"/>
        <v>21948.044999999998</v>
      </c>
      <c r="I135" s="92">
        <v>12703.349</v>
      </c>
      <c r="J135" s="94">
        <v>9244.6970000000001</v>
      </c>
      <c r="K135" s="95">
        <f t="shared" si="44"/>
        <v>21948.046000000002</v>
      </c>
      <c r="L135" s="96">
        <f t="shared" si="35"/>
        <v>-3.7584049001660614E-3</v>
      </c>
      <c r="M135" s="97">
        <f t="shared" si="35"/>
        <v>-1.9806422395701084E-3</v>
      </c>
      <c r="N135" s="97">
        <f t="shared" si="35"/>
        <v>-5.8884136427082567E-3</v>
      </c>
      <c r="O135" s="97">
        <f t="shared" si="33"/>
        <v>-1.4019105000369456E-4</v>
      </c>
      <c r="P135" s="98">
        <f t="shared" si="33"/>
        <v>2.1022067611858278E-2</v>
      </c>
      <c r="Q135" s="99">
        <f t="shared" si="33"/>
        <v>-2.7820089485002661E-3</v>
      </c>
      <c r="R135" s="96">
        <f t="shared" si="33"/>
        <v>-1.4812696615064465E-3</v>
      </c>
      <c r="S135" s="98">
        <f t="shared" si="33"/>
        <v>-4.5637590541096834E-3</v>
      </c>
      <c r="T135" s="99">
        <f t="shared" si="33"/>
        <v>-2.7819635131097848E-3</v>
      </c>
      <c r="U135" s="96">
        <f t="shared" si="36"/>
        <v>9.4186656492921178E-4</v>
      </c>
      <c r="V135" s="97">
        <f t="shared" si="36"/>
        <v>-1.062873025548285E-2</v>
      </c>
      <c r="W135" s="97">
        <f t="shared" si="36"/>
        <v>-2.0223926061014228E-2</v>
      </c>
      <c r="X135" s="97">
        <f t="shared" si="34"/>
        <v>5.0997095381860716E-2</v>
      </c>
      <c r="Y135" s="98">
        <f t="shared" si="34"/>
        <v>0.12960387186510158</v>
      </c>
      <c r="Z135" s="99">
        <f t="shared" si="34"/>
        <v>5.9010633160897731E-3</v>
      </c>
      <c r="AA135" s="96">
        <f t="shared" si="34"/>
        <v>5.2942088398409736E-3</v>
      </c>
      <c r="AB135" s="98">
        <f t="shared" si="34"/>
        <v>6.7362609755000791E-3</v>
      </c>
      <c r="AC135" s="99">
        <f t="shared" si="34"/>
        <v>5.90110914709965E-3</v>
      </c>
      <c r="AD135" s="96">
        <f t="shared" si="41"/>
        <v>-1.5829689982973255E-4</v>
      </c>
      <c r="AE135" s="97">
        <f t="shared" si="41"/>
        <v>-3.6384660557877579E-4</v>
      </c>
      <c r="AF135" s="97">
        <f t="shared" si="41"/>
        <v>-2.664467593775807E-3</v>
      </c>
      <c r="AG135" s="97">
        <f t="shared" si="41"/>
        <v>-4.2118606814612466E-5</v>
      </c>
      <c r="AH135" s="98">
        <f t="shared" si="41"/>
        <v>4.4672075749875974E-4</v>
      </c>
      <c r="AI135" s="99">
        <f t="shared" si="41"/>
        <v>-2.7820089485002661E-3</v>
      </c>
      <c r="AJ135" s="96">
        <f t="shared" si="42"/>
        <v>-8.5622993033615796E-4</v>
      </c>
      <c r="AK135" s="98">
        <f t="shared" si="42"/>
        <v>-1.9257335827736267E-3</v>
      </c>
      <c r="AL135" s="220">
        <f t="shared" si="42"/>
        <v>-2.7819635131097848E-3</v>
      </c>
    </row>
    <row r="136" spans="1:38" x14ac:dyDescent="0.2">
      <c r="A136" s="331"/>
      <c r="B136" s="100" t="s">
        <v>538</v>
      </c>
      <c r="C136" s="101">
        <v>917.80899999999997</v>
      </c>
      <c r="D136" s="102">
        <v>4061.1970000000001</v>
      </c>
      <c r="E136" s="102">
        <v>9906.1129999999994</v>
      </c>
      <c r="F136" s="102">
        <v>6660.585</v>
      </c>
      <c r="G136" s="103">
        <v>488.66500000000087</v>
      </c>
      <c r="H136" s="104">
        <f t="shared" si="43"/>
        <v>22034.368999999999</v>
      </c>
      <c r="I136" s="101">
        <v>12767.873</v>
      </c>
      <c r="J136" s="103">
        <v>9266.4959999999992</v>
      </c>
      <c r="K136" s="104">
        <f t="shared" si="44"/>
        <v>22034.368999999999</v>
      </c>
      <c r="L136" s="105">
        <f t="shared" si="35"/>
        <v>-6.1678063464735179E-3</v>
      </c>
      <c r="M136" s="106">
        <f t="shared" si="35"/>
        <v>6.4612620426876778E-3</v>
      </c>
      <c r="N136" s="106">
        <f t="shared" si="35"/>
        <v>5.7644100656059107E-4</v>
      </c>
      <c r="O136" s="106">
        <f t="shared" si="33"/>
        <v>7.4275373827153279E-3</v>
      </c>
      <c r="P136" s="107">
        <f t="shared" si="33"/>
        <v>2.331576379334924E-2</v>
      </c>
      <c r="Q136" s="108">
        <f t="shared" si="33"/>
        <v>3.9331065705396785E-3</v>
      </c>
      <c r="R136" s="105">
        <f t="shared" si="33"/>
        <v>5.0792905083533041E-3</v>
      </c>
      <c r="S136" s="107">
        <f t="shared" si="33"/>
        <v>2.3580004839530238E-3</v>
      </c>
      <c r="T136" s="108">
        <f t="shared" si="33"/>
        <v>3.9330608291962155E-3</v>
      </c>
      <c r="U136" s="105">
        <f t="shared" si="36"/>
        <v>-1.581563827665413E-2</v>
      </c>
      <c r="V136" s="106">
        <f t="shared" si="36"/>
        <v>4.1961047191466389E-3</v>
      </c>
      <c r="W136" s="106">
        <f t="shared" si="36"/>
        <v>-1.8059528941587154E-2</v>
      </c>
      <c r="X136" s="106">
        <f t="shared" si="34"/>
        <v>5.4904375615603844E-2</v>
      </c>
      <c r="Y136" s="107">
        <f t="shared" si="34"/>
        <v>0.15397058545708947</v>
      </c>
      <c r="Z136" s="108">
        <f t="shared" si="34"/>
        <v>1.0636131907042675E-2</v>
      </c>
      <c r="AA136" s="105">
        <f t="shared" si="34"/>
        <v>1.2058823016513766E-2</v>
      </c>
      <c r="AB136" s="107">
        <f t="shared" si="34"/>
        <v>8.6824119085641225E-3</v>
      </c>
      <c r="AC136" s="108">
        <f t="shared" si="34"/>
        <v>1.0636131907042675E-2</v>
      </c>
      <c r="AD136" s="105">
        <f t="shared" si="41"/>
        <v>-2.5952197564749056E-4</v>
      </c>
      <c r="AE136" s="106">
        <f t="shared" si="41"/>
        <v>1.1878962340381622E-3</v>
      </c>
      <c r="AF136" s="106">
        <f t="shared" si="41"/>
        <v>2.6002315923803309E-4</v>
      </c>
      <c r="AG136" s="106">
        <f t="shared" si="41"/>
        <v>2.2374202349229725E-3</v>
      </c>
      <c r="AH136" s="107">
        <f t="shared" si="41"/>
        <v>5.0728891798799546E-4</v>
      </c>
      <c r="AI136" s="108">
        <f t="shared" si="41"/>
        <v>3.9331065705396785E-3</v>
      </c>
      <c r="AJ136" s="105">
        <f t="shared" si="42"/>
        <v>2.9398516842911405E-3</v>
      </c>
      <c r="AK136" s="107">
        <f t="shared" si="42"/>
        <v>9.9320914490515764E-4</v>
      </c>
      <c r="AL136" s="223">
        <f t="shared" si="42"/>
        <v>3.9330608291962155E-3</v>
      </c>
    </row>
    <row r="137" spans="1:38" x14ac:dyDescent="0.2">
      <c r="A137" s="329">
        <f t="shared" ref="A137" si="45">A125+1</f>
        <v>2015</v>
      </c>
      <c r="B137" s="82" t="s">
        <v>527</v>
      </c>
      <c r="C137" s="83">
        <v>904.13599999999997</v>
      </c>
      <c r="D137" s="84">
        <v>4017.7510000000002</v>
      </c>
      <c r="E137" s="84">
        <v>9913.8770000000004</v>
      </c>
      <c r="F137" s="84">
        <v>6665.8879999999999</v>
      </c>
      <c r="G137" s="85">
        <v>482.90299999999843</v>
      </c>
      <c r="H137" s="86">
        <f t="shared" si="43"/>
        <v>21984.555</v>
      </c>
      <c r="I137" s="83">
        <v>12725.968000000001</v>
      </c>
      <c r="J137" s="85">
        <v>9258.5869999999995</v>
      </c>
      <c r="K137" s="86">
        <f t="shared" si="44"/>
        <v>21984.555</v>
      </c>
      <c r="L137" s="87">
        <f t="shared" si="35"/>
        <v>-1.489743508725672E-2</v>
      </c>
      <c r="M137" s="88">
        <f t="shared" si="35"/>
        <v>-1.0697831205922765E-2</v>
      </c>
      <c r="N137" s="88">
        <f t="shared" si="35"/>
        <v>7.8375847317722241E-4</v>
      </c>
      <c r="O137" s="88">
        <f t="shared" si="33"/>
        <v>7.9617631184045895E-4</v>
      </c>
      <c r="P137" s="89">
        <f t="shared" si="33"/>
        <v>-1.1791308974455782E-2</v>
      </c>
      <c r="Q137" s="90">
        <f t="shared" si="33"/>
        <v>-2.260740936125672E-3</v>
      </c>
      <c r="R137" s="87">
        <f t="shared" si="33"/>
        <v>-3.2820658538817576E-3</v>
      </c>
      <c r="S137" s="89">
        <f t="shared" si="33"/>
        <v>-8.535049278605043E-4</v>
      </c>
      <c r="T137" s="90">
        <f t="shared" si="33"/>
        <v>-2.260740936125672E-3</v>
      </c>
      <c r="U137" s="87">
        <f t="shared" si="36"/>
        <v>-1.2809706202203903E-2</v>
      </c>
      <c r="V137" s="88">
        <f t="shared" si="36"/>
        <v>-3.2714469932308304E-3</v>
      </c>
      <c r="W137" s="88">
        <f t="shared" si="36"/>
        <v>-1.2991950816641238E-2</v>
      </c>
      <c r="X137" s="88">
        <f t="shared" si="34"/>
        <v>5.228853712386676E-2</v>
      </c>
      <c r="Y137" s="89">
        <f t="shared" si="34"/>
        <v>9.0630886185722431E-2</v>
      </c>
      <c r="Z137" s="90">
        <f t="shared" si="34"/>
        <v>9.9199714671735148E-3</v>
      </c>
      <c r="AA137" s="87">
        <f t="shared" si="34"/>
        <v>8.8760065596925636E-3</v>
      </c>
      <c r="AB137" s="89">
        <f t="shared" si="34"/>
        <v>1.1358436546415709E-2</v>
      </c>
      <c r="AC137" s="90">
        <f t="shared" si="34"/>
        <v>9.9199714671736831E-3</v>
      </c>
      <c r="AD137" s="87">
        <f t="shared" si="41"/>
        <v>-6.2053059018844618E-4</v>
      </c>
      <c r="AE137" s="88">
        <f t="shared" si="41"/>
        <v>-1.9717378791287337E-3</v>
      </c>
      <c r="AF137" s="88">
        <f t="shared" si="41"/>
        <v>3.5235862665280017E-4</v>
      </c>
      <c r="AG137" s="88">
        <f t="shared" si="41"/>
        <v>2.4066947412925162E-4</v>
      </c>
      <c r="AH137" s="89">
        <f t="shared" si="41"/>
        <v>-2.6150056759067825E-4</v>
      </c>
      <c r="AI137" s="90">
        <f t="shared" si="41"/>
        <v>-2.260740936125672E-3</v>
      </c>
      <c r="AJ137" s="87">
        <f t="shared" si="42"/>
        <v>-1.9018016808195796E-3</v>
      </c>
      <c r="AK137" s="89">
        <f t="shared" si="42"/>
        <v>-3.5893925530609252E-4</v>
      </c>
      <c r="AL137" s="219">
        <f t="shared" si="42"/>
        <v>-2.260740936125672E-3</v>
      </c>
    </row>
    <row r="138" spans="1:38" x14ac:dyDescent="0.2">
      <c r="A138" s="330"/>
      <c r="B138" s="91" t="s">
        <v>528</v>
      </c>
      <c r="C138" s="92">
        <v>879.74800000000005</v>
      </c>
      <c r="D138" s="93">
        <v>3983.3359999999998</v>
      </c>
      <c r="E138" s="93">
        <v>9938.2279999999992</v>
      </c>
      <c r="F138" s="93">
        <v>6717.43</v>
      </c>
      <c r="G138" s="94">
        <v>488.19900000000052</v>
      </c>
      <c r="H138" s="95">
        <f t="shared" si="43"/>
        <v>22006.940999999999</v>
      </c>
      <c r="I138" s="92">
        <v>12748.468000000001</v>
      </c>
      <c r="J138" s="94">
        <v>9258.473</v>
      </c>
      <c r="K138" s="95">
        <f t="shared" si="44"/>
        <v>22006.940999999999</v>
      </c>
      <c r="L138" s="96">
        <f t="shared" si="35"/>
        <v>-2.6973818098162135E-2</v>
      </c>
      <c r="M138" s="97">
        <f t="shared" si="35"/>
        <v>-8.56573739885832E-3</v>
      </c>
      <c r="N138" s="97">
        <f t="shared" si="35"/>
        <v>2.4562539962921415E-3</v>
      </c>
      <c r="O138" s="97">
        <f t="shared" si="33"/>
        <v>7.7322031213246266E-3</v>
      </c>
      <c r="P138" s="98">
        <f t="shared" si="33"/>
        <v>1.0967005796199469E-2</v>
      </c>
      <c r="Q138" s="99">
        <f t="shared" si="33"/>
        <v>1.0182603195742922E-3</v>
      </c>
      <c r="R138" s="96">
        <f t="shared" si="33"/>
        <v>1.7680383920500192E-3</v>
      </c>
      <c r="S138" s="98">
        <f t="shared" si="33"/>
        <v>-1.2312893965307881E-5</v>
      </c>
      <c r="T138" s="99">
        <f t="shared" si="33"/>
        <v>1.0182603195742922E-3</v>
      </c>
      <c r="U138" s="96">
        <f t="shared" si="36"/>
        <v>-2.3634805847439121E-2</v>
      </c>
      <c r="V138" s="97">
        <f t="shared" si="36"/>
        <v>-2.0117989194901636E-2</v>
      </c>
      <c r="W138" s="97">
        <f t="shared" si="36"/>
        <v>-1.1273885375665671E-2</v>
      </c>
      <c r="X138" s="97">
        <f t="shared" si="34"/>
        <v>5.5963920005281872E-2</v>
      </c>
      <c r="Y138" s="98">
        <f t="shared" si="34"/>
        <v>0.13695146404342989</v>
      </c>
      <c r="Z138" s="99">
        <f t="shared" si="34"/>
        <v>9.0981860623939471E-3</v>
      </c>
      <c r="AA138" s="96">
        <f t="shared" si="34"/>
        <v>1.1901149427659454E-2</v>
      </c>
      <c r="AB138" s="98">
        <f t="shared" si="34"/>
        <v>5.2638476489612488E-3</v>
      </c>
      <c r="AC138" s="99">
        <f t="shared" si="34"/>
        <v>9.0981397915786341E-3</v>
      </c>
      <c r="AD138" s="96">
        <f t="shared" si="41"/>
        <v>-1.1093242505931969E-3</v>
      </c>
      <c r="AE138" s="97">
        <f t="shared" si="41"/>
        <v>-1.5654171758309604E-3</v>
      </c>
      <c r="AF138" s="97">
        <f t="shared" si="41"/>
        <v>1.1076412508690191E-3</v>
      </c>
      <c r="AG138" s="97">
        <f t="shared" si="41"/>
        <v>2.3444641021844823E-3</v>
      </c>
      <c r="AH138" s="98">
        <f t="shared" si="41"/>
        <v>2.4089639294505144E-4</v>
      </c>
      <c r="AI138" s="99">
        <f t="shared" si="41"/>
        <v>1.0182603195742922E-3</v>
      </c>
      <c r="AJ138" s="96">
        <f t="shared" si="42"/>
        <v>1.0234457781838203E-3</v>
      </c>
      <c r="AK138" s="98">
        <f t="shared" si="42"/>
        <v>-5.1854586094454943E-6</v>
      </c>
      <c r="AL138" s="220">
        <f t="shared" si="42"/>
        <v>1.0182603195742922E-3</v>
      </c>
    </row>
    <row r="139" spans="1:38" x14ac:dyDescent="0.2">
      <c r="A139" s="330"/>
      <c r="B139" s="91" t="s">
        <v>529</v>
      </c>
      <c r="C139" s="92">
        <v>876.63800000000003</v>
      </c>
      <c r="D139" s="93">
        <v>4019.607</v>
      </c>
      <c r="E139" s="93">
        <v>9907.65</v>
      </c>
      <c r="F139" s="93">
        <v>6713.6639999999998</v>
      </c>
      <c r="G139" s="94">
        <v>491.05899999999747</v>
      </c>
      <c r="H139" s="95">
        <f t="shared" si="43"/>
        <v>22008.617999999999</v>
      </c>
      <c r="I139" s="92">
        <v>12760.154</v>
      </c>
      <c r="J139" s="94">
        <v>9248.4639999999999</v>
      </c>
      <c r="K139" s="95">
        <f t="shared" si="44"/>
        <v>22008.618000000002</v>
      </c>
      <c r="L139" s="96">
        <f t="shared" si="35"/>
        <v>-3.5351032341079643E-3</v>
      </c>
      <c r="M139" s="97">
        <f t="shared" si="35"/>
        <v>9.1056842807134986E-3</v>
      </c>
      <c r="N139" s="97">
        <f t="shared" si="35"/>
        <v>-3.0768060463092135E-3</v>
      </c>
      <c r="O139" s="97">
        <f t="shared" si="33"/>
        <v>-5.6063107468191421E-4</v>
      </c>
      <c r="P139" s="98">
        <f t="shared" si="33"/>
        <v>5.8582668133219055E-3</v>
      </c>
      <c r="Q139" s="99">
        <f t="shared" si="33"/>
        <v>7.6203230608001352E-5</v>
      </c>
      <c r="R139" s="96">
        <f t="shared" si="33"/>
        <v>9.1665916249699135E-4</v>
      </c>
      <c r="S139" s="98">
        <f t="shared" si="33"/>
        <v>-1.0810637996136096E-3</v>
      </c>
      <c r="T139" s="99">
        <f t="shared" si="33"/>
        <v>7.6203230608166666E-5</v>
      </c>
      <c r="U139" s="96">
        <f t="shared" si="36"/>
        <v>-2.2878760182084828E-2</v>
      </c>
      <c r="V139" s="97">
        <f t="shared" si="36"/>
        <v>-1.2544369220700924E-2</v>
      </c>
      <c r="W139" s="97">
        <f t="shared" si="36"/>
        <v>-1.7646207874317726E-2</v>
      </c>
      <c r="X139" s="97">
        <f t="shared" si="34"/>
        <v>4.6265025617945106E-2</v>
      </c>
      <c r="Y139" s="98">
        <f t="shared" si="34"/>
        <v>0.11145590019374287</v>
      </c>
      <c r="Z139" s="99">
        <f t="shared" si="34"/>
        <v>4.4063852494048324E-3</v>
      </c>
      <c r="AA139" s="96">
        <f t="shared" si="34"/>
        <v>4.9991013400193648E-3</v>
      </c>
      <c r="AB139" s="98">
        <f t="shared" si="34"/>
        <v>3.5897585591396614E-3</v>
      </c>
      <c r="AC139" s="99">
        <f t="shared" si="34"/>
        <v>4.4063852494048315E-3</v>
      </c>
      <c r="AD139" s="96">
        <f t="shared" si="41"/>
        <v>-1.4131905020329784E-4</v>
      </c>
      <c r="AE139" s="97">
        <f t="shared" si="41"/>
        <v>1.6481618231266302E-3</v>
      </c>
      <c r="AF139" s="97">
        <f t="shared" si="41"/>
        <v>-1.3894707128991495E-3</v>
      </c>
      <c r="AG139" s="97">
        <f t="shared" si="41"/>
        <v>-1.7112782735231267E-4</v>
      </c>
      <c r="AH139" s="98">
        <f t="shared" si="41"/>
        <v>1.2995899793601229E-4</v>
      </c>
      <c r="AI139" s="99">
        <f t="shared" si="41"/>
        <v>7.6203230608001352E-5</v>
      </c>
      <c r="AJ139" s="96">
        <f t="shared" si="42"/>
        <v>5.3101428317546247E-4</v>
      </c>
      <c r="AK139" s="98">
        <f t="shared" si="42"/>
        <v>-4.5481105256746108E-4</v>
      </c>
      <c r="AL139" s="220">
        <f t="shared" si="42"/>
        <v>7.6203230608166666E-5</v>
      </c>
    </row>
    <row r="140" spans="1:38" x14ac:dyDescent="0.2">
      <c r="A140" s="330"/>
      <c r="B140" s="91" t="s">
        <v>530</v>
      </c>
      <c r="C140" s="92">
        <v>896.25199999999995</v>
      </c>
      <c r="D140" s="93">
        <v>4026.4760000000001</v>
      </c>
      <c r="E140" s="93">
        <v>9896.7890000000007</v>
      </c>
      <c r="F140" s="93">
        <v>6787.95</v>
      </c>
      <c r="G140" s="94">
        <v>497.61399999999776</v>
      </c>
      <c r="H140" s="95">
        <f t="shared" si="43"/>
        <v>22105.080999999998</v>
      </c>
      <c r="I140" s="92">
        <v>12837.541999999999</v>
      </c>
      <c r="J140" s="94">
        <v>9267.5390000000007</v>
      </c>
      <c r="K140" s="95">
        <f t="shared" si="44"/>
        <v>22105.080999999998</v>
      </c>
      <c r="L140" s="96">
        <f t="shared" si="35"/>
        <v>2.2374115655492823E-2</v>
      </c>
      <c r="M140" s="97">
        <f t="shared" si="35"/>
        <v>1.7088735291783854E-3</v>
      </c>
      <c r="N140" s="97">
        <f t="shared" si="35"/>
        <v>-1.0962236251784194E-3</v>
      </c>
      <c r="O140" s="97">
        <f t="shared" si="33"/>
        <v>1.1064896902794072E-2</v>
      </c>
      <c r="P140" s="98">
        <f t="shared" si="33"/>
        <v>1.334870147986357E-2</v>
      </c>
      <c r="Q140" s="99">
        <f t="shared" si="33"/>
        <v>4.3829648912984791E-3</v>
      </c>
      <c r="R140" s="96">
        <f t="shared" si="33"/>
        <v>6.0648170860633033E-3</v>
      </c>
      <c r="S140" s="98">
        <f t="shared" si="33"/>
        <v>2.0625046494207825E-3</v>
      </c>
      <c r="T140" s="99">
        <f t="shared" si="33"/>
        <v>4.3829648912983125E-3</v>
      </c>
      <c r="U140" s="96">
        <f t="shared" si="36"/>
        <v>-1.4053487960203701E-2</v>
      </c>
      <c r="V140" s="97">
        <f t="shared" si="36"/>
        <v>1.5778084953906506E-3</v>
      </c>
      <c r="W140" s="97">
        <f t="shared" si="36"/>
        <v>-1.3958115491011358E-2</v>
      </c>
      <c r="X140" s="97">
        <f t="shared" si="34"/>
        <v>5.9344815063532272E-2</v>
      </c>
      <c r="Y140" s="98">
        <f t="shared" si="34"/>
        <v>0.11376114345313867</v>
      </c>
      <c r="Z140" s="99">
        <f t="shared" si="34"/>
        <v>1.3041028034209364E-2</v>
      </c>
      <c r="AA140" s="96">
        <f t="shared" si="34"/>
        <v>1.7672846857048067E-2</v>
      </c>
      <c r="AB140" s="98">
        <f t="shared" si="34"/>
        <v>6.6941757976639801E-3</v>
      </c>
      <c r="AC140" s="99">
        <f t="shared" si="34"/>
        <v>1.3041028034209364E-2</v>
      </c>
      <c r="AD140" s="96">
        <f t="shared" si="41"/>
        <v>8.911963486303374E-4</v>
      </c>
      <c r="AE140" s="97">
        <f t="shared" si="41"/>
        <v>3.1210501268185683E-4</v>
      </c>
      <c r="AF140" s="97">
        <f t="shared" si="41"/>
        <v>-4.9348850527547743E-4</v>
      </c>
      <c r="AG140" s="97">
        <f t="shared" si="41"/>
        <v>3.3753141610254702E-3</v>
      </c>
      <c r="AH140" s="98">
        <f t="shared" si="41"/>
        <v>2.9783787423636918E-4</v>
      </c>
      <c r="AI140" s="99">
        <f t="shared" si="41"/>
        <v>4.3829648912984791E-3</v>
      </c>
      <c r="AJ140" s="96">
        <f t="shared" si="42"/>
        <v>3.5162589491079814E-3</v>
      </c>
      <c r="AK140" s="98">
        <f t="shared" si="42"/>
        <v>8.6670594219049669E-4</v>
      </c>
      <c r="AL140" s="220">
        <f t="shared" si="42"/>
        <v>4.3829648912983125E-3</v>
      </c>
    </row>
    <row r="141" spans="1:38" x14ac:dyDescent="0.2">
      <c r="A141" s="330"/>
      <c r="B141" s="91" t="s">
        <v>531</v>
      </c>
      <c r="C141" s="92">
        <v>888.96900000000005</v>
      </c>
      <c r="D141" s="93">
        <v>3971.415</v>
      </c>
      <c r="E141" s="93">
        <v>9919.06</v>
      </c>
      <c r="F141" s="93">
        <v>6779.8760000000002</v>
      </c>
      <c r="G141" s="94">
        <v>489.77300000000105</v>
      </c>
      <c r="H141" s="95">
        <f t="shared" si="43"/>
        <v>22049.093000000001</v>
      </c>
      <c r="I141" s="92">
        <v>12789.08</v>
      </c>
      <c r="J141" s="94">
        <v>9260.0130000000008</v>
      </c>
      <c r="K141" s="95">
        <f t="shared" si="44"/>
        <v>22049.093000000001</v>
      </c>
      <c r="L141" s="96">
        <f t="shared" si="35"/>
        <v>-8.1260627591345988E-3</v>
      </c>
      <c r="M141" s="97">
        <f t="shared" si="35"/>
        <v>-1.3674736916350712E-2</v>
      </c>
      <c r="N141" s="97">
        <f t="shared" si="35"/>
        <v>2.250325838006531E-3</v>
      </c>
      <c r="O141" s="97">
        <f t="shared" si="33"/>
        <v>-1.1894607355681193E-3</v>
      </c>
      <c r="P141" s="98">
        <f t="shared" si="33"/>
        <v>-1.5757193326547778E-2</v>
      </c>
      <c r="Q141" s="99">
        <f t="shared" si="33"/>
        <v>-2.5328113477619718E-3</v>
      </c>
      <c r="R141" s="96">
        <f t="shared" si="33"/>
        <v>-3.7750217292375392E-3</v>
      </c>
      <c r="S141" s="98">
        <f t="shared" si="33"/>
        <v>-8.1208182668557848E-4</v>
      </c>
      <c r="T141" s="99">
        <f t="shared" si="33"/>
        <v>-2.5328113477619718E-3</v>
      </c>
      <c r="U141" s="96">
        <f t="shared" si="36"/>
        <v>-6.1280757590796965E-2</v>
      </c>
      <c r="V141" s="97">
        <f t="shared" si="36"/>
        <v>-2.4391352357883946E-2</v>
      </c>
      <c r="W141" s="97">
        <f t="shared" si="36"/>
        <v>-9.6058366902922621E-3</v>
      </c>
      <c r="X141" s="97">
        <f t="shared" si="34"/>
        <v>5.189195848022727E-2</v>
      </c>
      <c r="Y141" s="98">
        <f t="shared" si="34"/>
        <v>4.1609245270183372E-2</v>
      </c>
      <c r="Z141" s="99">
        <f t="shared" si="34"/>
        <v>4.5789727459042999E-3</v>
      </c>
      <c r="AA141" s="96">
        <f t="shared" si="34"/>
        <v>5.0608730339979594E-3</v>
      </c>
      <c r="AB141" s="98">
        <f t="shared" si="34"/>
        <v>3.9141756493912914E-3</v>
      </c>
      <c r="AC141" s="99">
        <f t="shared" si="34"/>
        <v>4.5789727459042999E-3</v>
      </c>
      <c r="AD141" s="96">
        <f t="shared" si="41"/>
        <v>-3.2947176262325851E-4</v>
      </c>
      <c r="AE141" s="97">
        <f t="shared" si="41"/>
        <v>-2.4908752879032724E-3</v>
      </c>
      <c r="AF141" s="97">
        <f t="shared" si="41"/>
        <v>1.0075059213761227E-3</v>
      </c>
      <c r="AG141" s="97">
        <f t="shared" si="41"/>
        <v>-3.6525539083071511E-4</v>
      </c>
      <c r="AH141" s="98">
        <f t="shared" si="41"/>
        <v>-3.5471482778084876E-4</v>
      </c>
      <c r="AI141" s="99">
        <f t="shared" si="41"/>
        <v>-2.5328113477619718E-3</v>
      </c>
      <c r="AJ141" s="96">
        <f t="shared" si="42"/>
        <v>-2.1923466374088175E-3</v>
      </c>
      <c r="AK141" s="98">
        <f t="shared" si="42"/>
        <v>-3.4046471035323691E-4</v>
      </c>
      <c r="AL141" s="220">
        <f t="shared" si="42"/>
        <v>-2.5328113477619718E-3</v>
      </c>
    </row>
    <row r="142" spans="1:38" x14ac:dyDescent="0.2">
      <c r="A142" s="330"/>
      <c r="B142" s="91" t="s">
        <v>532</v>
      </c>
      <c r="C142" s="92">
        <v>881.16</v>
      </c>
      <c r="D142" s="93">
        <v>3974.163</v>
      </c>
      <c r="E142" s="93">
        <v>9875.8469999999998</v>
      </c>
      <c r="F142" s="93">
        <v>6854.3729999999996</v>
      </c>
      <c r="G142" s="94">
        <v>488.75700000000143</v>
      </c>
      <c r="H142" s="95">
        <f t="shared" si="43"/>
        <v>22074.3</v>
      </c>
      <c r="I142" s="92">
        <v>12787.781000000001</v>
      </c>
      <c r="J142" s="94">
        <v>9286.5190000000002</v>
      </c>
      <c r="K142" s="95">
        <f t="shared" si="44"/>
        <v>22074.300000000003</v>
      </c>
      <c r="L142" s="96">
        <f t="shared" si="35"/>
        <v>-8.7843333119603517E-3</v>
      </c>
      <c r="M142" s="97">
        <f t="shared" si="35"/>
        <v>6.9194481060278195E-4</v>
      </c>
      <c r="N142" s="97">
        <f t="shared" si="35"/>
        <v>-4.3565620129326511E-3</v>
      </c>
      <c r="O142" s="97">
        <f t="shared" si="33"/>
        <v>1.0987959071817743E-2</v>
      </c>
      <c r="P142" s="98">
        <f t="shared" si="33"/>
        <v>-2.0744303993883279E-3</v>
      </c>
      <c r="Q142" s="99">
        <f t="shared" si="33"/>
        <v>1.1432216282093108E-3</v>
      </c>
      <c r="R142" s="96">
        <f t="shared" si="33"/>
        <v>-1.0157102778300462E-4</v>
      </c>
      <c r="S142" s="98">
        <f t="shared" si="33"/>
        <v>2.8624149879702544E-3</v>
      </c>
      <c r="T142" s="99">
        <f t="shared" si="33"/>
        <v>1.1432216282094756E-3</v>
      </c>
      <c r="U142" s="96">
        <f t="shared" si="36"/>
        <v>-3.2501391693320204E-2</v>
      </c>
      <c r="V142" s="97">
        <f t="shared" si="36"/>
        <v>-2.7890616496073425E-2</v>
      </c>
      <c r="W142" s="97">
        <f t="shared" si="36"/>
        <v>-1.7009600529047302E-2</v>
      </c>
      <c r="X142" s="97">
        <f t="shared" si="34"/>
        <v>5.9363637459557236E-2</v>
      </c>
      <c r="Y142" s="98">
        <f t="shared" si="34"/>
        <v>5.3805287601178441E-2</v>
      </c>
      <c r="Z142" s="99">
        <f t="shared" si="34"/>
        <v>4.3012298587428105E-3</v>
      </c>
      <c r="AA142" s="96">
        <f t="shared" si="34"/>
        <v>5.577006083027301E-3</v>
      </c>
      <c r="AB142" s="98">
        <f t="shared" si="34"/>
        <v>2.5497411664013674E-3</v>
      </c>
      <c r="AC142" s="99">
        <f t="shared" si="34"/>
        <v>4.3012298587428097E-3</v>
      </c>
      <c r="AD142" s="96">
        <f t="shared" si="41"/>
        <v>-3.5416422797981224E-4</v>
      </c>
      <c r="AE142" s="97">
        <f t="shared" si="41"/>
        <v>1.2463097688417601E-4</v>
      </c>
      <c r="AF142" s="97">
        <f t="shared" si="41"/>
        <v>-1.9598538588412565E-3</v>
      </c>
      <c r="AG142" s="97">
        <f t="shared" si="41"/>
        <v>3.3786877310553946E-3</v>
      </c>
      <c r="AH142" s="98">
        <f t="shared" si="41"/>
        <v>-4.6078992909124272E-5</v>
      </c>
      <c r="AI142" s="99">
        <f t="shared" si="41"/>
        <v>1.1432216282093108E-3</v>
      </c>
      <c r="AJ142" s="96">
        <f t="shared" si="42"/>
        <v>-5.8913987981232094E-5</v>
      </c>
      <c r="AK142" s="98">
        <f t="shared" si="42"/>
        <v>1.2021356161906252E-3</v>
      </c>
      <c r="AL142" s="220">
        <f t="shared" si="42"/>
        <v>1.1432216282094756E-3</v>
      </c>
    </row>
    <row r="143" spans="1:38" x14ac:dyDescent="0.2">
      <c r="A143" s="330"/>
      <c r="B143" s="91" t="s">
        <v>533</v>
      </c>
      <c r="C143" s="92">
        <v>934.01300000000003</v>
      </c>
      <c r="D143" s="93">
        <v>4018.07</v>
      </c>
      <c r="E143" s="93">
        <v>9876.7119999999995</v>
      </c>
      <c r="F143" s="93">
        <v>6825.1379999999999</v>
      </c>
      <c r="G143" s="94">
        <v>486.91300000000047</v>
      </c>
      <c r="H143" s="95">
        <f t="shared" si="43"/>
        <v>22140.846000000001</v>
      </c>
      <c r="I143" s="92">
        <v>12879.52</v>
      </c>
      <c r="J143" s="94">
        <v>9261.3259999999991</v>
      </c>
      <c r="K143" s="95">
        <f t="shared" si="44"/>
        <v>22140.845999999998</v>
      </c>
      <c r="L143" s="96">
        <f t="shared" si="35"/>
        <v>5.998116119660455E-2</v>
      </c>
      <c r="M143" s="97">
        <f t="shared" si="35"/>
        <v>1.1048112520800017E-2</v>
      </c>
      <c r="N143" s="97">
        <f t="shared" si="35"/>
        <v>8.7587424146990303E-5</v>
      </c>
      <c r="O143" s="97">
        <f t="shared" si="33"/>
        <v>-4.2651603582121479E-3</v>
      </c>
      <c r="P143" s="98">
        <f t="shared" si="33"/>
        <v>-3.7728359900747305E-3</v>
      </c>
      <c r="Q143" s="99">
        <f t="shared" si="33"/>
        <v>3.0146369307294954E-3</v>
      </c>
      <c r="R143" s="96">
        <f t="shared" si="33"/>
        <v>7.173957702278415E-3</v>
      </c>
      <c r="S143" s="98">
        <f t="shared" si="33"/>
        <v>-2.712857207313216E-3</v>
      </c>
      <c r="T143" s="99">
        <f t="shared" si="33"/>
        <v>3.014636930729165E-3</v>
      </c>
      <c r="U143" s="96">
        <f t="shared" si="36"/>
        <v>1.2980942341146466E-2</v>
      </c>
      <c r="V143" s="97">
        <f t="shared" si="36"/>
        <v>-5.190842567384865E-3</v>
      </c>
      <c r="W143" s="97">
        <f t="shared" si="36"/>
        <v>-9.7241765291069347E-3</v>
      </c>
      <c r="X143" s="97">
        <f t="shared" si="34"/>
        <v>4.4258370460494065E-2</v>
      </c>
      <c r="Y143" s="98">
        <f t="shared" si="34"/>
        <v>2.670543681786931E-2</v>
      </c>
      <c r="Z143" s="99">
        <f t="shared" si="34"/>
        <v>8.9291373753087339E-3</v>
      </c>
      <c r="AA143" s="96">
        <f t="shared" si="34"/>
        <v>1.6362467302369312E-2</v>
      </c>
      <c r="AB143" s="98">
        <f t="shared" si="34"/>
        <v>-1.229304222868817E-3</v>
      </c>
      <c r="AC143" s="99">
        <f t="shared" si="34"/>
        <v>8.9291373753085691E-3</v>
      </c>
      <c r="AD143" s="96">
        <f t="shared" si="41"/>
        <v>2.3943228097833258E-3</v>
      </c>
      <c r="AE143" s="97">
        <f t="shared" si="41"/>
        <v>1.9890551455765374E-3</v>
      </c>
      <c r="AF143" s="97">
        <f t="shared" si="41"/>
        <v>3.918584054759525E-5</v>
      </c>
      <c r="AG143" s="97">
        <f t="shared" si="41"/>
        <v>-1.3243908074095066E-3</v>
      </c>
      <c r="AH143" s="98">
        <f t="shared" si="41"/>
        <v>-8.3536057768579777E-5</v>
      </c>
      <c r="AI143" s="99">
        <f t="shared" si="41"/>
        <v>3.0146369307294954E-3</v>
      </c>
      <c r="AJ143" s="96">
        <f t="shared" si="42"/>
        <v>4.1559188739846596E-3</v>
      </c>
      <c r="AK143" s="98">
        <f t="shared" si="42"/>
        <v>-1.1412819432553294E-3</v>
      </c>
      <c r="AL143" s="220">
        <f t="shared" si="42"/>
        <v>3.014636930729165E-3</v>
      </c>
    </row>
    <row r="144" spans="1:38" x14ac:dyDescent="0.2">
      <c r="A144" s="330"/>
      <c r="B144" s="91" t="s">
        <v>534</v>
      </c>
      <c r="C144" s="92">
        <v>930.11199999999997</v>
      </c>
      <c r="D144" s="93">
        <v>4022.442</v>
      </c>
      <c r="E144" s="93">
        <v>9911.9509999999991</v>
      </c>
      <c r="F144" s="93">
        <v>6866.1210000000001</v>
      </c>
      <c r="G144" s="94">
        <v>477.59100000000035</v>
      </c>
      <c r="H144" s="95">
        <f t="shared" si="43"/>
        <v>22208.217000000001</v>
      </c>
      <c r="I144" s="92">
        <v>12929.656000000001</v>
      </c>
      <c r="J144" s="94">
        <v>9278.56</v>
      </c>
      <c r="K144" s="95">
        <f t="shared" si="44"/>
        <v>22208.216</v>
      </c>
      <c r="L144" s="96">
        <f t="shared" si="35"/>
        <v>-4.1766013963403801E-3</v>
      </c>
      <c r="M144" s="97">
        <f t="shared" si="35"/>
        <v>1.0880845779192108E-3</v>
      </c>
      <c r="N144" s="97">
        <f t="shared" si="35"/>
        <v>3.5678877747978861E-3</v>
      </c>
      <c r="O144" s="97">
        <f t="shared" si="33"/>
        <v>6.0047137508428654E-3</v>
      </c>
      <c r="P144" s="98">
        <f t="shared" si="33"/>
        <v>-1.9145103950808682E-2</v>
      </c>
      <c r="Q144" s="99">
        <f t="shared" si="33"/>
        <v>3.0428376585067787E-3</v>
      </c>
      <c r="R144" s="96">
        <f t="shared" si="33"/>
        <v>3.8926916531051175E-3</v>
      </c>
      <c r="S144" s="98">
        <f t="shared" si="33"/>
        <v>1.8608566419107135E-3</v>
      </c>
      <c r="T144" s="99">
        <f t="shared" si="33"/>
        <v>3.0427924931144285E-3</v>
      </c>
      <c r="U144" s="96">
        <f t="shared" si="36"/>
        <v>1.4844403807063141E-2</v>
      </c>
      <c r="V144" s="97">
        <f t="shared" si="36"/>
        <v>-9.5117789154090318E-3</v>
      </c>
      <c r="W144" s="97">
        <f t="shared" si="36"/>
        <v>-9.3194399828982371E-4</v>
      </c>
      <c r="X144" s="97">
        <f t="shared" si="34"/>
        <v>5.1457573837329872E-2</v>
      </c>
      <c r="Y144" s="98">
        <f t="shared" si="34"/>
        <v>1.3741809359462728E-2</v>
      </c>
      <c r="Z144" s="99">
        <f t="shared" si="34"/>
        <v>1.4074344968849031E-2</v>
      </c>
      <c r="AA144" s="96">
        <f t="shared" si="34"/>
        <v>1.933797873697439E-2</v>
      </c>
      <c r="AB144" s="98">
        <f t="shared" si="34"/>
        <v>6.8293809327920531E-3</v>
      </c>
      <c r="AC144" s="99">
        <f t="shared" si="34"/>
        <v>1.4074299306725631E-2</v>
      </c>
      <c r="AD144" s="96">
        <f t="shared" si="41"/>
        <v>-1.7619019616504569E-4</v>
      </c>
      <c r="AE144" s="97">
        <f t="shared" si="41"/>
        <v>1.9746309603525735E-4</v>
      </c>
      <c r="AF144" s="97">
        <f t="shared" si="41"/>
        <v>1.5915832665111161E-3</v>
      </c>
      <c r="AG144" s="97">
        <f t="shared" si="41"/>
        <v>1.8510132810643357E-3</v>
      </c>
      <c r="AH144" s="98">
        <f t="shared" si="41"/>
        <v>-4.2103178893887412E-4</v>
      </c>
      <c r="AI144" s="99">
        <f t="shared" si="41"/>
        <v>3.0428376585067787E-3</v>
      </c>
      <c r="AJ144" s="96">
        <f t="shared" si="42"/>
        <v>2.2644121186697393E-3</v>
      </c>
      <c r="AK144" s="98">
        <f t="shared" si="42"/>
        <v>7.7838037444460701E-4</v>
      </c>
      <c r="AL144" s="220">
        <f t="shared" si="42"/>
        <v>3.0427924931144285E-3</v>
      </c>
    </row>
    <row r="145" spans="1:38" x14ac:dyDescent="0.2">
      <c r="A145" s="330"/>
      <c r="B145" s="91" t="s">
        <v>535</v>
      </c>
      <c r="C145" s="92">
        <v>937.43399999999997</v>
      </c>
      <c r="D145" s="93">
        <v>4048.1419999999998</v>
      </c>
      <c r="E145" s="93">
        <v>9836.1929999999993</v>
      </c>
      <c r="F145" s="93">
        <v>6908.8370000000004</v>
      </c>
      <c r="G145" s="94">
        <v>485.87199999999939</v>
      </c>
      <c r="H145" s="95">
        <f t="shared" si="43"/>
        <v>22216.477999999999</v>
      </c>
      <c r="I145" s="92">
        <v>12931.316000000001</v>
      </c>
      <c r="J145" s="94">
        <v>9285.1620000000003</v>
      </c>
      <c r="K145" s="95">
        <f t="shared" si="44"/>
        <v>22216.478000000003</v>
      </c>
      <c r="L145" s="96">
        <f t="shared" si="35"/>
        <v>7.8721702332622337E-3</v>
      </c>
      <c r="M145" s="97">
        <f t="shared" si="35"/>
        <v>6.3891536534273997E-3</v>
      </c>
      <c r="N145" s="97">
        <f t="shared" si="35"/>
        <v>-7.6430967021527667E-3</v>
      </c>
      <c r="O145" s="97">
        <f t="shared" si="33"/>
        <v>6.2212710786775163E-3</v>
      </c>
      <c r="P145" s="98">
        <f t="shared" si="33"/>
        <v>1.7339103961337282E-2</v>
      </c>
      <c r="Q145" s="99">
        <f t="shared" si="33"/>
        <v>3.7197943445881326E-4</v>
      </c>
      <c r="R145" s="96">
        <f t="shared" si="33"/>
        <v>1.2838701973199088E-4</v>
      </c>
      <c r="S145" s="98">
        <f t="shared" si="33"/>
        <v>7.1153282405898887E-4</v>
      </c>
      <c r="T145" s="99">
        <f t="shared" si="33"/>
        <v>3.7202447958910545E-4</v>
      </c>
      <c r="U145" s="96">
        <f t="shared" si="36"/>
        <v>-1.0078375632802434E-2</v>
      </c>
      <c r="V145" s="97">
        <f t="shared" si="36"/>
        <v>1.0769258811024454E-2</v>
      </c>
      <c r="W145" s="97">
        <f t="shared" si="36"/>
        <v>-1.6583382164935847E-2</v>
      </c>
      <c r="X145" s="97">
        <f t="shared" si="34"/>
        <v>5.2159978995899844E-2</v>
      </c>
      <c r="Y145" s="98">
        <f t="shared" si="34"/>
        <v>4.1039771339435378E-2</v>
      </c>
      <c r="Z145" s="99">
        <f t="shared" si="34"/>
        <v>1.0432160122944772E-2</v>
      </c>
      <c r="AA145" s="96">
        <f t="shared" si="34"/>
        <v>1.7260837052028067E-2</v>
      </c>
      <c r="AB145" s="98">
        <f t="shared" si="34"/>
        <v>1.0732914101000577E-3</v>
      </c>
      <c r="AC145" s="99">
        <f t="shared" si="34"/>
        <v>1.0432160122944937E-2</v>
      </c>
      <c r="AD145" s="96">
        <f t="shared" si="41"/>
        <v>3.2969778708484353E-4</v>
      </c>
      <c r="AE145" s="97">
        <f t="shared" si="41"/>
        <v>1.1572293264245309E-3</v>
      </c>
      <c r="AF145" s="97">
        <f t="shared" si="41"/>
        <v>-3.4112598953801561E-3</v>
      </c>
      <c r="AG145" s="97">
        <f t="shared" si="41"/>
        <v>1.9234322143015961E-3</v>
      </c>
      <c r="AH145" s="98">
        <f t="shared" si="41"/>
        <v>3.7288000202803493E-4</v>
      </c>
      <c r="AI145" s="99">
        <f t="shared" si="41"/>
        <v>3.7197943445881326E-4</v>
      </c>
      <c r="AJ145" s="96">
        <f t="shared" si="42"/>
        <v>7.4747111609498683E-5</v>
      </c>
      <c r="AK145" s="98">
        <f t="shared" si="42"/>
        <v>2.9727736797952481E-4</v>
      </c>
      <c r="AL145" s="220">
        <f t="shared" si="42"/>
        <v>3.7202447958910545E-4</v>
      </c>
    </row>
    <row r="146" spans="1:38" x14ac:dyDescent="0.2">
      <c r="A146" s="330"/>
      <c r="B146" s="91" t="s">
        <v>536</v>
      </c>
      <c r="C146" s="92">
        <v>949.01099999999997</v>
      </c>
      <c r="D146" s="93">
        <v>4043.5549999999998</v>
      </c>
      <c r="E146" s="93">
        <v>9844.0290000000005</v>
      </c>
      <c r="F146" s="93">
        <v>6913.0619999999999</v>
      </c>
      <c r="G146" s="94">
        <v>475.88999999999942</v>
      </c>
      <c r="H146" s="95">
        <f t="shared" si="43"/>
        <v>22225.546999999999</v>
      </c>
      <c r="I146" s="92">
        <v>12939.163</v>
      </c>
      <c r="J146" s="94">
        <v>9286.3850000000002</v>
      </c>
      <c r="K146" s="95">
        <f t="shared" si="44"/>
        <v>22225.548000000003</v>
      </c>
      <c r="L146" s="96">
        <f t="shared" si="35"/>
        <v>1.2349669416726937E-2</v>
      </c>
      <c r="M146" s="97">
        <f t="shared" si="35"/>
        <v>-1.133112425404047E-3</v>
      </c>
      <c r="N146" s="97">
        <f t="shared" si="35"/>
        <v>7.9664967940352028E-4</v>
      </c>
      <c r="O146" s="97">
        <f t="shared" si="33"/>
        <v>6.115356318291275E-4</v>
      </c>
      <c r="P146" s="98">
        <f t="shared" si="33"/>
        <v>-2.0544505548786479E-2</v>
      </c>
      <c r="Q146" s="99">
        <f t="shared" si="33"/>
        <v>4.0821051833686263E-4</v>
      </c>
      <c r="R146" s="96">
        <f t="shared" si="33"/>
        <v>6.0682145575900802E-4</v>
      </c>
      <c r="S146" s="98">
        <f t="shared" si="33"/>
        <v>1.3171552634191587E-4</v>
      </c>
      <c r="T146" s="99">
        <f t="shared" si="33"/>
        <v>4.082555299719293E-4</v>
      </c>
      <c r="U146" s="96">
        <f t="shared" si="36"/>
        <v>2.3756484704780676E-2</v>
      </c>
      <c r="V146" s="97">
        <f t="shared" si="36"/>
        <v>1.0437450363369829E-4</v>
      </c>
      <c r="W146" s="97">
        <f t="shared" si="36"/>
        <v>-1.154929552008434E-2</v>
      </c>
      <c r="X146" s="97">
        <f t="shared" si="34"/>
        <v>4.5468630551213994E-2</v>
      </c>
      <c r="Y146" s="98">
        <f t="shared" si="34"/>
        <v>1.7513400712849257E-2</v>
      </c>
      <c r="Z146" s="99">
        <f t="shared" si="34"/>
        <v>9.8264027324842448E-3</v>
      </c>
      <c r="AA146" s="96">
        <f t="shared" si="34"/>
        <v>1.7054369710130263E-2</v>
      </c>
      <c r="AB146" s="98">
        <f t="shared" si="34"/>
        <v>-7.4942815724328527E-5</v>
      </c>
      <c r="AC146" s="99">
        <f t="shared" si="34"/>
        <v>9.8264481678747278E-3</v>
      </c>
      <c r="AD146" s="96">
        <f t="shared" ref="AD146:AI161" si="46">(C146-C145)/$H145</f>
        <v>5.2109969906121031E-4</v>
      </c>
      <c r="AE146" s="97">
        <f t="shared" si="46"/>
        <v>-2.0646837000896313E-4</v>
      </c>
      <c r="AF146" s="97">
        <f t="shared" si="46"/>
        <v>3.527111723109824E-4</v>
      </c>
      <c r="AG146" s="97">
        <f t="shared" si="46"/>
        <v>1.9017415811810741E-4</v>
      </c>
      <c r="AH146" s="98">
        <f t="shared" si="46"/>
        <v>-4.4930614114442315E-4</v>
      </c>
      <c r="AI146" s="99">
        <f t="shared" si="46"/>
        <v>4.0821051833686263E-4</v>
      </c>
      <c r="AJ146" s="96">
        <f t="shared" ref="AJ146:AL161" si="47">(I146-I145)/$K145</f>
        <v>3.532063002965525E-4</v>
      </c>
      <c r="AK146" s="98">
        <f t="shared" si="47"/>
        <v>5.5049229675376815E-5</v>
      </c>
      <c r="AL146" s="220">
        <f t="shared" si="47"/>
        <v>4.082555299719293E-4</v>
      </c>
    </row>
    <row r="147" spans="1:38" x14ac:dyDescent="0.2">
      <c r="A147" s="330"/>
      <c r="B147" s="91" t="s">
        <v>537</v>
      </c>
      <c r="C147" s="92">
        <v>955.19799999999998</v>
      </c>
      <c r="D147" s="93">
        <v>3994.6370000000002</v>
      </c>
      <c r="E147" s="93">
        <v>9881.1740000000009</v>
      </c>
      <c r="F147" s="93">
        <v>6929.0609999999997</v>
      </c>
      <c r="G147" s="94">
        <v>491.25500000000102</v>
      </c>
      <c r="H147" s="95">
        <f t="shared" si="43"/>
        <v>22251.325000000001</v>
      </c>
      <c r="I147" s="92">
        <v>12942.458000000001</v>
      </c>
      <c r="J147" s="94">
        <v>9308.8670000000002</v>
      </c>
      <c r="K147" s="95">
        <f t="shared" si="44"/>
        <v>22251.325000000001</v>
      </c>
      <c r="L147" s="96">
        <f t="shared" si="35"/>
        <v>6.519418636875665E-3</v>
      </c>
      <c r="M147" s="97">
        <f t="shared" si="35"/>
        <v>-1.2097770402529375E-2</v>
      </c>
      <c r="N147" s="97">
        <f t="shared" si="35"/>
        <v>3.7733533698448506E-3</v>
      </c>
      <c r="O147" s="97">
        <f t="shared" si="33"/>
        <v>2.3143145541005992E-3</v>
      </c>
      <c r="P147" s="98">
        <f t="shared" si="33"/>
        <v>3.2286873016877049E-2</v>
      </c>
      <c r="Q147" s="99">
        <f t="shared" si="33"/>
        <v>1.1598364710664745E-3</v>
      </c>
      <c r="R147" s="96">
        <f t="shared" si="33"/>
        <v>2.5465325693787709E-4</v>
      </c>
      <c r="S147" s="98">
        <f t="shared" si="33"/>
        <v>2.4209635934758218E-3</v>
      </c>
      <c r="T147" s="99">
        <f t="shared" si="33"/>
        <v>1.1597914256151623E-3</v>
      </c>
      <c r="U147" s="96">
        <f t="shared" si="36"/>
        <v>3.4318168282792168E-2</v>
      </c>
      <c r="V147" s="97">
        <f t="shared" si="36"/>
        <v>-1.0033889904278016E-2</v>
      </c>
      <c r="W147" s="97">
        <f t="shared" si="36"/>
        <v>-1.9425465985940344E-3</v>
      </c>
      <c r="X147" s="97">
        <f t="shared" si="34"/>
        <v>4.8035098959718178E-2</v>
      </c>
      <c r="Y147" s="98">
        <f t="shared" si="34"/>
        <v>2.873949544637313E-2</v>
      </c>
      <c r="Z147" s="99">
        <f t="shared" si="34"/>
        <v>1.3818087214601687E-2</v>
      </c>
      <c r="AA147" s="96">
        <f t="shared" si="34"/>
        <v>1.8822516802458972E-2</v>
      </c>
      <c r="AB147" s="98">
        <f t="shared" si="34"/>
        <v>6.9412767124763606E-3</v>
      </c>
      <c r="AC147" s="99">
        <f t="shared" si="34"/>
        <v>1.3818041022877326E-2</v>
      </c>
      <c r="AD147" s="96">
        <f t="shared" si="46"/>
        <v>2.783733511710651E-4</v>
      </c>
      <c r="AE147" s="97">
        <f t="shared" si="46"/>
        <v>-2.200980700272514E-3</v>
      </c>
      <c r="AF147" s="97">
        <f t="shared" si="46"/>
        <v>1.6712749521980467E-3</v>
      </c>
      <c r="AG147" s="97">
        <f t="shared" si="46"/>
        <v>7.1984730004619451E-4</v>
      </c>
      <c r="AH147" s="98">
        <f t="shared" si="46"/>
        <v>6.9132156792368719E-4</v>
      </c>
      <c r="AI147" s="99">
        <f t="shared" si="46"/>
        <v>1.1598364710664745E-3</v>
      </c>
      <c r="AJ147" s="96">
        <f t="shared" si="47"/>
        <v>1.4825281248408688E-4</v>
      </c>
      <c r="AK147" s="98">
        <f t="shared" si="47"/>
        <v>1.0115386131311574E-3</v>
      </c>
      <c r="AL147" s="220">
        <f t="shared" si="47"/>
        <v>1.1597914256151623E-3</v>
      </c>
    </row>
    <row r="148" spans="1:38" x14ac:dyDescent="0.2">
      <c r="A148" s="331"/>
      <c r="B148" s="100" t="s">
        <v>538</v>
      </c>
      <c r="C148" s="101">
        <v>951.20299999999997</v>
      </c>
      <c r="D148" s="102">
        <v>4011.86</v>
      </c>
      <c r="E148" s="102">
        <v>9839.0429999999997</v>
      </c>
      <c r="F148" s="102">
        <v>6923.9859999999999</v>
      </c>
      <c r="G148" s="103">
        <v>492.90699999999924</v>
      </c>
      <c r="H148" s="104">
        <f t="shared" si="43"/>
        <v>22218.999</v>
      </c>
      <c r="I148" s="101">
        <v>12894.239</v>
      </c>
      <c r="J148" s="103">
        <v>9324.7610000000004</v>
      </c>
      <c r="K148" s="104">
        <f t="shared" si="44"/>
        <v>22219</v>
      </c>
      <c r="L148" s="105">
        <f t="shared" si="35"/>
        <v>-4.1823789413294463E-3</v>
      </c>
      <c r="M148" s="106">
        <f t="shared" si="35"/>
        <v>4.311530684765588E-3</v>
      </c>
      <c r="N148" s="106">
        <f t="shared" si="35"/>
        <v>-4.2637646093471506E-3</v>
      </c>
      <c r="O148" s="106">
        <f t="shared" si="33"/>
        <v>-7.3242247398310075E-4</v>
      </c>
      <c r="P148" s="107">
        <f t="shared" si="33"/>
        <v>3.3628156456386627E-3</v>
      </c>
      <c r="Q148" s="108">
        <f t="shared" si="33"/>
        <v>-1.4527674194683207E-3</v>
      </c>
      <c r="R148" s="105">
        <f t="shared" si="33"/>
        <v>-3.7256446959303218E-3</v>
      </c>
      <c r="S148" s="107">
        <f t="shared" si="33"/>
        <v>1.707404348993302E-3</v>
      </c>
      <c r="T148" s="108">
        <f t="shared" si="33"/>
        <v>-1.4527224783243572E-3</v>
      </c>
      <c r="U148" s="105">
        <f t="shared" si="36"/>
        <v>3.6384476508728947E-2</v>
      </c>
      <c r="V148" s="106">
        <f t="shared" si="36"/>
        <v>-1.2148388763214389E-2</v>
      </c>
      <c r="W148" s="106">
        <f t="shared" si="36"/>
        <v>-6.7705668207095676E-3</v>
      </c>
      <c r="X148" s="106">
        <f t="shared" si="34"/>
        <v>3.9546226044709261E-2</v>
      </c>
      <c r="Y148" s="107">
        <f t="shared" si="34"/>
        <v>8.6807935906978457E-3</v>
      </c>
      <c r="Z148" s="108">
        <f t="shared" si="34"/>
        <v>8.3791825397859596E-3</v>
      </c>
      <c r="AA148" s="105">
        <f t="shared" si="34"/>
        <v>9.8971849109088083E-3</v>
      </c>
      <c r="AB148" s="107">
        <f t="shared" si="34"/>
        <v>6.2877057304078308E-3</v>
      </c>
      <c r="AC148" s="108">
        <f t="shared" si="34"/>
        <v>8.3792279234318548E-3</v>
      </c>
      <c r="AD148" s="105">
        <f t="shared" si="46"/>
        <v>-1.7953987009762361E-4</v>
      </c>
      <c r="AE148" s="106">
        <f t="shared" si="46"/>
        <v>7.740213223257471E-4</v>
      </c>
      <c r="AF148" s="106">
        <f t="shared" si="46"/>
        <v>-1.8934153359407237E-3</v>
      </c>
      <c r="AG148" s="106">
        <f t="shared" si="46"/>
        <v>-2.2807630556831191E-4</v>
      </c>
      <c r="AH148" s="107">
        <f t="shared" si="46"/>
        <v>7.4242769812504403E-5</v>
      </c>
      <c r="AI148" s="108">
        <f t="shared" si="46"/>
        <v>-1.4527674194683207E-3</v>
      </c>
      <c r="AJ148" s="105">
        <f t="shared" si="47"/>
        <v>-2.1670170203347871E-3</v>
      </c>
      <c r="AK148" s="107">
        <f t="shared" si="47"/>
        <v>7.1429454201043E-4</v>
      </c>
      <c r="AL148" s="223">
        <f t="shared" si="47"/>
        <v>-1.4527224783243572E-3</v>
      </c>
    </row>
    <row r="149" spans="1:38" x14ac:dyDescent="0.2">
      <c r="A149" s="329">
        <f t="shared" ref="A149" si="48">A137+1</f>
        <v>2016</v>
      </c>
      <c r="B149" s="82" t="s">
        <v>527</v>
      </c>
      <c r="C149" s="83">
        <v>930.48599999999999</v>
      </c>
      <c r="D149" s="84">
        <v>4023.585</v>
      </c>
      <c r="E149" s="84">
        <v>9852.9439999999995</v>
      </c>
      <c r="F149" s="84">
        <v>7001.5410000000002</v>
      </c>
      <c r="G149" s="85">
        <v>503.14099999999962</v>
      </c>
      <c r="H149" s="86">
        <f t="shared" si="43"/>
        <v>22311.697</v>
      </c>
      <c r="I149" s="83">
        <v>12960.405000000001</v>
      </c>
      <c r="J149" s="85">
        <v>9351.2919999999995</v>
      </c>
      <c r="K149" s="86">
        <f t="shared" si="44"/>
        <v>22311.697</v>
      </c>
      <c r="L149" s="87">
        <f t="shared" si="35"/>
        <v>-2.1779788331197425E-2</v>
      </c>
      <c r="M149" s="88">
        <f t="shared" si="35"/>
        <v>2.9225845368482223E-3</v>
      </c>
      <c r="N149" s="88">
        <f t="shared" si="35"/>
        <v>1.4128406594015131E-3</v>
      </c>
      <c r="O149" s="88">
        <f t="shared" si="33"/>
        <v>1.1200918083889871E-2</v>
      </c>
      <c r="P149" s="89">
        <f t="shared" si="33"/>
        <v>2.0762537354917648E-2</v>
      </c>
      <c r="Q149" s="90">
        <f t="shared" si="33"/>
        <v>4.1720151299345356E-3</v>
      </c>
      <c r="R149" s="87">
        <f t="shared" si="33"/>
        <v>5.1314389317586775E-3</v>
      </c>
      <c r="S149" s="89">
        <f t="shared" si="33"/>
        <v>2.8452203761575269E-3</v>
      </c>
      <c r="T149" s="90">
        <f t="shared" si="33"/>
        <v>4.1719699356406728E-3</v>
      </c>
      <c r="U149" s="87">
        <f t="shared" si="36"/>
        <v>2.9143845616146271E-2</v>
      </c>
      <c r="V149" s="88">
        <f t="shared" si="36"/>
        <v>1.4520561378741073E-3</v>
      </c>
      <c r="W149" s="88">
        <f t="shared" si="36"/>
        <v>-6.1462332042248359E-3</v>
      </c>
      <c r="X149" s="88">
        <f t="shared" si="34"/>
        <v>5.0353831327499092E-2</v>
      </c>
      <c r="Y149" s="89">
        <f t="shared" si="34"/>
        <v>4.1909037632819134E-2</v>
      </c>
      <c r="Z149" s="90">
        <f t="shared" si="34"/>
        <v>1.4880537722960498E-2</v>
      </c>
      <c r="AA149" s="87">
        <f t="shared" si="34"/>
        <v>1.8421938511868009E-2</v>
      </c>
      <c r="AB149" s="89">
        <f t="shared" si="34"/>
        <v>1.0012866974193787E-2</v>
      </c>
      <c r="AC149" s="90">
        <f t="shared" si="34"/>
        <v>1.4880537722960498E-2</v>
      </c>
      <c r="AD149" s="87">
        <f t="shared" si="46"/>
        <v>-9.3240023999280905E-4</v>
      </c>
      <c r="AE149" s="88">
        <f t="shared" si="46"/>
        <v>5.2770154046993334E-4</v>
      </c>
      <c r="AF149" s="88">
        <f t="shared" si="46"/>
        <v>6.2563574533667512E-4</v>
      </c>
      <c r="AG149" s="88">
        <f t="shared" si="46"/>
        <v>3.490481276856815E-3</v>
      </c>
      <c r="AH149" s="89">
        <f t="shared" si="46"/>
        <v>4.6059680726392662E-4</v>
      </c>
      <c r="AI149" s="90">
        <f t="shared" si="46"/>
        <v>4.1720151299345356E-3</v>
      </c>
      <c r="AJ149" s="87">
        <f t="shared" si="47"/>
        <v>2.9779017957604339E-3</v>
      </c>
      <c r="AK149" s="89">
        <f t="shared" si="47"/>
        <v>1.1940681398802395E-3</v>
      </c>
      <c r="AL149" s="219">
        <f t="shared" si="47"/>
        <v>4.1719699356406728E-3</v>
      </c>
    </row>
    <row r="150" spans="1:38" x14ac:dyDescent="0.2">
      <c r="A150" s="330"/>
      <c r="B150" s="91" t="s">
        <v>528</v>
      </c>
      <c r="C150" s="92">
        <v>946.60900000000004</v>
      </c>
      <c r="D150" s="93">
        <v>3978.6759999999999</v>
      </c>
      <c r="E150" s="93">
        <v>9779.3209999999999</v>
      </c>
      <c r="F150" s="93">
        <v>7029.3549999999996</v>
      </c>
      <c r="G150" s="94">
        <v>492.5679999999993</v>
      </c>
      <c r="H150" s="95">
        <f t="shared" si="43"/>
        <v>22226.528999999999</v>
      </c>
      <c r="I150" s="92">
        <v>12919.17</v>
      </c>
      <c r="J150" s="94">
        <v>9307.3590000000004</v>
      </c>
      <c r="K150" s="95">
        <f t="shared" si="44"/>
        <v>22226.529000000002</v>
      </c>
      <c r="L150" s="96">
        <f t="shared" si="35"/>
        <v>1.7327504121502149E-2</v>
      </c>
      <c r="M150" s="97">
        <f t="shared" si="35"/>
        <v>-1.1161439363155024E-2</v>
      </c>
      <c r="N150" s="97">
        <f t="shared" si="35"/>
        <v>-7.4721829333445509E-3</v>
      </c>
      <c r="O150" s="97">
        <f t="shared" si="33"/>
        <v>3.9725540420315177E-3</v>
      </c>
      <c r="P150" s="98">
        <f t="shared" si="33"/>
        <v>-2.1013990114103855E-2</v>
      </c>
      <c r="Q150" s="99">
        <f t="shared" si="33"/>
        <v>-3.8171905973804448E-3</v>
      </c>
      <c r="R150" s="96">
        <f t="shared" si="33"/>
        <v>-3.1816135375399594E-3</v>
      </c>
      <c r="S150" s="98">
        <f t="shared" si="33"/>
        <v>-4.6980673900461119E-3</v>
      </c>
      <c r="T150" s="99">
        <f t="shared" si="33"/>
        <v>-3.8171905973802822E-3</v>
      </c>
      <c r="U150" s="96">
        <f t="shared" si="36"/>
        <v>7.6000172776749697E-2</v>
      </c>
      <c r="V150" s="97">
        <f t="shared" si="36"/>
        <v>-1.1698736938083694E-3</v>
      </c>
      <c r="W150" s="97">
        <f t="shared" si="36"/>
        <v>-1.5989470155041648E-2</v>
      </c>
      <c r="X150" s="97">
        <f t="shared" si="34"/>
        <v>4.6435169402583916E-2</v>
      </c>
      <c r="Y150" s="98">
        <f t="shared" si="34"/>
        <v>8.9492194781201368E-3</v>
      </c>
      <c r="Z150" s="99">
        <f t="shared" si="34"/>
        <v>9.9781246289522823E-3</v>
      </c>
      <c r="AA150" s="96">
        <f t="shared" si="34"/>
        <v>1.33900010573819E-2</v>
      </c>
      <c r="AB150" s="98">
        <f t="shared" si="34"/>
        <v>5.2801363680598755E-3</v>
      </c>
      <c r="AC150" s="99">
        <f t="shared" si="34"/>
        <v>9.9781246289524471E-3</v>
      </c>
      <c r="AD150" s="96">
        <f t="shared" si="46"/>
        <v>7.2262544619533184E-4</v>
      </c>
      <c r="AE150" s="97">
        <f t="shared" si="46"/>
        <v>-2.0128007295904075E-3</v>
      </c>
      <c r="AF150" s="97">
        <f t="shared" si="46"/>
        <v>-3.2997490060930638E-3</v>
      </c>
      <c r="AG150" s="97">
        <f t="shared" si="46"/>
        <v>1.2466106903477308E-3</v>
      </c>
      <c r="AH150" s="98">
        <f t="shared" si="46"/>
        <v>-4.7387699823999585E-4</v>
      </c>
      <c r="AI150" s="99">
        <f t="shared" si="46"/>
        <v>-3.8171905973804448E-3</v>
      </c>
      <c r="AJ150" s="96">
        <f t="shared" si="47"/>
        <v>-1.8481337389980054E-3</v>
      </c>
      <c r="AK150" s="98">
        <f t="shared" si="47"/>
        <v>-1.9690568583823581E-3</v>
      </c>
      <c r="AL150" s="220">
        <f t="shared" si="47"/>
        <v>-3.8171905973802822E-3</v>
      </c>
    </row>
    <row r="151" spans="1:38" x14ac:dyDescent="0.2">
      <c r="A151" s="330"/>
      <c r="B151" s="91" t="s">
        <v>529</v>
      </c>
      <c r="C151" s="92">
        <v>957.93200000000002</v>
      </c>
      <c r="D151" s="93">
        <v>3969.4850000000001</v>
      </c>
      <c r="E151" s="93">
        <v>9819.7000000000007</v>
      </c>
      <c r="F151" s="93">
        <v>7092.1769999999997</v>
      </c>
      <c r="G151" s="94">
        <v>494.49699999999939</v>
      </c>
      <c r="H151" s="95">
        <f t="shared" si="43"/>
        <v>22333.791000000001</v>
      </c>
      <c r="I151" s="92">
        <v>12951.880999999999</v>
      </c>
      <c r="J151" s="94">
        <v>9381.91</v>
      </c>
      <c r="K151" s="95">
        <f t="shared" si="44"/>
        <v>22333.790999999997</v>
      </c>
      <c r="L151" s="96">
        <f t="shared" si="35"/>
        <v>1.1961644142407244E-2</v>
      </c>
      <c r="M151" s="97">
        <f t="shared" si="35"/>
        <v>-2.3100649562818897E-3</v>
      </c>
      <c r="N151" s="97">
        <f t="shared" si="35"/>
        <v>4.1290187733893603E-3</v>
      </c>
      <c r="O151" s="97">
        <f t="shared" si="33"/>
        <v>8.9370930903333399E-3</v>
      </c>
      <c r="P151" s="98">
        <f t="shared" si="33"/>
        <v>3.91621055366993E-3</v>
      </c>
      <c r="Q151" s="99">
        <f t="shared" si="33"/>
        <v>4.8258547252250884E-3</v>
      </c>
      <c r="R151" s="96">
        <f t="shared" si="33"/>
        <v>2.5319738032705918E-3</v>
      </c>
      <c r="S151" s="98">
        <f t="shared" si="33"/>
        <v>8.0098984040477515E-3</v>
      </c>
      <c r="T151" s="99">
        <f t="shared" si="33"/>
        <v>4.8258547252247597E-3</v>
      </c>
      <c r="U151" s="96">
        <f t="shared" si="36"/>
        <v>9.2733830840095885E-2</v>
      </c>
      <c r="V151" s="97">
        <f t="shared" si="36"/>
        <v>-1.2469378225284175E-2</v>
      </c>
      <c r="W151" s="97">
        <f t="shared" si="36"/>
        <v>-8.8769789001427093E-3</v>
      </c>
      <c r="X151" s="97">
        <f t="shared" si="34"/>
        <v>5.6379497097263122E-2</v>
      </c>
      <c r="Y151" s="98">
        <f t="shared" si="34"/>
        <v>7.0011953757123657E-3</v>
      </c>
      <c r="Z151" s="99">
        <f t="shared" si="34"/>
        <v>1.4774803215722247E-2</v>
      </c>
      <c r="AA151" s="96">
        <f t="shared" si="34"/>
        <v>1.5025445617662525E-2</v>
      </c>
      <c r="AB151" s="98">
        <f t="shared" si="34"/>
        <v>1.4428990586977461E-2</v>
      </c>
      <c r="AC151" s="99">
        <f t="shared" si="34"/>
        <v>1.4774803215721914E-2</v>
      </c>
      <c r="AD151" s="96">
        <f t="shared" si="46"/>
        <v>5.0943626870394293E-4</v>
      </c>
      <c r="AE151" s="97">
        <f t="shared" si="46"/>
        <v>-4.1351485875279058E-4</v>
      </c>
      <c r="AF151" s="97">
        <f t="shared" si="46"/>
        <v>1.81670291389181E-3</v>
      </c>
      <c r="AG151" s="97">
        <f t="shared" si="46"/>
        <v>2.8264422213652939E-3</v>
      </c>
      <c r="AH151" s="98">
        <f t="shared" si="46"/>
        <v>8.6788180016775788E-5</v>
      </c>
      <c r="AI151" s="99">
        <f t="shared" si="46"/>
        <v>4.8258547252250884E-3</v>
      </c>
      <c r="AJ151" s="96">
        <f t="shared" si="47"/>
        <v>1.4717097752869703E-3</v>
      </c>
      <c r="AK151" s="98">
        <f t="shared" si="47"/>
        <v>3.3541449499379533E-3</v>
      </c>
      <c r="AL151" s="220">
        <f t="shared" si="47"/>
        <v>4.8258547252247597E-3</v>
      </c>
    </row>
    <row r="152" spans="1:38" x14ac:dyDescent="0.2">
      <c r="A152" s="330"/>
      <c r="B152" s="91" t="s">
        <v>530</v>
      </c>
      <c r="C152" s="92">
        <v>995.73400000000004</v>
      </c>
      <c r="D152" s="93">
        <v>4006.002</v>
      </c>
      <c r="E152" s="93">
        <v>9834.7649999999994</v>
      </c>
      <c r="F152" s="93">
        <v>7101.067</v>
      </c>
      <c r="G152" s="94">
        <v>491.6919999999991</v>
      </c>
      <c r="H152" s="95">
        <f t="shared" si="43"/>
        <v>22429.26</v>
      </c>
      <c r="I152" s="92">
        <v>13017.058000000001</v>
      </c>
      <c r="J152" s="94">
        <v>9412.2029999999995</v>
      </c>
      <c r="K152" s="95">
        <f t="shared" si="44"/>
        <v>22429.260999999999</v>
      </c>
      <c r="L152" s="96">
        <f t="shared" si="35"/>
        <v>3.9462091254911645E-2</v>
      </c>
      <c r="M152" s="97">
        <f t="shared" si="35"/>
        <v>9.1994301527779602E-3</v>
      </c>
      <c r="N152" s="97">
        <f t="shared" si="35"/>
        <v>1.5341609214129443E-3</v>
      </c>
      <c r="O152" s="97">
        <f t="shared" si="33"/>
        <v>1.2534938143817234E-3</v>
      </c>
      <c r="P152" s="98">
        <f t="shared" si="33"/>
        <v>-5.672430773089209E-3</v>
      </c>
      <c r="Q152" s="99">
        <f t="shared" si="33"/>
        <v>4.2746437449870164E-3</v>
      </c>
      <c r="R152" s="96">
        <f t="shared" si="33"/>
        <v>5.0322420349601348E-3</v>
      </c>
      <c r="S152" s="98">
        <f t="shared" si="33"/>
        <v>3.2288734383510037E-3</v>
      </c>
      <c r="T152" s="99">
        <f t="shared" si="33"/>
        <v>4.2746885201890347E-3</v>
      </c>
      <c r="U152" s="96">
        <f t="shared" si="36"/>
        <v>0.11099779972597003</v>
      </c>
      <c r="V152" s="97">
        <f t="shared" si="36"/>
        <v>-5.0848434213938342E-3</v>
      </c>
      <c r="W152" s="97">
        <f t="shared" si="36"/>
        <v>-6.2670831923365491E-3</v>
      </c>
      <c r="X152" s="97">
        <f t="shared" si="34"/>
        <v>4.6128359814082337E-2</v>
      </c>
      <c r="Y152" s="98">
        <f t="shared" si="34"/>
        <v>-1.1900790572609871E-2</v>
      </c>
      <c r="Z152" s="99">
        <f t="shared" si="34"/>
        <v>1.4665361325751311E-2</v>
      </c>
      <c r="AA152" s="96">
        <f t="shared" si="34"/>
        <v>1.3983673821670959E-2</v>
      </c>
      <c r="AB152" s="98">
        <f t="shared" si="34"/>
        <v>1.5609753571039608E-2</v>
      </c>
      <c r="AC152" s="99">
        <f t="shared" si="34"/>
        <v>1.4665406564219345E-2</v>
      </c>
      <c r="AD152" s="96">
        <f t="shared" si="46"/>
        <v>1.6925921801632343E-3</v>
      </c>
      <c r="AE152" s="97">
        <f t="shared" si="46"/>
        <v>1.6350560457917701E-3</v>
      </c>
      <c r="AF152" s="97">
        <f t="shared" si="46"/>
        <v>6.7453841580225626E-4</v>
      </c>
      <c r="AG152" s="97">
        <f t="shared" si="46"/>
        <v>3.9805154440642555E-4</v>
      </c>
      <c r="AH152" s="98">
        <f t="shared" si="46"/>
        <v>-1.2559444117661399E-4</v>
      </c>
      <c r="AI152" s="99">
        <f t="shared" si="46"/>
        <v>4.2746437449870164E-3</v>
      </c>
      <c r="AJ152" s="96">
        <f t="shared" si="47"/>
        <v>2.9183133306836043E-3</v>
      </c>
      <c r="AK152" s="98">
        <f t="shared" si="47"/>
        <v>1.3563751895054302E-3</v>
      </c>
      <c r="AL152" s="220">
        <f t="shared" si="47"/>
        <v>4.2746885201890347E-3</v>
      </c>
    </row>
    <row r="153" spans="1:38" x14ac:dyDescent="0.2">
      <c r="A153" s="330"/>
      <c r="B153" s="91" t="s">
        <v>531</v>
      </c>
      <c r="C153" s="92">
        <v>989.21900000000005</v>
      </c>
      <c r="D153" s="93">
        <v>4046.6770000000001</v>
      </c>
      <c r="E153" s="93">
        <v>9824.5249999999996</v>
      </c>
      <c r="F153" s="93">
        <v>7138.2629999999999</v>
      </c>
      <c r="G153" s="94">
        <v>478.7589999999982</v>
      </c>
      <c r="H153" s="95">
        <f t="shared" si="43"/>
        <v>22477.442999999999</v>
      </c>
      <c r="I153" s="92">
        <v>13038.768</v>
      </c>
      <c r="J153" s="94">
        <v>9438.6749999999993</v>
      </c>
      <c r="K153" s="95">
        <f t="shared" si="44"/>
        <v>22477.442999999999</v>
      </c>
      <c r="L153" s="96">
        <f t="shared" si="35"/>
        <v>-6.5429120628601473E-3</v>
      </c>
      <c r="M153" s="97">
        <f t="shared" si="35"/>
        <v>1.0153514651265821E-2</v>
      </c>
      <c r="N153" s="97">
        <f t="shared" si="35"/>
        <v>-1.0412043399104893E-3</v>
      </c>
      <c r="O153" s="97">
        <f t="shared" si="33"/>
        <v>5.2380860510117585E-3</v>
      </c>
      <c r="P153" s="98">
        <f t="shared" si="33"/>
        <v>-2.6303051503788807E-2</v>
      </c>
      <c r="Q153" s="99">
        <f t="shared" si="33"/>
        <v>2.1482206724609239E-3</v>
      </c>
      <c r="R153" s="96">
        <f t="shared" si="33"/>
        <v>1.6678115746276252E-3</v>
      </c>
      <c r="S153" s="98">
        <f t="shared" si="33"/>
        <v>2.8125190245046516E-3</v>
      </c>
      <c r="T153" s="99">
        <f t="shared" si="33"/>
        <v>2.1481759920668228E-3</v>
      </c>
      <c r="U153" s="96">
        <f t="shared" si="36"/>
        <v>0.11277108650582865</v>
      </c>
      <c r="V153" s="97">
        <f t="shared" si="36"/>
        <v>1.8950928069718268E-2</v>
      </c>
      <c r="W153" s="97">
        <f t="shared" si="36"/>
        <v>-9.5306410083213396E-3</v>
      </c>
      <c r="X153" s="97">
        <f t="shared" si="34"/>
        <v>5.2860406296516296E-2</v>
      </c>
      <c r="Y153" s="98">
        <f t="shared" si="34"/>
        <v>-2.248796891621798E-2</v>
      </c>
      <c r="Z153" s="99">
        <f t="shared" si="34"/>
        <v>1.9427102965187664E-2</v>
      </c>
      <c r="AA153" s="96">
        <f t="shared" si="34"/>
        <v>1.9523531012394957E-2</v>
      </c>
      <c r="AB153" s="98">
        <f t="shared" si="34"/>
        <v>1.9293925397296789E-2</v>
      </c>
      <c r="AC153" s="99">
        <f t="shared" si="34"/>
        <v>1.9427102965187664E-2</v>
      </c>
      <c r="AD153" s="96">
        <f t="shared" si="46"/>
        <v>-2.9046878942952137E-4</v>
      </c>
      <c r="AE153" s="97">
        <f t="shared" si="46"/>
        <v>1.8134793568758034E-3</v>
      </c>
      <c r="AF153" s="97">
        <f t="shared" si="46"/>
        <v>-4.5654649328599262E-4</v>
      </c>
      <c r="AG153" s="97">
        <f t="shared" si="46"/>
        <v>1.6583694691666116E-3</v>
      </c>
      <c r="AH153" s="98">
        <f t="shared" si="46"/>
        <v>-5.7661287086604302E-4</v>
      </c>
      <c r="AI153" s="99">
        <f t="shared" si="46"/>
        <v>2.1482206724609239E-3</v>
      </c>
      <c r="AJ153" s="96">
        <f t="shared" si="47"/>
        <v>9.67932024153588E-4</v>
      </c>
      <c r="AK153" s="98">
        <f t="shared" si="47"/>
        <v>1.1802439679131538E-3</v>
      </c>
      <c r="AL153" s="220">
        <f t="shared" si="47"/>
        <v>2.1481759920668228E-3</v>
      </c>
    </row>
    <row r="154" spans="1:38" x14ac:dyDescent="0.2">
      <c r="A154" s="330"/>
      <c r="B154" s="91" t="s">
        <v>532</v>
      </c>
      <c r="C154" s="92">
        <v>983.31700000000001</v>
      </c>
      <c r="D154" s="93">
        <v>4042.145</v>
      </c>
      <c r="E154" s="93">
        <v>9798.4770000000008</v>
      </c>
      <c r="F154" s="93">
        <v>7166.4189999999999</v>
      </c>
      <c r="G154" s="94">
        <v>505.06199999999808</v>
      </c>
      <c r="H154" s="95">
        <f t="shared" si="43"/>
        <v>22495.42</v>
      </c>
      <c r="I154" s="92">
        <v>13076.638999999999</v>
      </c>
      <c r="J154" s="94">
        <v>9418.7810000000009</v>
      </c>
      <c r="K154" s="95">
        <f t="shared" si="44"/>
        <v>22495.42</v>
      </c>
      <c r="L154" s="96">
        <f t="shared" si="35"/>
        <v>-5.9663229274812182E-3</v>
      </c>
      <c r="M154" s="97">
        <f t="shared" si="35"/>
        <v>-1.1199312423502425E-3</v>
      </c>
      <c r="N154" s="97">
        <f t="shared" si="35"/>
        <v>-2.6513241098168987E-3</v>
      </c>
      <c r="O154" s="97">
        <f t="shared" si="33"/>
        <v>3.9443769443630681E-3</v>
      </c>
      <c r="P154" s="98">
        <f t="shared" si="33"/>
        <v>5.49399593532445E-2</v>
      </c>
      <c r="Q154" s="99">
        <f t="shared" si="33"/>
        <v>7.9977958346947881E-4</v>
      </c>
      <c r="R154" s="96">
        <f t="shared" si="33"/>
        <v>2.9044922035578197E-3</v>
      </c>
      <c r="S154" s="98">
        <f t="shared" si="33"/>
        <v>-2.1077110929233621E-3</v>
      </c>
      <c r="T154" s="99">
        <f t="shared" si="33"/>
        <v>7.9977958346947881E-4</v>
      </c>
      <c r="U154" s="96">
        <f t="shared" si="36"/>
        <v>0.11593467701665991</v>
      </c>
      <c r="V154" s="97">
        <f t="shared" si="36"/>
        <v>1.7105991878038213E-2</v>
      </c>
      <c r="W154" s="97">
        <f t="shared" si="36"/>
        <v>-7.8342647471147525E-3</v>
      </c>
      <c r="X154" s="97">
        <f t="shared" si="34"/>
        <v>4.5525097627456268E-2</v>
      </c>
      <c r="Y154" s="98">
        <f t="shared" si="34"/>
        <v>3.3360136018505321E-2</v>
      </c>
      <c r="Z154" s="99">
        <f t="shared" si="34"/>
        <v>1.9077388637465241E-2</v>
      </c>
      <c r="AA154" s="96">
        <f t="shared" si="34"/>
        <v>2.2588594534110204E-2</v>
      </c>
      <c r="AB154" s="98">
        <f t="shared" si="34"/>
        <v>1.4242365734674169E-2</v>
      </c>
      <c r="AC154" s="99">
        <f t="shared" si="34"/>
        <v>1.9077388637465074E-2</v>
      </c>
      <c r="AD154" s="96">
        <f t="shared" si="46"/>
        <v>-2.6257435065011816E-4</v>
      </c>
      <c r="AE154" s="97">
        <f t="shared" si="46"/>
        <v>-2.0162435736129563E-4</v>
      </c>
      <c r="AF154" s="97">
        <f t="shared" si="46"/>
        <v>-1.1588506753192017E-3</v>
      </c>
      <c r="AG154" s="97">
        <f t="shared" si="46"/>
        <v>1.252633584700891E-3</v>
      </c>
      <c r="AH154" s="98">
        <f t="shared" si="46"/>
        <v>1.1701953820992842E-3</v>
      </c>
      <c r="AI154" s="99">
        <f t="shared" si="46"/>
        <v>7.9977958346947881E-4</v>
      </c>
      <c r="AJ154" s="96">
        <f t="shared" si="47"/>
        <v>1.6848446684971767E-3</v>
      </c>
      <c r="AK154" s="98">
        <f t="shared" si="47"/>
        <v>-8.8506508502761698E-4</v>
      </c>
      <c r="AL154" s="220">
        <f t="shared" si="47"/>
        <v>7.9977958346947881E-4</v>
      </c>
    </row>
    <row r="155" spans="1:38" x14ac:dyDescent="0.2">
      <c r="A155" s="330"/>
      <c r="B155" s="91" t="s">
        <v>533</v>
      </c>
      <c r="C155" s="92">
        <v>953.65300000000002</v>
      </c>
      <c r="D155" s="93">
        <v>4032.6909999999998</v>
      </c>
      <c r="E155" s="93">
        <v>9797.3430000000008</v>
      </c>
      <c r="F155" s="93">
        <v>7184.5370000000003</v>
      </c>
      <c r="G155" s="94">
        <v>498.99299999999857</v>
      </c>
      <c r="H155" s="95">
        <f t="shared" si="43"/>
        <v>22467.217000000001</v>
      </c>
      <c r="I155" s="92">
        <v>13044.001</v>
      </c>
      <c r="J155" s="94">
        <v>9423.2160000000003</v>
      </c>
      <c r="K155" s="95">
        <f t="shared" si="44"/>
        <v>22467.217000000001</v>
      </c>
      <c r="L155" s="96">
        <f t="shared" si="35"/>
        <v>-3.0167280744663204E-2</v>
      </c>
      <c r="M155" s="97">
        <f t="shared" si="35"/>
        <v>-2.3388572156615309E-3</v>
      </c>
      <c r="N155" s="97">
        <f t="shared" si="35"/>
        <v>-1.1573227145402439E-4</v>
      </c>
      <c r="O155" s="97">
        <f t="shared" si="35"/>
        <v>2.5281803924666409E-3</v>
      </c>
      <c r="P155" s="98">
        <f t="shared" si="35"/>
        <v>-1.2016346507952545E-2</v>
      </c>
      <c r="Q155" s="99">
        <f t="shared" si="35"/>
        <v>-1.2537218687180636E-3</v>
      </c>
      <c r="R155" s="96">
        <f t="shared" si="35"/>
        <v>-2.4959012786082888E-3</v>
      </c>
      <c r="S155" s="98">
        <f t="shared" si="35"/>
        <v>4.7086772693828325E-4</v>
      </c>
      <c r="T155" s="99">
        <f t="shared" si="35"/>
        <v>-1.2537218687180636E-3</v>
      </c>
      <c r="U155" s="96">
        <f t="shared" si="36"/>
        <v>2.1027544584497203E-2</v>
      </c>
      <c r="V155" s="97">
        <f t="shared" si="36"/>
        <v>3.6388116682884168E-3</v>
      </c>
      <c r="W155" s="97">
        <f t="shared" si="36"/>
        <v>-8.0359739152056665E-3</v>
      </c>
      <c r="X155" s="97">
        <f t="shared" si="36"/>
        <v>5.2658129403390867E-2</v>
      </c>
      <c r="Y155" s="98">
        <f t="shared" si="36"/>
        <v>2.4809360193706262E-2</v>
      </c>
      <c r="Z155" s="99">
        <f t="shared" si="36"/>
        <v>1.4740674317503458E-2</v>
      </c>
      <c r="AA155" s="96">
        <f t="shared" si="36"/>
        <v>1.2770739903350417E-2</v>
      </c>
      <c r="AB155" s="98">
        <f t="shared" si="36"/>
        <v>1.7480218275439312E-2</v>
      </c>
      <c r="AC155" s="99">
        <f t="shared" si="36"/>
        <v>1.4740674317503625E-2</v>
      </c>
      <c r="AD155" s="96">
        <f t="shared" si="46"/>
        <v>-1.3186684222832911E-3</v>
      </c>
      <c r="AE155" s="97">
        <f t="shared" si="46"/>
        <v>-4.2026332471232716E-4</v>
      </c>
      <c r="AF155" s="97">
        <f t="shared" si="46"/>
        <v>-5.0410261288742982E-5</v>
      </c>
      <c r="AG155" s="97">
        <f t="shared" si="46"/>
        <v>8.0540838979669619E-4</v>
      </c>
      <c r="AH155" s="98">
        <f t="shared" si="46"/>
        <v>-2.697882502304694E-4</v>
      </c>
      <c r="AI155" s="99">
        <f t="shared" si="46"/>
        <v>-1.2537218687180636E-3</v>
      </c>
      <c r="AJ155" s="96">
        <f t="shared" si="47"/>
        <v>-1.4508731110598964E-3</v>
      </c>
      <c r="AK155" s="98">
        <f t="shared" si="47"/>
        <v>1.9715124234175185E-4</v>
      </c>
      <c r="AL155" s="220">
        <f t="shared" si="47"/>
        <v>-1.2537218687180636E-3</v>
      </c>
    </row>
    <row r="156" spans="1:38" x14ac:dyDescent="0.2">
      <c r="A156" s="330"/>
      <c r="B156" s="91" t="s">
        <v>534</v>
      </c>
      <c r="C156" s="92">
        <v>965.10199999999998</v>
      </c>
      <c r="D156" s="93">
        <v>3964.078</v>
      </c>
      <c r="E156" s="93">
        <v>9782.2649999999994</v>
      </c>
      <c r="F156" s="93">
        <v>7195.4930000000004</v>
      </c>
      <c r="G156" s="94">
        <v>524.49999999999636</v>
      </c>
      <c r="H156" s="95">
        <f t="shared" si="43"/>
        <v>22431.437999999998</v>
      </c>
      <c r="I156" s="92">
        <v>13007.74</v>
      </c>
      <c r="J156" s="94">
        <v>9423.6980000000003</v>
      </c>
      <c r="K156" s="95">
        <f t="shared" si="44"/>
        <v>22431.438000000002</v>
      </c>
      <c r="L156" s="96">
        <f t="shared" si="35"/>
        <v>1.2005414967498613E-2</v>
      </c>
      <c r="M156" s="97">
        <f t="shared" si="35"/>
        <v>-1.7014197219672875E-2</v>
      </c>
      <c r="N156" s="97">
        <f t="shared" si="35"/>
        <v>-1.5389886829522388E-3</v>
      </c>
      <c r="O156" s="97">
        <f t="shared" si="35"/>
        <v>1.5249416907450167E-3</v>
      </c>
      <c r="P156" s="98">
        <f t="shared" si="35"/>
        <v>5.1116949536361957E-2</v>
      </c>
      <c r="Q156" s="99">
        <f t="shared" si="35"/>
        <v>-1.5924980828734717E-3</v>
      </c>
      <c r="R156" s="96">
        <f t="shared" si="35"/>
        <v>-2.7798985909308366E-3</v>
      </c>
      <c r="S156" s="98">
        <f t="shared" si="35"/>
        <v>5.1150265471997124E-5</v>
      </c>
      <c r="T156" s="99">
        <f t="shared" si="35"/>
        <v>-1.5924980828733097E-3</v>
      </c>
      <c r="U156" s="96">
        <f t="shared" si="36"/>
        <v>3.7619125438656864E-2</v>
      </c>
      <c r="V156" s="97">
        <f t="shared" si="36"/>
        <v>-1.450959392329337E-2</v>
      </c>
      <c r="W156" s="97">
        <f t="shared" si="36"/>
        <v>-1.3083801564394306E-2</v>
      </c>
      <c r="X156" s="97">
        <f t="shared" si="36"/>
        <v>4.7970608149783593E-2</v>
      </c>
      <c r="Y156" s="98">
        <f t="shared" si="36"/>
        <v>9.8220025084216372E-2</v>
      </c>
      <c r="Z156" s="99">
        <f t="shared" si="36"/>
        <v>1.0051279668241611E-2</v>
      </c>
      <c r="AA156" s="96">
        <f t="shared" si="36"/>
        <v>6.0391397884057329E-3</v>
      </c>
      <c r="AB156" s="98">
        <f t="shared" si="36"/>
        <v>1.5642297942784315E-2</v>
      </c>
      <c r="AC156" s="99">
        <f t="shared" si="36"/>
        <v>1.0051325149215118E-2</v>
      </c>
      <c r="AD156" s="96">
        <f t="shared" si="46"/>
        <v>5.0958692391674305E-4</v>
      </c>
      <c r="AE156" s="97">
        <f t="shared" si="46"/>
        <v>-3.0539162905668213E-3</v>
      </c>
      <c r="AF156" s="97">
        <f t="shared" si="46"/>
        <v>-6.7111115720301889E-4</v>
      </c>
      <c r="AG156" s="97">
        <f t="shared" si="46"/>
        <v>4.876438412465652E-4</v>
      </c>
      <c r="AH156" s="98">
        <f t="shared" si="46"/>
        <v>1.1352985997330148E-3</v>
      </c>
      <c r="AI156" s="99">
        <f t="shared" si="46"/>
        <v>-1.5924980828734717E-3</v>
      </c>
      <c r="AJ156" s="96">
        <f t="shared" si="47"/>
        <v>-1.6139515632933273E-3</v>
      </c>
      <c r="AK156" s="98">
        <f t="shared" si="47"/>
        <v>2.1453480419936786E-5</v>
      </c>
      <c r="AL156" s="220">
        <f t="shared" si="47"/>
        <v>-1.5924980828733097E-3</v>
      </c>
    </row>
    <row r="157" spans="1:38" x14ac:dyDescent="0.2">
      <c r="A157" s="330"/>
      <c r="B157" s="91" t="s">
        <v>535</v>
      </c>
      <c r="C157" s="92">
        <v>979.13099999999997</v>
      </c>
      <c r="D157" s="93">
        <v>4001.5709999999999</v>
      </c>
      <c r="E157" s="93">
        <v>9786.8690000000006</v>
      </c>
      <c r="F157" s="93">
        <v>7212.6379999999999</v>
      </c>
      <c r="G157" s="94">
        <v>519.22600000000239</v>
      </c>
      <c r="H157" s="95">
        <f t="shared" si="43"/>
        <v>22499.435000000001</v>
      </c>
      <c r="I157" s="92">
        <v>13045.816000000001</v>
      </c>
      <c r="J157" s="94">
        <v>9453.6180000000004</v>
      </c>
      <c r="K157" s="95">
        <f t="shared" si="44"/>
        <v>22499.434000000001</v>
      </c>
      <c r="L157" s="96">
        <f t="shared" si="35"/>
        <v>1.4536287356155097E-2</v>
      </c>
      <c r="M157" s="97">
        <f t="shared" si="35"/>
        <v>9.458189268727794E-3</v>
      </c>
      <c r="N157" s="97">
        <f t="shared" si="35"/>
        <v>4.7064764653187977E-4</v>
      </c>
      <c r="O157" s="97">
        <f t="shared" si="35"/>
        <v>2.3827415300104559E-3</v>
      </c>
      <c r="P157" s="98">
        <f t="shared" si="35"/>
        <v>-1.0055290753086771E-2</v>
      </c>
      <c r="Q157" s="99">
        <f t="shared" si="35"/>
        <v>3.0313259453095712E-3</v>
      </c>
      <c r="R157" s="96">
        <f t="shared" si="35"/>
        <v>2.9271802788186827E-3</v>
      </c>
      <c r="S157" s="98">
        <f t="shared" si="35"/>
        <v>3.1749744102580611E-3</v>
      </c>
      <c r="T157" s="99">
        <f t="shared" si="35"/>
        <v>3.0312813650198965E-3</v>
      </c>
      <c r="U157" s="96">
        <f t="shared" si="36"/>
        <v>4.4479931387169658E-2</v>
      </c>
      <c r="V157" s="97">
        <f t="shared" si="36"/>
        <v>-1.1504290116305188E-2</v>
      </c>
      <c r="W157" s="97">
        <f t="shared" si="36"/>
        <v>-5.0145417032787694E-3</v>
      </c>
      <c r="X157" s="97">
        <f t="shared" si="36"/>
        <v>4.3972813369312296E-2</v>
      </c>
      <c r="Y157" s="98">
        <f t="shared" si="36"/>
        <v>6.864770968486153E-2</v>
      </c>
      <c r="Z157" s="99">
        <f t="shared" si="36"/>
        <v>1.2736357220978147E-2</v>
      </c>
      <c r="AA157" s="96">
        <f t="shared" si="36"/>
        <v>8.8544738988669061E-3</v>
      </c>
      <c r="AB157" s="98">
        <f t="shared" si="36"/>
        <v>1.814249444436189E-2</v>
      </c>
      <c r="AC157" s="99">
        <f t="shared" si="36"/>
        <v>1.2736312209342916E-2</v>
      </c>
      <c r="AD157" s="96">
        <f t="shared" si="46"/>
        <v>6.2541688143221124E-4</v>
      </c>
      <c r="AE157" s="97">
        <f t="shared" si="46"/>
        <v>1.6714487943216096E-3</v>
      </c>
      <c r="AF157" s="97">
        <f t="shared" si="46"/>
        <v>2.0524765287010038E-4</v>
      </c>
      <c r="AG157" s="97">
        <f t="shared" si="46"/>
        <v>7.6432906352234429E-4</v>
      </c>
      <c r="AH157" s="98">
        <f t="shared" si="46"/>
        <v>-2.3511644683653254E-4</v>
      </c>
      <c r="AI157" s="99">
        <f t="shared" si="46"/>
        <v>3.0313259453095712E-3</v>
      </c>
      <c r="AJ157" s="96">
        <f t="shared" si="47"/>
        <v>1.6974391031016793E-3</v>
      </c>
      <c r="AK157" s="98">
        <f t="shared" si="47"/>
        <v>1.3338422619182983E-3</v>
      </c>
      <c r="AL157" s="220">
        <f t="shared" si="47"/>
        <v>3.0312813650198965E-3</v>
      </c>
    </row>
    <row r="158" spans="1:38" x14ac:dyDescent="0.2">
      <c r="A158" s="330"/>
      <c r="B158" s="91" t="s">
        <v>536</v>
      </c>
      <c r="C158" s="92">
        <v>957.00900000000001</v>
      </c>
      <c r="D158" s="93">
        <v>4006.3420000000001</v>
      </c>
      <c r="E158" s="93">
        <v>9757.0560000000005</v>
      </c>
      <c r="F158" s="93">
        <v>7255.4530000000004</v>
      </c>
      <c r="G158" s="94">
        <v>540.90599999999904</v>
      </c>
      <c r="H158" s="95">
        <f t="shared" si="43"/>
        <v>22516.766</v>
      </c>
      <c r="I158" s="92">
        <v>13073.314</v>
      </c>
      <c r="J158" s="94">
        <v>9443.4519999999993</v>
      </c>
      <c r="K158" s="95">
        <f t="shared" si="44"/>
        <v>22516.766</v>
      </c>
      <c r="L158" s="96">
        <f t="shared" si="35"/>
        <v>-2.259350383145867E-2</v>
      </c>
      <c r="M158" s="97">
        <f t="shared" si="35"/>
        <v>1.1922817313500588E-3</v>
      </c>
      <c r="N158" s="97">
        <f t="shared" si="35"/>
        <v>-3.04622448711637E-3</v>
      </c>
      <c r="O158" s="97">
        <f t="shared" si="35"/>
        <v>5.9361082588645806E-3</v>
      </c>
      <c r="P158" s="98">
        <f t="shared" si="35"/>
        <v>4.1754457596492767E-2</v>
      </c>
      <c r="Q158" s="99">
        <f t="shared" si="35"/>
        <v>7.7028600940416106E-4</v>
      </c>
      <c r="R158" s="96">
        <f t="shared" si="35"/>
        <v>2.1078022256330758E-3</v>
      </c>
      <c r="S158" s="98">
        <f t="shared" si="35"/>
        <v>-1.0753554882375273E-3</v>
      </c>
      <c r="T158" s="99">
        <f t="shared" si="35"/>
        <v>7.7033048920246234E-4</v>
      </c>
      <c r="U158" s="96">
        <f t="shared" si="36"/>
        <v>8.4277210696188428E-3</v>
      </c>
      <c r="V158" s="97">
        <f t="shared" si="36"/>
        <v>-9.20304039391074E-3</v>
      </c>
      <c r="W158" s="97">
        <f t="shared" si="36"/>
        <v>-8.8351019689194288E-3</v>
      </c>
      <c r="X158" s="97">
        <f t="shared" si="36"/>
        <v>4.9528125163639573E-2</v>
      </c>
      <c r="Y158" s="98">
        <f t="shared" si="36"/>
        <v>0.1366198070982784</v>
      </c>
      <c r="Z158" s="99">
        <f t="shared" si="36"/>
        <v>1.3102894610422905E-2</v>
      </c>
      <c r="AA158" s="96">
        <f t="shared" si="36"/>
        <v>1.0367826728823174E-2</v>
      </c>
      <c r="AB158" s="98">
        <f t="shared" si="36"/>
        <v>1.6913686003757016E-2</v>
      </c>
      <c r="AC158" s="99">
        <f t="shared" si="36"/>
        <v>1.3102849027614397E-2</v>
      </c>
      <c r="AD158" s="96">
        <f t="shared" si="46"/>
        <v>-9.832246898644325E-4</v>
      </c>
      <c r="AE158" s="97">
        <f t="shared" si="46"/>
        <v>2.1204976924976939E-4</v>
      </c>
      <c r="AF158" s="97">
        <f t="shared" si="46"/>
        <v>-1.325055495838011E-3</v>
      </c>
      <c r="AG158" s="97">
        <f t="shared" si="46"/>
        <v>1.9029366737431633E-3</v>
      </c>
      <c r="AH158" s="98">
        <f t="shared" si="46"/>
        <v>9.6357975211362648E-4</v>
      </c>
      <c r="AI158" s="99">
        <f t="shared" si="46"/>
        <v>7.7028600940416106E-4</v>
      </c>
      <c r="AJ158" s="96">
        <f t="shared" si="47"/>
        <v>1.2221640775496659E-3</v>
      </c>
      <c r="AK158" s="98">
        <f t="shared" si="47"/>
        <v>-4.5183358834720359E-4</v>
      </c>
      <c r="AL158" s="220">
        <f t="shared" si="47"/>
        <v>7.7033048920246234E-4</v>
      </c>
    </row>
    <row r="159" spans="1:38" x14ac:dyDescent="0.2">
      <c r="A159" s="330"/>
      <c r="B159" s="91" t="s">
        <v>537</v>
      </c>
      <c r="C159" s="92">
        <v>949.47699999999998</v>
      </c>
      <c r="D159" s="93">
        <v>3967.279</v>
      </c>
      <c r="E159" s="93">
        <v>9761.2350000000006</v>
      </c>
      <c r="F159" s="93">
        <v>7296.3109999999997</v>
      </c>
      <c r="G159" s="94">
        <v>547.66199999999662</v>
      </c>
      <c r="H159" s="95">
        <f t="shared" si="43"/>
        <v>22521.964</v>
      </c>
      <c r="I159" s="92">
        <v>13058.424999999999</v>
      </c>
      <c r="J159" s="94">
        <v>9463.5390000000007</v>
      </c>
      <c r="K159" s="95">
        <f t="shared" si="44"/>
        <v>22521.964</v>
      </c>
      <c r="L159" s="96">
        <f t="shared" si="35"/>
        <v>-7.8703544062804411E-3</v>
      </c>
      <c r="M159" s="97">
        <f t="shared" si="35"/>
        <v>-9.7502909137562651E-3</v>
      </c>
      <c r="N159" s="97">
        <f t="shared" si="35"/>
        <v>4.2830542327522636E-4</v>
      </c>
      <c r="O159" s="97">
        <f t="shared" si="35"/>
        <v>5.6313506544662705E-3</v>
      </c>
      <c r="P159" s="98">
        <f t="shared" si="35"/>
        <v>1.2490155405925607E-2</v>
      </c>
      <c r="Q159" s="99">
        <f t="shared" si="35"/>
        <v>2.3085020291103617E-4</v>
      </c>
      <c r="R159" s="96">
        <f t="shared" si="35"/>
        <v>-1.1388849070710788E-3</v>
      </c>
      <c r="S159" s="98">
        <f t="shared" si="35"/>
        <v>2.1270823423469886E-3</v>
      </c>
      <c r="T159" s="99">
        <f t="shared" si="35"/>
        <v>2.3085020291103617E-4</v>
      </c>
      <c r="U159" s="96">
        <f t="shared" si="36"/>
        <v>-5.9893341485220903E-3</v>
      </c>
      <c r="V159" s="97">
        <f t="shared" si="36"/>
        <v>-6.8486823708888128E-3</v>
      </c>
      <c r="W159" s="97">
        <f t="shared" si="36"/>
        <v>-1.2138132574125332E-2</v>
      </c>
      <c r="X159" s="97">
        <f t="shared" si="36"/>
        <v>5.3001409570503137E-2</v>
      </c>
      <c r="Y159" s="98">
        <f t="shared" si="36"/>
        <v>0.11482224099499341</v>
      </c>
      <c r="Z159" s="99">
        <f t="shared" si="36"/>
        <v>1.2162826258660966E-2</v>
      </c>
      <c r="AA159" s="96">
        <f t="shared" si="36"/>
        <v>8.9601990595603032E-3</v>
      </c>
      <c r="AB159" s="98">
        <f t="shared" si="36"/>
        <v>1.6615555899552596E-2</v>
      </c>
      <c r="AC159" s="99">
        <f t="shared" si="36"/>
        <v>1.2162826258660966E-2</v>
      </c>
      <c r="AD159" s="96">
        <f t="shared" si="46"/>
        <v>-3.3450629633047832E-4</v>
      </c>
      <c r="AE159" s="97">
        <f t="shared" si="46"/>
        <v>-1.7348406072168669E-3</v>
      </c>
      <c r="AF159" s="97">
        <f t="shared" si="46"/>
        <v>1.8559503616105827E-4</v>
      </c>
      <c r="AG159" s="97">
        <f t="shared" si="46"/>
        <v>1.8145589824044566E-3</v>
      </c>
      <c r="AH159" s="98">
        <f t="shared" si="46"/>
        <v>3.0004308789271004E-4</v>
      </c>
      <c r="AI159" s="99">
        <f t="shared" si="46"/>
        <v>2.3085020291103617E-4</v>
      </c>
      <c r="AJ159" s="96">
        <f t="shared" si="47"/>
        <v>-6.612406062220939E-4</v>
      </c>
      <c r="AK159" s="98">
        <f t="shared" si="47"/>
        <v>8.9209080913313008E-4</v>
      </c>
      <c r="AL159" s="220">
        <f t="shared" si="47"/>
        <v>2.3085020291103617E-4</v>
      </c>
    </row>
    <row r="160" spans="1:38" x14ac:dyDescent="0.2">
      <c r="A160" s="331"/>
      <c r="B160" s="100" t="s">
        <v>538</v>
      </c>
      <c r="C160" s="101">
        <v>961.59</v>
      </c>
      <c r="D160" s="102">
        <v>4025.5529999999999</v>
      </c>
      <c r="E160" s="102">
        <v>9759.7950000000001</v>
      </c>
      <c r="F160" s="102">
        <v>7304.0839999999998</v>
      </c>
      <c r="G160" s="103">
        <v>546.45599999999831</v>
      </c>
      <c r="H160" s="104">
        <f t="shared" si="43"/>
        <v>22597.477999999999</v>
      </c>
      <c r="I160" s="101">
        <v>13127.316999999999</v>
      </c>
      <c r="J160" s="103">
        <v>9470.1610000000001</v>
      </c>
      <c r="K160" s="104">
        <f t="shared" si="44"/>
        <v>22597.477999999999</v>
      </c>
      <c r="L160" s="105">
        <f t="shared" si="35"/>
        <v>1.2757549682614805E-2</v>
      </c>
      <c r="M160" s="106">
        <f t="shared" si="35"/>
        <v>1.4688656885487482E-2</v>
      </c>
      <c r="N160" s="106">
        <f t="shared" si="35"/>
        <v>-1.4752231659216373E-4</v>
      </c>
      <c r="O160" s="106">
        <f t="shared" si="35"/>
        <v>1.0653328784916293E-3</v>
      </c>
      <c r="P160" s="107">
        <f t="shared" si="35"/>
        <v>-2.2020881492568764E-3</v>
      </c>
      <c r="Q160" s="108">
        <f t="shared" si="35"/>
        <v>3.3529047466730349E-3</v>
      </c>
      <c r="R160" s="105">
        <f t="shared" si="35"/>
        <v>5.2756745166434565E-3</v>
      </c>
      <c r="S160" s="107">
        <f t="shared" si="35"/>
        <v>6.9973822689370097E-4</v>
      </c>
      <c r="T160" s="108">
        <f t="shared" si="35"/>
        <v>3.3529047466730349E-3</v>
      </c>
      <c r="U160" s="105">
        <f t="shared" si="36"/>
        <v>1.0919856224170927E-2</v>
      </c>
      <c r="V160" s="106">
        <f t="shared" si="36"/>
        <v>3.4131300693443331E-3</v>
      </c>
      <c r="W160" s="106">
        <f t="shared" si="36"/>
        <v>-8.0544418801706211E-3</v>
      </c>
      <c r="X160" s="106">
        <f t="shared" si="36"/>
        <v>5.4895836011222429E-2</v>
      </c>
      <c r="Y160" s="107">
        <f t="shared" si="36"/>
        <v>0.10863915505358851</v>
      </c>
      <c r="Z160" s="108">
        <f t="shared" si="36"/>
        <v>1.7034025700257666E-2</v>
      </c>
      <c r="AA160" s="105">
        <f t="shared" si="36"/>
        <v>1.8076134621050496E-2</v>
      </c>
      <c r="AB160" s="107">
        <f t="shared" si="36"/>
        <v>1.5592892943851282E-2</v>
      </c>
      <c r="AC160" s="108">
        <f t="shared" si="36"/>
        <v>1.7033979927089389E-2</v>
      </c>
      <c r="AD160" s="105">
        <f t="shared" si="46"/>
        <v>5.3783053733679961E-4</v>
      </c>
      <c r="AE160" s="106">
        <f t="shared" si="46"/>
        <v>2.5874297641182574E-3</v>
      </c>
      <c r="AF160" s="106">
        <f t="shared" si="46"/>
        <v>-6.3937585549844107E-5</v>
      </c>
      <c r="AG160" s="106">
        <f t="shared" si="46"/>
        <v>3.4512975866581345E-4</v>
      </c>
      <c r="AH160" s="107">
        <f t="shared" si="46"/>
        <v>-5.3547727897900558E-5</v>
      </c>
      <c r="AI160" s="108">
        <f t="shared" si="46"/>
        <v>3.3529047466730349E-3</v>
      </c>
      <c r="AJ160" s="105">
        <f t="shared" si="47"/>
        <v>3.0588806553460356E-3</v>
      </c>
      <c r="AK160" s="107">
        <f t="shared" si="47"/>
        <v>2.9402409132699923E-4</v>
      </c>
      <c r="AL160" s="223">
        <f t="shared" si="47"/>
        <v>3.3529047466730349E-3</v>
      </c>
    </row>
    <row r="161" spans="1:38" x14ac:dyDescent="0.2">
      <c r="A161" s="329">
        <f t="shared" ref="A161" si="49">A149+1</f>
        <v>2017</v>
      </c>
      <c r="B161" s="82" t="s">
        <v>527</v>
      </c>
      <c r="C161" s="83">
        <v>962.495</v>
      </c>
      <c r="D161" s="84">
        <v>4031.0920000000001</v>
      </c>
      <c r="E161" s="84">
        <v>9769.08</v>
      </c>
      <c r="F161" s="84">
        <v>7315.0219999999999</v>
      </c>
      <c r="G161" s="85">
        <v>555.0769999999975</v>
      </c>
      <c r="H161" s="86">
        <f t="shared" si="43"/>
        <v>22632.766</v>
      </c>
      <c r="I161" s="83">
        <v>13147.914000000001</v>
      </c>
      <c r="J161" s="85">
        <v>9484.8520000000008</v>
      </c>
      <c r="K161" s="86">
        <f t="shared" si="44"/>
        <v>22632.766000000003</v>
      </c>
      <c r="L161" s="87">
        <f t="shared" si="35"/>
        <v>9.411495543838566E-4</v>
      </c>
      <c r="M161" s="88">
        <f t="shared" si="35"/>
        <v>1.375960023380692E-3</v>
      </c>
      <c r="N161" s="88">
        <f t="shared" si="35"/>
        <v>9.5135194950302278E-4</v>
      </c>
      <c r="O161" s="88">
        <f t="shared" si="35"/>
        <v>1.4975183746517842E-3</v>
      </c>
      <c r="P161" s="89">
        <f t="shared" si="35"/>
        <v>1.5776201560599959E-2</v>
      </c>
      <c r="Q161" s="90">
        <f t="shared" si="35"/>
        <v>1.5615901916134387E-3</v>
      </c>
      <c r="R161" s="87">
        <f t="shared" si="35"/>
        <v>1.5690182540729057E-3</v>
      </c>
      <c r="S161" s="89">
        <f t="shared" si="35"/>
        <v>1.5512935841323831E-3</v>
      </c>
      <c r="T161" s="90">
        <f t="shared" si="35"/>
        <v>1.5615901916135998E-3</v>
      </c>
      <c r="U161" s="87">
        <f t="shared" si="36"/>
        <v>3.4400302637546419E-2</v>
      </c>
      <c r="V161" s="88">
        <f t="shared" si="36"/>
        <v>1.8657490770047263E-3</v>
      </c>
      <c r="W161" s="88">
        <f t="shared" si="36"/>
        <v>-8.5115677101178667E-3</v>
      </c>
      <c r="X161" s="88">
        <f t="shared" si="36"/>
        <v>4.4773143512263906E-2</v>
      </c>
      <c r="Y161" s="89">
        <f t="shared" si="36"/>
        <v>0.10322354966102527</v>
      </c>
      <c r="Z161" s="90">
        <f t="shared" si="36"/>
        <v>1.4390164943527134E-2</v>
      </c>
      <c r="AA161" s="87">
        <f t="shared" si="36"/>
        <v>1.4467834917195875E-2</v>
      </c>
      <c r="AB161" s="89">
        <f t="shared" si="36"/>
        <v>1.4282518394249833E-2</v>
      </c>
      <c r="AC161" s="90">
        <f t="shared" si="36"/>
        <v>1.4390164943527297E-2</v>
      </c>
      <c r="AD161" s="87">
        <f t="shared" si="46"/>
        <v>4.0048716940889279E-5</v>
      </c>
      <c r="AE161" s="88">
        <f t="shared" si="46"/>
        <v>2.4511584876861985E-4</v>
      </c>
      <c r="AF161" s="88">
        <f t="shared" si="46"/>
        <v>4.1088655999575946E-4</v>
      </c>
      <c r="AG161" s="88">
        <f t="shared" si="46"/>
        <v>4.8403631591101016E-4</v>
      </c>
      <c r="AH161" s="89">
        <f t="shared" si="46"/>
        <v>3.8150274999710964E-4</v>
      </c>
      <c r="AI161" s="90">
        <f t="shared" si="46"/>
        <v>1.5615901916134387E-3</v>
      </c>
      <c r="AJ161" s="87">
        <f t="shared" si="47"/>
        <v>9.1147339539401581E-4</v>
      </c>
      <c r="AK161" s="89">
        <f t="shared" si="47"/>
        <v>6.5011679621950348E-4</v>
      </c>
      <c r="AL161" s="219">
        <f t="shared" si="47"/>
        <v>1.5615901916135998E-3</v>
      </c>
    </row>
    <row r="162" spans="1:38" x14ac:dyDescent="0.2">
      <c r="A162" s="330"/>
      <c r="B162" s="91" t="s">
        <v>528</v>
      </c>
      <c r="C162" s="92">
        <v>982.8</v>
      </c>
      <c r="D162" s="93">
        <v>4015.1529999999998</v>
      </c>
      <c r="E162" s="93">
        <v>9725.1790000000001</v>
      </c>
      <c r="F162" s="93">
        <v>7391.5630000000001</v>
      </c>
      <c r="G162" s="94">
        <v>543.70999999999913</v>
      </c>
      <c r="H162" s="95">
        <f t="shared" si="43"/>
        <v>22658.404999999999</v>
      </c>
      <c r="I162" s="92">
        <v>13108.485000000001</v>
      </c>
      <c r="J162" s="94">
        <v>9549.92</v>
      </c>
      <c r="K162" s="95">
        <f t="shared" si="44"/>
        <v>22658.404999999999</v>
      </c>
      <c r="L162" s="96">
        <f t="shared" si="35"/>
        <v>2.1096213486823254E-2</v>
      </c>
      <c r="M162" s="97">
        <f t="shared" si="35"/>
        <v>-3.9540154380004987E-3</v>
      </c>
      <c r="N162" s="97">
        <f t="shared" si="35"/>
        <v>-4.493872503859098E-3</v>
      </c>
      <c r="O162" s="97">
        <f t="shared" si="35"/>
        <v>1.0463536541653624E-2</v>
      </c>
      <c r="P162" s="98">
        <f t="shared" si="35"/>
        <v>-2.0478239955895167E-2</v>
      </c>
      <c r="Q162" s="99">
        <f t="shared" si="35"/>
        <v>1.1328266284376914E-3</v>
      </c>
      <c r="R162" s="96">
        <f t="shared" si="35"/>
        <v>-2.9988787574972034E-3</v>
      </c>
      <c r="S162" s="98">
        <f t="shared" si="35"/>
        <v>6.860201930404322E-3</v>
      </c>
      <c r="T162" s="99">
        <f t="shared" si="35"/>
        <v>1.1328266284375305E-3</v>
      </c>
      <c r="U162" s="96">
        <f t="shared" si="36"/>
        <v>3.8232258514338986E-2</v>
      </c>
      <c r="V162" s="97">
        <f t="shared" si="36"/>
        <v>9.1681252758454984E-3</v>
      </c>
      <c r="W162" s="97">
        <f t="shared" si="36"/>
        <v>-5.536376196261461E-3</v>
      </c>
      <c r="X162" s="97">
        <f t="shared" si="36"/>
        <v>5.1527914012025368E-2</v>
      </c>
      <c r="Y162" s="98">
        <f t="shared" si="36"/>
        <v>0.10382728882103567</v>
      </c>
      <c r="Z162" s="99">
        <f t="shared" si="36"/>
        <v>1.9430654242054628E-2</v>
      </c>
      <c r="AA162" s="96">
        <f t="shared" si="36"/>
        <v>1.4653805159309809E-2</v>
      </c>
      <c r="AB162" s="98">
        <f t="shared" si="36"/>
        <v>2.6061205976904908E-2</v>
      </c>
      <c r="AC162" s="99">
        <f t="shared" si="36"/>
        <v>1.9430654242054462E-2</v>
      </c>
      <c r="AD162" s="96">
        <f t="shared" ref="AD162:AI177" si="50">(C162-C161)/$H161</f>
        <v>8.9715061782549908E-4</v>
      </c>
      <c r="AE162" s="97">
        <f t="shared" si="50"/>
        <v>-7.0424445690819696E-4</v>
      </c>
      <c r="AF162" s="97">
        <f t="shared" si="50"/>
        <v>-1.9397098878678745E-3</v>
      </c>
      <c r="AG162" s="97">
        <f t="shared" si="50"/>
        <v>3.3818668032002878E-3</v>
      </c>
      <c r="AH162" s="98">
        <f t="shared" si="50"/>
        <v>-5.0223644781191882E-4</v>
      </c>
      <c r="AI162" s="99">
        <f t="shared" si="50"/>
        <v>1.1328266284376914E-3</v>
      </c>
      <c r="AJ162" s="96">
        <f t="shared" ref="AJ162:AL177" si="51">(I162-I161)/$K161</f>
        <v>-1.7421202516740588E-3</v>
      </c>
      <c r="AK162" s="98">
        <f t="shared" si="51"/>
        <v>2.8749468801117502E-3</v>
      </c>
      <c r="AL162" s="220">
        <f t="shared" si="51"/>
        <v>1.1328266284375305E-3</v>
      </c>
    </row>
    <row r="163" spans="1:38" x14ac:dyDescent="0.2">
      <c r="A163" s="330"/>
      <c r="B163" s="91" t="s">
        <v>529</v>
      </c>
      <c r="C163" s="92">
        <v>990.04399999999998</v>
      </c>
      <c r="D163" s="93">
        <v>4018.8679999999999</v>
      </c>
      <c r="E163" s="93">
        <v>9747.9599999999991</v>
      </c>
      <c r="F163" s="93">
        <v>7324.85</v>
      </c>
      <c r="G163" s="94">
        <v>550.52999999999884</v>
      </c>
      <c r="H163" s="95">
        <f t="shared" si="43"/>
        <v>22632.252</v>
      </c>
      <c r="I163" s="92">
        <v>13102.686</v>
      </c>
      <c r="J163" s="94">
        <v>9529.5669999999991</v>
      </c>
      <c r="K163" s="95">
        <f t="shared" si="44"/>
        <v>22632.252999999997</v>
      </c>
      <c r="L163" s="96">
        <f t="shared" si="35"/>
        <v>7.3707773707773995E-3</v>
      </c>
      <c r="M163" s="97">
        <f t="shared" si="35"/>
        <v>9.2524494085285058E-4</v>
      </c>
      <c r="N163" s="97">
        <f t="shared" si="35"/>
        <v>2.3424761641918407E-3</v>
      </c>
      <c r="O163" s="97">
        <f t="shared" si="35"/>
        <v>-9.0255606290577158E-3</v>
      </c>
      <c r="P163" s="98">
        <f t="shared" si="35"/>
        <v>1.2543451472291699E-2</v>
      </c>
      <c r="Q163" s="99">
        <f t="shared" si="35"/>
        <v>-1.1542295232165913E-3</v>
      </c>
      <c r="R163" s="96">
        <f t="shared" si="35"/>
        <v>-4.4238521842919964E-4</v>
      </c>
      <c r="S163" s="98">
        <f t="shared" si="35"/>
        <v>-2.1312220416507127E-3</v>
      </c>
      <c r="T163" s="99">
        <f t="shared" si="35"/>
        <v>-1.1541853894835874E-3</v>
      </c>
      <c r="U163" s="96">
        <f t="shared" si="36"/>
        <v>3.3522212432615224E-2</v>
      </c>
      <c r="V163" s="97">
        <f t="shared" si="36"/>
        <v>1.2440656659491045E-2</v>
      </c>
      <c r="W163" s="97">
        <f t="shared" si="36"/>
        <v>-7.3057221707385758E-3</v>
      </c>
      <c r="X163" s="97">
        <f t="shared" si="36"/>
        <v>3.2806992831679288E-2</v>
      </c>
      <c r="Y163" s="98">
        <f t="shared" si="36"/>
        <v>0.11331312424544439</v>
      </c>
      <c r="Z163" s="99">
        <f t="shared" si="36"/>
        <v>1.3363651518006921E-2</v>
      </c>
      <c r="AA163" s="96">
        <f t="shared" si="36"/>
        <v>1.1643482518099131E-2</v>
      </c>
      <c r="AB163" s="98">
        <f t="shared" si="36"/>
        <v>1.5738479691235499E-2</v>
      </c>
      <c r="AC163" s="99">
        <f t="shared" si="36"/>
        <v>1.3363696293208778E-2</v>
      </c>
      <c r="AD163" s="96">
        <f t="shared" si="50"/>
        <v>3.19704762978684E-4</v>
      </c>
      <c r="AE163" s="97">
        <f t="shared" si="50"/>
        <v>1.6395681867281239E-4</v>
      </c>
      <c r="AF163" s="97">
        <f t="shared" si="50"/>
        <v>1.0054105750161603E-3</v>
      </c>
      <c r="AG163" s="97">
        <f t="shared" si="50"/>
        <v>-2.9442937400050774E-3</v>
      </c>
      <c r="AH163" s="98">
        <f t="shared" si="50"/>
        <v>3.0099206012072381E-4</v>
      </c>
      <c r="AI163" s="99">
        <f t="shared" si="50"/>
        <v>-1.1542295232165913E-3</v>
      </c>
      <c r="AJ163" s="96">
        <f t="shared" si="51"/>
        <v>-2.5593151856897643E-4</v>
      </c>
      <c r="AK163" s="98">
        <f t="shared" si="51"/>
        <v>-8.9825387091461094E-4</v>
      </c>
      <c r="AL163" s="220">
        <f t="shared" si="51"/>
        <v>-1.1541853894835874E-3</v>
      </c>
    </row>
    <row r="164" spans="1:38" x14ac:dyDescent="0.2">
      <c r="A164" s="330"/>
      <c r="B164" s="91" t="s">
        <v>530</v>
      </c>
      <c r="C164" s="92">
        <v>972.399</v>
      </c>
      <c r="D164" s="93">
        <v>4044.895</v>
      </c>
      <c r="E164" s="93">
        <v>9710.5069999999996</v>
      </c>
      <c r="F164" s="93">
        <v>7396.9579999999996</v>
      </c>
      <c r="G164" s="94">
        <v>557.46100000000297</v>
      </c>
      <c r="H164" s="95">
        <f t="shared" si="43"/>
        <v>22682.22</v>
      </c>
      <c r="I164" s="92">
        <v>13155.971</v>
      </c>
      <c r="J164" s="94">
        <v>9526.2479999999996</v>
      </c>
      <c r="K164" s="95">
        <f t="shared" si="44"/>
        <v>22682.218999999997</v>
      </c>
      <c r="L164" s="96">
        <f t="shared" si="35"/>
        <v>-1.7822440214778315E-2</v>
      </c>
      <c r="M164" s="97">
        <f t="shared" si="35"/>
        <v>6.4762017563154712E-3</v>
      </c>
      <c r="N164" s="97">
        <f t="shared" si="35"/>
        <v>-3.8421372266607087E-3</v>
      </c>
      <c r="O164" s="97">
        <f t="shared" si="35"/>
        <v>9.8442971528426189E-3</v>
      </c>
      <c r="P164" s="98">
        <f t="shared" si="35"/>
        <v>1.2589686302298054E-2</v>
      </c>
      <c r="Q164" s="99">
        <f t="shared" si="35"/>
        <v>2.207822712472482E-3</v>
      </c>
      <c r="R164" s="96">
        <f t="shared" si="35"/>
        <v>4.0667234183891648E-3</v>
      </c>
      <c r="S164" s="98">
        <f t="shared" si="35"/>
        <v>-3.4828444986005196E-4</v>
      </c>
      <c r="T164" s="99">
        <f t="shared" si="35"/>
        <v>2.207734245459361E-3</v>
      </c>
      <c r="U164" s="96">
        <f t="shared" si="36"/>
        <v>-2.3434973597366401E-2</v>
      </c>
      <c r="V164" s="97">
        <f t="shared" si="36"/>
        <v>9.7086821224752328E-3</v>
      </c>
      <c r="W164" s="97">
        <f t="shared" si="36"/>
        <v>-1.2634567272324232E-2</v>
      </c>
      <c r="X164" s="97">
        <f t="shared" si="36"/>
        <v>4.1668526715773785E-2</v>
      </c>
      <c r="Y164" s="98">
        <f t="shared" si="36"/>
        <v>0.13376056555730823</v>
      </c>
      <c r="Z164" s="99">
        <f t="shared" si="36"/>
        <v>1.1278125091955899E-2</v>
      </c>
      <c r="AA164" s="96">
        <f t="shared" si="36"/>
        <v>1.0671612587114434E-2</v>
      </c>
      <c r="AB164" s="98">
        <f t="shared" si="36"/>
        <v>1.2116716989635698E-2</v>
      </c>
      <c r="AC164" s="99">
        <f t="shared" si="36"/>
        <v>1.1278035419891842E-2</v>
      </c>
      <c r="AD164" s="96">
        <f t="shared" si="50"/>
        <v>-7.7963960457845646E-4</v>
      </c>
      <c r="AE164" s="97">
        <f t="shared" si="50"/>
        <v>1.1499960322110254E-3</v>
      </c>
      <c r="AF164" s="97">
        <f t="shared" si="50"/>
        <v>-1.6548507855073159E-3</v>
      </c>
      <c r="AG164" s="97">
        <f t="shared" si="50"/>
        <v>3.18607268954054E-3</v>
      </c>
      <c r="AH164" s="98">
        <f t="shared" si="50"/>
        <v>3.062443808068297E-4</v>
      </c>
      <c r="AI164" s="99">
        <f t="shared" si="50"/>
        <v>2.207822712472482E-3</v>
      </c>
      <c r="AJ164" s="96">
        <f t="shared" si="51"/>
        <v>2.3543833660749488E-3</v>
      </c>
      <c r="AK164" s="98">
        <f t="shared" si="51"/>
        <v>-1.466491206155881E-4</v>
      </c>
      <c r="AL164" s="220">
        <f t="shared" si="51"/>
        <v>2.207734245459361E-3</v>
      </c>
    </row>
    <row r="165" spans="1:38" x14ac:dyDescent="0.2">
      <c r="A165" s="330"/>
      <c r="B165" s="91" t="s">
        <v>531</v>
      </c>
      <c r="C165" s="92">
        <v>957.83600000000001</v>
      </c>
      <c r="D165" s="93">
        <v>4015.0520000000001</v>
      </c>
      <c r="E165" s="93">
        <v>9677.76</v>
      </c>
      <c r="F165" s="93">
        <v>7412.2719999999999</v>
      </c>
      <c r="G165" s="94">
        <v>562.53999999999724</v>
      </c>
      <c r="H165" s="95">
        <f t="shared" si="43"/>
        <v>22625.46</v>
      </c>
      <c r="I165" s="92">
        <v>13101.355</v>
      </c>
      <c r="J165" s="94">
        <v>9524.1049999999996</v>
      </c>
      <c r="K165" s="95">
        <f t="shared" si="44"/>
        <v>22625.46</v>
      </c>
      <c r="L165" s="96">
        <f t="shared" si="35"/>
        <v>-1.4976362583671916E-2</v>
      </c>
      <c r="M165" s="97">
        <f t="shared" si="35"/>
        <v>-7.3779418254367162E-3</v>
      </c>
      <c r="N165" s="97">
        <f t="shared" si="35"/>
        <v>-3.3723264912943669E-3</v>
      </c>
      <c r="O165" s="97">
        <f t="shared" si="35"/>
        <v>2.0703105249482703E-3</v>
      </c>
      <c r="P165" s="98">
        <f t="shared" si="35"/>
        <v>9.1109512593602771E-3</v>
      </c>
      <c r="Q165" s="99">
        <f t="shared" si="35"/>
        <v>-2.5024005586755634E-3</v>
      </c>
      <c r="R165" s="96">
        <f t="shared" si="35"/>
        <v>-4.1514229546416592E-3</v>
      </c>
      <c r="S165" s="98">
        <f t="shared" si="35"/>
        <v>-2.2495740190681886E-4</v>
      </c>
      <c r="T165" s="99">
        <f t="shared" si="35"/>
        <v>-2.5023565816024527E-3</v>
      </c>
      <c r="U165" s="96">
        <f t="shared" si="36"/>
        <v>-3.1725027521711607E-2</v>
      </c>
      <c r="V165" s="97">
        <f t="shared" si="36"/>
        <v>-7.815054179021454E-3</v>
      </c>
      <c r="W165" s="97">
        <f t="shared" si="36"/>
        <v>-1.4938635710123332E-2</v>
      </c>
      <c r="X165" s="97">
        <f t="shared" si="36"/>
        <v>3.8385949074725888E-2</v>
      </c>
      <c r="Y165" s="98">
        <f t="shared" si="36"/>
        <v>0.17499618806121525</v>
      </c>
      <c r="Z165" s="99">
        <f t="shared" si="36"/>
        <v>6.5851351508265342E-3</v>
      </c>
      <c r="AA165" s="96">
        <f t="shared" si="36"/>
        <v>4.8000700679695762E-3</v>
      </c>
      <c r="AB165" s="98">
        <f t="shared" si="36"/>
        <v>9.0510585437045231E-3</v>
      </c>
      <c r="AC165" s="99">
        <f t="shared" si="36"/>
        <v>6.5851351508265342E-3</v>
      </c>
      <c r="AD165" s="96">
        <f t="shared" si="50"/>
        <v>-6.420447381252799E-4</v>
      </c>
      <c r="AE165" s="97">
        <f t="shared" si="50"/>
        <v>-1.315700138698939E-3</v>
      </c>
      <c r="AF165" s="97">
        <f t="shared" si="50"/>
        <v>-1.4437299347241754E-3</v>
      </c>
      <c r="AG165" s="97">
        <f t="shared" si="50"/>
        <v>6.7515437201474569E-4</v>
      </c>
      <c r="AH165" s="98">
        <f t="shared" si="50"/>
        <v>2.2391988085797008E-4</v>
      </c>
      <c r="AI165" s="99">
        <f t="shared" si="50"/>
        <v>-2.5024005586755634E-3</v>
      </c>
      <c r="AJ165" s="96">
        <f t="shared" si="51"/>
        <v>-2.4078772892546355E-3</v>
      </c>
      <c r="AK165" s="98">
        <f t="shared" si="51"/>
        <v>-9.4479292347897235E-5</v>
      </c>
      <c r="AL165" s="220">
        <f t="shared" si="51"/>
        <v>-2.5023565816024527E-3</v>
      </c>
    </row>
    <row r="166" spans="1:38" x14ac:dyDescent="0.2">
      <c r="A166" s="330"/>
      <c r="B166" s="91" t="s">
        <v>532</v>
      </c>
      <c r="C166" s="92">
        <v>992.76800000000003</v>
      </c>
      <c r="D166" s="93">
        <v>4006.5189999999998</v>
      </c>
      <c r="E166" s="93">
        <v>9699.2790000000005</v>
      </c>
      <c r="F166" s="93">
        <v>7442.665</v>
      </c>
      <c r="G166" s="94">
        <v>559.63200000000143</v>
      </c>
      <c r="H166" s="95">
        <f t="shared" si="43"/>
        <v>22700.863000000001</v>
      </c>
      <c r="I166" s="92">
        <v>13119.333000000001</v>
      </c>
      <c r="J166" s="94">
        <v>9581.5290000000005</v>
      </c>
      <c r="K166" s="95">
        <f t="shared" si="44"/>
        <v>22700.862000000001</v>
      </c>
      <c r="L166" s="96">
        <f t="shared" ref="L166:T194" si="52">(C166-C165)/C165</f>
        <v>3.6469708801924357E-2</v>
      </c>
      <c r="M166" s="97">
        <f t="shared" si="52"/>
        <v>-2.125252674187123E-3</v>
      </c>
      <c r="N166" s="97">
        <f t="shared" si="52"/>
        <v>2.2235517309790935E-3</v>
      </c>
      <c r="O166" s="97">
        <f t="shared" si="52"/>
        <v>4.1003622101293677E-3</v>
      </c>
      <c r="P166" s="98">
        <f t="shared" si="52"/>
        <v>-5.169410175269E-3</v>
      </c>
      <c r="Q166" s="99">
        <f t="shared" si="52"/>
        <v>3.3326615237878952E-3</v>
      </c>
      <c r="R166" s="96">
        <f t="shared" si="52"/>
        <v>1.372224476018013E-3</v>
      </c>
      <c r="S166" s="98">
        <f t="shared" si="52"/>
        <v>6.0293329399456318E-3</v>
      </c>
      <c r="T166" s="99">
        <f t="shared" si="52"/>
        <v>3.3326173257914697E-3</v>
      </c>
      <c r="U166" s="96">
        <f t="shared" ref="U166:AC194" si="53">(C166-C154)/C154</f>
        <v>9.6113460867655303E-3</v>
      </c>
      <c r="V166" s="97">
        <f t="shared" si="53"/>
        <v>-8.8136373138519783E-3</v>
      </c>
      <c r="W166" s="97">
        <f t="shared" si="53"/>
        <v>-1.0123818221954321E-2</v>
      </c>
      <c r="X166" s="97">
        <f t="shared" si="53"/>
        <v>3.8547285610846936E-2</v>
      </c>
      <c r="Y166" s="98">
        <f t="shared" si="53"/>
        <v>0.10804614086984084</v>
      </c>
      <c r="Z166" s="99">
        <f t="shared" si="53"/>
        <v>9.132659003477284E-3</v>
      </c>
      <c r="AA166" s="96">
        <f t="shared" si="53"/>
        <v>3.2649062194040324E-3</v>
      </c>
      <c r="AB166" s="98">
        <f t="shared" si="53"/>
        <v>1.7279093759585192E-2</v>
      </c>
      <c r="AC166" s="99">
        <f t="shared" si="53"/>
        <v>9.1326145499840746E-3</v>
      </c>
      <c r="AD166" s="96">
        <f t="shared" si="50"/>
        <v>1.5439244108186095E-3</v>
      </c>
      <c r="AE166" s="97">
        <f t="shared" si="50"/>
        <v>-3.7714150342138265E-4</v>
      </c>
      <c r="AF166" s="97">
        <f t="shared" si="50"/>
        <v>9.5109668488509115E-4</v>
      </c>
      <c r="AG166" s="97">
        <f t="shared" si="50"/>
        <v>1.3433097050844505E-3</v>
      </c>
      <c r="AH166" s="98">
        <f t="shared" si="50"/>
        <v>-1.285277735787829E-4</v>
      </c>
      <c r="AI166" s="99">
        <f t="shared" si="50"/>
        <v>3.3326615237878952E-3</v>
      </c>
      <c r="AJ166" s="96">
        <f t="shared" si="51"/>
        <v>7.9459157957455782E-4</v>
      </c>
      <c r="AK166" s="98">
        <f t="shared" si="51"/>
        <v>2.5380257462169118E-3</v>
      </c>
      <c r="AL166" s="220">
        <f t="shared" si="51"/>
        <v>3.3326173257914697E-3</v>
      </c>
    </row>
    <row r="167" spans="1:38" x14ac:dyDescent="0.2">
      <c r="A167" s="330"/>
      <c r="B167" s="91" t="s">
        <v>533</v>
      </c>
      <c r="C167" s="92">
        <v>1003.35</v>
      </c>
      <c r="D167" s="93">
        <v>4023.9</v>
      </c>
      <c r="E167" s="93">
        <v>9693.2759999999998</v>
      </c>
      <c r="F167" s="93">
        <v>7456.1949999999997</v>
      </c>
      <c r="G167" s="94">
        <v>572.87200000000303</v>
      </c>
      <c r="H167" s="95">
        <f t="shared" si="43"/>
        <v>22749.593000000001</v>
      </c>
      <c r="I167" s="92">
        <v>13171.338</v>
      </c>
      <c r="J167" s="94">
        <v>9578.2549999999992</v>
      </c>
      <c r="K167" s="95">
        <f t="shared" si="44"/>
        <v>22749.593000000001</v>
      </c>
      <c r="L167" s="96">
        <f t="shared" si="52"/>
        <v>1.0659086513666831E-2</v>
      </c>
      <c r="M167" s="97">
        <f t="shared" si="52"/>
        <v>4.3381798513872803E-3</v>
      </c>
      <c r="N167" s="97">
        <f t="shared" si="52"/>
        <v>-6.1891198304540071E-4</v>
      </c>
      <c r="O167" s="97">
        <f t="shared" si="52"/>
        <v>1.8178972182678846E-3</v>
      </c>
      <c r="P167" s="98">
        <f t="shared" si="52"/>
        <v>2.3658404094121791E-2</v>
      </c>
      <c r="Q167" s="99">
        <f t="shared" si="52"/>
        <v>2.146614426068276E-3</v>
      </c>
      <c r="R167" s="96">
        <f t="shared" si="52"/>
        <v>3.9639972550433167E-3</v>
      </c>
      <c r="S167" s="98">
        <f t="shared" si="52"/>
        <v>-3.4169911712433909E-4</v>
      </c>
      <c r="T167" s="99">
        <f t="shared" si="52"/>
        <v>2.1466585718198615E-3</v>
      </c>
      <c r="U167" s="96">
        <f t="shared" si="53"/>
        <v>5.2112246278258445E-2</v>
      </c>
      <c r="V167" s="97">
        <f t="shared" si="53"/>
        <v>-2.1799339448521382E-3</v>
      </c>
      <c r="W167" s="97">
        <f t="shared" si="53"/>
        <v>-1.0621961484863897E-2</v>
      </c>
      <c r="X167" s="97">
        <f t="shared" si="53"/>
        <v>3.7811483189522085E-2</v>
      </c>
      <c r="Y167" s="98">
        <f t="shared" si="53"/>
        <v>0.14805618515691535</v>
      </c>
      <c r="Z167" s="99">
        <f t="shared" si="53"/>
        <v>1.2568356819627469E-2</v>
      </c>
      <c r="AA167" s="96">
        <f t="shared" si="53"/>
        <v>9.7621121004206855E-3</v>
      </c>
      <c r="AB167" s="98">
        <f t="shared" si="53"/>
        <v>1.6452875536334819E-2</v>
      </c>
      <c r="AC167" s="99">
        <f t="shared" si="53"/>
        <v>1.2568356819627469E-2</v>
      </c>
      <c r="AD167" s="96">
        <f t="shared" si="50"/>
        <v>4.6614967897916452E-4</v>
      </c>
      <c r="AE167" s="97">
        <f t="shared" si="50"/>
        <v>7.6565371105055842E-4</v>
      </c>
      <c r="AF167" s="97">
        <f t="shared" si="50"/>
        <v>-2.6443928585448981E-4</v>
      </c>
      <c r="AG167" s="97">
        <f t="shared" si="50"/>
        <v>5.9601258331014751E-4</v>
      </c>
      <c r="AH167" s="98">
        <f t="shared" si="50"/>
        <v>5.8323773858296043E-4</v>
      </c>
      <c r="AI167" s="99">
        <f t="shared" si="50"/>
        <v>2.146614426068276E-3</v>
      </c>
      <c r="AJ167" s="96">
        <f t="shared" si="51"/>
        <v>2.2908821700250502E-3</v>
      </c>
      <c r="AK167" s="98">
        <f t="shared" si="51"/>
        <v>-1.4422359820526865E-4</v>
      </c>
      <c r="AL167" s="220">
        <f t="shared" si="51"/>
        <v>2.1466585718198615E-3</v>
      </c>
    </row>
    <row r="168" spans="1:38" x14ac:dyDescent="0.2">
      <c r="A168" s="330"/>
      <c r="B168" s="91" t="s">
        <v>534</v>
      </c>
      <c r="C168" s="92">
        <v>1007.877</v>
      </c>
      <c r="D168" s="93">
        <v>4067.4009999999998</v>
      </c>
      <c r="E168" s="93">
        <v>9646.5820000000003</v>
      </c>
      <c r="F168" s="93">
        <v>7455.9359999999997</v>
      </c>
      <c r="G168" s="94">
        <v>582.27799999999843</v>
      </c>
      <c r="H168" s="95">
        <f t="shared" si="43"/>
        <v>22760.074000000001</v>
      </c>
      <c r="I168" s="92">
        <v>13156.898999999999</v>
      </c>
      <c r="J168" s="94">
        <v>9603.1749999999993</v>
      </c>
      <c r="K168" s="95">
        <f t="shared" si="44"/>
        <v>22760.074000000001</v>
      </c>
      <c r="L168" s="96">
        <f t="shared" si="52"/>
        <v>4.5118851846314145E-3</v>
      </c>
      <c r="M168" s="97">
        <f t="shared" si="52"/>
        <v>1.0810656328437522E-2</v>
      </c>
      <c r="N168" s="97">
        <f t="shared" si="52"/>
        <v>-4.817153664045005E-3</v>
      </c>
      <c r="O168" s="97">
        <f t="shared" si="52"/>
        <v>-3.4736215992207092E-5</v>
      </c>
      <c r="P168" s="98">
        <f t="shared" si="52"/>
        <v>1.6419025541474102E-2</v>
      </c>
      <c r="Q168" s="99">
        <f t="shared" si="52"/>
        <v>4.6071153888334473E-4</v>
      </c>
      <c r="R168" s="96">
        <f t="shared" si="52"/>
        <v>-1.0962439806798904E-3</v>
      </c>
      <c r="S168" s="98">
        <f t="shared" si="52"/>
        <v>2.6017265149027744E-3</v>
      </c>
      <c r="T168" s="99">
        <f t="shared" si="52"/>
        <v>4.6071153888334473E-4</v>
      </c>
      <c r="U168" s="96">
        <f t="shared" si="53"/>
        <v>4.4321740085503894E-2</v>
      </c>
      <c r="V168" s="97">
        <f t="shared" si="53"/>
        <v>2.6064825162370638E-2</v>
      </c>
      <c r="W168" s="97">
        <f t="shared" si="53"/>
        <v>-1.3870305087829771E-2</v>
      </c>
      <c r="X168" s="97">
        <f t="shared" si="53"/>
        <v>3.6195296138846818E-2</v>
      </c>
      <c r="Y168" s="98">
        <f t="shared" si="53"/>
        <v>0.11015824594852711</v>
      </c>
      <c r="Z168" s="99">
        <f t="shared" si="53"/>
        <v>1.4650688020982081E-2</v>
      </c>
      <c r="AA168" s="96">
        <f t="shared" si="53"/>
        <v>1.1466941989922897E-2</v>
      </c>
      <c r="AB168" s="98">
        <f t="shared" si="53"/>
        <v>1.9045283496988013E-2</v>
      </c>
      <c r="AC168" s="99">
        <f t="shared" si="53"/>
        <v>1.4650688020981918E-2</v>
      </c>
      <c r="AD168" s="96">
        <f t="shared" si="50"/>
        <v>1.989925709879702E-4</v>
      </c>
      <c r="AE168" s="97">
        <f t="shared" si="50"/>
        <v>1.9121660769931025E-3</v>
      </c>
      <c r="AF168" s="97">
        <f t="shared" si="50"/>
        <v>-2.0525202362960738E-3</v>
      </c>
      <c r="AG168" s="97">
        <f t="shared" si="50"/>
        <v>-1.1384819060280091E-5</v>
      </c>
      <c r="AH168" s="98">
        <f t="shared" si="50"/>
        <v>4.1345794625844079E-4</v>
      </c>
      <c r="AI168" s="99">
        <f t="shared" si="50"/>
        <v>4.6071153888334473E-4</v>
      </c>
      <c r="AJ168" s="96">
        <f t="shared" si="51"/>
        <v>-6.3469267340300574E-4</v>
      </c>
      <c r="AK168" s="98">
        <f t="shared" si="51"/>
        <v>1.0954042122863505E-3</v>
      </c>
      <c r="AL168" s="220">
        <f t="shared" si="51"/>
        <v>4.6071153888334473E-4</v>
      </c>
    </row>
    <row r="169" spans="1:38" x14ac:dyDescent="0.2">
      <c r="A169" s="330"/>
      <c r="B169" s="91" t="s">
        <v>535</v>
      </c>
      <c r="C169" s="92">
        <v>992.06100000000004</v>
      </c>
      <c r="D169" s="93">
        <v>4014.6729999999998</v>
      </c>
      <c r="E169" s="93">
        <v>9671.98</v>
      </c>
      <c r="F169" s="93">
        <v>7532.3680000000004</v>
      </c>
      <c r="G169" s="94">
        <v>599.49299999999857</v>
      </c>
      <c r="H169" s="95">
        <f t="shared" si="43"/>
        <v>22810.575000000001</v>
      </c>
      <c r="I169" s="92">
        <v>13195.039000000001</v>
      </c>
      <c r="J169" s="94">
        <v>9615.5370000000003</v>
      </c>
      <c r="K169" s="95">
        <f t="shared" si="44"/>
        <v>22810.576000000001</v>
      </c>
      <c r="L169" s="96">
        <f t="shared" si="52"/>
        <v>-1.5692391035810837E-2</v>
      </c>
      <c r="M169" s="97">
        <f t="shared" si="52"/>
        <v>-1.2963560760298792E-2</v>
      </c>
      <c r="N169" s="97">
        <f t="shared" si="52"/>
        <v>2.6328496456049645E-3</v>
      </c>
      <c r="O169" s="97">
        <f t="shared" si="52"/>
        <v>1.0251160954171374E-2</v>
      </c>
      <c r="P169" s="98">
        <f t="shared" si="52"/>
        <v>2.9564915727539408E-2</v>
      </c>
      <c r="Q169" s="99">
        <f t="shared" si="52"/>
        <v>2.2188416434849993E-3</v>
      </c>
      <c r="R169" s="96">
        <f t="shared" si="52"/>
        <v>2.8988593740820871E-3</v>
      </c>
      <c r="S169" s="98">
        <f t="shared" si="52"/>
        <v>1.2872825914347068E-3</v>
      </c>
      <c r="T169" s="99">
        <f t="shared" si="52"/>
        <v>2.2188855800732636E-3</v>
      </c>
      <c r="U169" s="96">
        <f t="shared" si="53"/>
        <v>1.320558740352421E-2</v>
      </c>
      <c r="V169" s="97">
        <f t="shared" si="53"/>
        <v>3.2742140524308731E-3</v>
      </c>
      <c r="W169" s="97">
        <f t="shared" si="53"/>
        <v>-1.1739096538433387E-2</v>
      </c>
      <c r="X169" s="97">
        <f t="shared" si="53"/>
        <v>4.4329134499748978E-2</v>
      </c>
      <c r="Y169" s="98">
        <f t="shared" si="53"/>
        <v>0.15458971623145956</v>
      </c>
      <c r="Z169" s="99">
        <f t="shared" si="53"/>
        <v>1.3828791700769349E-2</v>
      </c>
      <c r="AA169" s="96">
        <f t="shared" si="53"/>
        <v>1.1438379937291769E-2</v>
      </c>
      <c r="AB169" s="98">
        <f t="shared" si="53"/>
        <v>1.7127728241187645E-2</v>
      </c>
      <c r="AC169" s="99">
        <f t="shared" si="53"/>
        <v>1.3828881206522786E-2</v>
      </c>
      <c r="AD169" s="96">
        <f t="shared" si="50"/>
        <v>-6.9490107984710055E-4</v>
      </c>
      <c r="AE169" s="97">
        <f t="shared" si="50"/>
        <v>-2.3166884255297264E-3</v>
      </c>
      <c r="AF169" s="97">
        <f t="shared" si="50"/>
        <v>1.1159014685101301E-3</v>
      </c>
      <c r="AG169" s="97">
        <f t="shared" si="50"/>
        <v>3.3581613135353029E-3</v>
      </c>
      <c r="AH169" s="98">
        <f t="shared" si="50"/>
        <v>7.5636836681638845E-4</v>
      </c>
      <c r="AI169" s="99">
        <f t="shared" si="50"/>
        <v>2.2188416434849993E-3</v>
      </c>
      <c r="AJ169" s="96">
        <f t="shared" si="51"/>
        <v>1.6757414760602816E-3</v>
      </c>
      <c r="AK169" s="98">
        <f t="shared" si="51"/>
        <v>5.4314410401306201E-4</v>
      </c>
      <c r="AL169" s="220">
        <f t="shared" si="51"/>
        <v>2.2188855800732636E-3</v>
      </c>
    </row>
    <row r="170" spans="1:38" x14ac:dyDescent="0.2">
      <c r="A170" s="330"/>
      <c r="B170" s="91" t="s">
        <v>536</v>
      </c>
      <c r="C170" s="92">
        <v>995.48400000000004</v>
      </c>
      <c r="D170" s="93">
        <v>4013.1579999999999</v>
      </c>
      <c r="E170" s="93">
        <v>9658.6679999999997</v>
      </c>
      <c r="F170" s="93">
        <v>7544.174</v>
      </c>
      <c r="G170" s="94">
        <v>595.88699999999881</v>
      </c>
      <c r="H170" s="95">
        <f t="shared" si="43"/>
        <v>22807.370999999999</v>
      </c>
      <c r="I170" s="92">
        <v>13190.388000000001</v>
      </c>
      <c r="J170" s="94">
        <v>9616.9830000000002</v>
      </c>
      <c r="K170" s="95">
        <f t="shared" si="44"/>
        <v>22807.370999999999</v>
      </c>
      <c r="L170" s="96">
        <f t="shared" si="52"/>
        <v>3.4503926673863823E-3</v>
      </c>
      <c r="M170" s="97">
        <f t="shared" si="52"/>
        <v>-3.7736572816761735E-4</v>
      </c>
      <c r="N170" s="97">
        <f t="shared" si="52"/>
        <v>-1.376346932065606E-3</v>
      </c>
      <c r="O170" s="97">
        <f t="shared" si="52"/>
        <v>1.5673689867515216E-3</v>
      </c>
      <c r="P170" s="98">
        <f t="shared" si="52"/>
        <v>-6.0150827449190827E-3</v>
      </c>
      <c r="Q170" s="99">
        <f t="shared" si="52"/>
        <v>-1.4046116768216244E-4</v>
      </c>
      <c r="R170" s="96">
        <f t="shared" si="52"/>
        <v>-3.5248095894220848E-4</v>
      </c>
      <c r="S170" s="98">
        <f t="shared" si="52"/>
        <v>1.5038161675212864E-4</v>
      </c>
      <c r="T170" s="99">
        <f t="shared" si="52"/>
        <v>-1.4050500083828422E-4</v>
      </c>
      <c r="U170" s="96">
        <f t="shared" si="53"/>
        <v>4.020338366723826E-2</v>
      </c>
      <c r="V170" s="97">
        <f t="shared" si="53"/>
        <v>1.7013025847518268E-3</v>
      </c>
      <c r="W170" s="97">
        <f t="shared" si="53"/>
        <v>-1.0083779369514823E-2</v>
      </c>
      <c r="X170" s="97">
        <f t="shared" si="53"/>
        <v>3.9793655888887919E-2</v>
      </c>
      <c r="Y170" s="98">
        <f t="shared" si="53"/>
        <v>0.10164612705349887</v>
      </c>
      <c r="Z170" s="99">
        <f t="shared" si="53"/>
        <v>1.2906160680445831E-2</v>
      </c>
      <c r="AA170" s="96">
        <f t="shared" si="53"/>
        <v>8.9551891739156966E-3</v>
      </c>
      <c r="AB170" s="98">
        <f t="shared" si="53"/>
        <v>1.8375801560700566E-2</v>
      </c>
      <c r="AC170" s="99">
        <f t="shared" si="53"/>
        <v>1.2906160680445831E-2</v>
      </c>
      <c r="AD170" s="96">
        <f t="shared" si="50"/>
        <v>1.5006197783265005E-4</v>
      </c>
      <c r="AE170" s="97">
        <f t="shared" si="50"/>
        <v>-6.6416563370273334E-5</v>
      </c>
      <c r="AF170" s="97">
        <f t="shared" si="50"/>
        <v>-5.8358897134333076E-4</v>
      </c>
      <c r="AG170" s="97">
        <f t="shared" si="50"/>
        <v>5.1756696181484176E-4</v>
      </c>
      <c r="AH170" s="98">
        <f t="shared" si="50"/>
        <v>-1.5808457261598039E-4</v>
      </c>
      <c r="AI170" s="99">
        <f t="shared" si="50"/>
        <v>-1.4046116768216244E-4</v>
      </c>
      <c r="AJ170" s="96">
        <f t="shared" si="51"/>
        <v>-2.0389664864227188E-4</v>
      </c>
      <c r="AK170" s="98">
        <f t="shared" si="51"/>
        <v>6.3391647804067404E-5</v>
      </c>
      <c r="AL170" s="220">
        <f t="shared" si="51"/>
        <v>-1.4050500083828422E-4</v>
      </c>
    </row>
    <row r="171" spans="1:38" x14ac:dyDescent="0.2">
      <c r="A171" s="330"/>
      <c r="B171" s="91" t="s">
        <v>537</v>
      </c>
      <c r="C171" s="92">
        <v>1016.056</v>
      </c>
      <c r="D171" s="93">
        <v>4039.1260000000002</v>
      </c>
      <c r="E171" s="93">
        <v>9639.2160000000003</v>
      </c>
      <c r="F171" s="93">
        <v>7597.9269999999997</v>
      </c>
      <c r="G171" s="94">
        <v>597.57400000000052</v>
      </c>
      <c r="H171" s="95">
        <f t="shared" si="43"/>
        <v>22889.899000000001</v>
      </c>
      <c r="I171" s="92">
        <v>13232.15</v>
      </c>
      <c r="J171" s="94">
        <v>9657.7489999999998</v>
      </c>
      <c r="K171" s="95">
        <f t="shared" si="44"/>
        <v>22889.898999999998</v>
      </c>
      <c r="L171" s="96">
        <f t="shared" si="52"/>
        <v>2.0665324605920337E-2</v>
      </c>
      <c r="M171" s="97">
        <f t="shared" si="52"/>
        <v>6.4707145843747749E-3</v>
      </c>
      <c r="N171" s="97">
        <f t="shared" si="52"/>
        <v>-2.0139422951487014E-3</v>
      </c>
      <c r="O171" s="97">
        <f t="shared" si="52"/>
        <v>7.1251007731263491E-3</v>
      </c>
      <c r="P171" s="98">
        <f t="shared" si="52"/>
        <v>2.8310736767234736E-3</v>
      </c>
      <c r="Q171" s="99">
        <f t="shared" si="52"/>
        <v>3.6184793065365609E-3</v>
      </c>
      <c r="R171" s="96">
        <f t="shared" si="52"/>
        <v>3.16609337041479E-3</v>
      </c>
      <c r="S171" s="98">
        <f t="shared" si="52"/>
        <v>4.2389593493094065E-3</v>
      </c>
      <c r="T171" s="99">
        <f t="shared" si="52"/>
        <v>3.6184793065364013E-3</v>
      </c>
      <c r="U171" s="96">
        <f t="shared" si="53"/>
        <v>7.0121761769900759E-2</v>
      </c>
      <c r="V171" s="97">
        <f t="shared" si="53"/>
        <v>1.8109893455943028E-2</v>
      </c>
      <c r="W171" s="97">
        <f t="shared" si="53"/>
        <v>-1.2500364964064509E-2</v>
      </c>
      <c r="X171" s="97">
        <f t="shared" si="53"/>
        <v>4.1338150196722698E-2</v>
      </c>
      <c r="Y171" s="98">
        <f t="shared" si="53"/>
        <v>9.1136503902049457E-2</v>
      </c>
      <c r="Z171" s="99">
        <f t="shared" si="53"/>
        <v>1.6336719124495594E-2</v>
      </c>
      <c r="AA171" s="96">
        <f t="shared" si="53"/>
        <v>1.3303671767460499E-2</v>
      </c>
      <c r="AB171" s="98">
        <f t="shared" si="53"/>
        <v>2.0521921027640833E-2</v>
      </c>
      <c r="AC171" s="99">
        <f t="shared" si="53"/>
        <v>1.6336719124495434E-2</v>
      </c>
      <c r="AD171" s="96">
        <f t="shared" si="50"/>
        <v>9.0198909817356873E-4</v>
      </c>
      <c r="AE171" s="97">
        <f t="shared" si="50"/>
        <v>1.1385792777256223E-3</v>
      </c>
      <c r="AF171" s="97">
        <f t="shared" si="50"/>
        <v>-8.5288216690995722E-4</v>
      </c>
      <c r="AG171" s="97">
        <f t="shared" si="50"/>
        <v>2.3568257823314972E-3</v>
      </c>
      <c r="AH171" s="98">
        <f t="shared" si="50"/>
        <v>7.3967315215844791E-5</v>
      </c>
      <c r="AI171" s="99">
        <f t="shared" si="50"/>
        <v>3.6184793065365609E-3</v>
      </c>
      <c r="AJ171" s="96">
        <f t="shared" si="51"/>
        <v>1.8310746994907397E-3</v>
      </c>
      <c r="AK171" s="98">
        <f t="shared" si="51"/>
        <v>1.7874046070456618E-3</v>
      </c>
      <c r="AL171" s="220">
        <f t="shared" si="51"/>
        <v>3.6184793065364013E-3</v>
      </c>
    </row>
    <row r="172" spans="1:38" x14ac:dyDescent="0.2">
      <c r="A172" s="331"/>
      <c r="B172" s="100" t="s">
        <v>538</v>
      </c>
      <c r="C172" s="101">
        <v>1007.841</v>
      </c>
      <c r="D172" s="102">
        <v>4023.9969999999998</v>
      </c>
      <c r="E172" s="102">
        <v>9587.0190000000002</v>
      </c>
      <c r="F172" s="102">
        <v>7569.7470000000003</v>
      </c>
      <c r="G172" s="103">
        <v>612.00600000000122</v>
      </c>
      <c r="H172" s="104">
        <f t="shared" si="43"/>
        <v>22800.61</v>
      </c>
      <c r="I172" s="101">
        <v>13182.739</v>
      </c>
      <c r="J172" s="103">
        <v>9617.8709999999992</v>
      </c>
      <c r="K172" s="104">
        <f t="shared" si="44"/>
        <v>22800.61</v>
      </c>
      <c r="L172" s="105">
        <f t="shared" si="52"/>
        <v>-8.0851842811813825E-3</v>
      </c>
      <c r="M172" s="106">
        <f t="shared" si="52"/>
        <v>-3.7456122933526609E-3</v>
      </c>
      <c r="N172" s="106">
        <f t="shared" si="52"/>
        <v>-5.4150669515031216E-3</v>
      </c>
      <c r="O172" s="106">
        <f t="shared" si="52"/>
        <v>-3.7089063898612584E-3</v>
      </c>
      <c r="P172" s="107">
        <f t="shared" si="52"/>
        <v>2.4150983811211141E-2</v>
      </c>
      <c r="Q172" s="108">
        <f t="shared" si="52"/>
        <v>-3.9008035815274091E-3</v>
      </c>
      <c r="R172" s="105">
        <f t="shared" si="52"/>
        <v>-3.7341626266328646E-3</v>
      </c>
      <c r="S172" s="107">
        <f t="shared" si="52"/>
        <v>-4.1291195287846694E-3</v>
      </c>
      <c r="T172" s="108">
        <f t="shared" si="52"/>
        <v>-3.9008035815272508E-3</v>
      </c>
      <c r="U172" s="105">
        <f t="shared" si="53"/>
        <v>4.8098461922440931E-2</v>
      </c>
      <c r="V172" s="106">
        <f t="shared" si="53"/>
        <v>-3.8653074496846523E-4</v>
      </c>
      <c r="W172" s="106">
        <f t="shared" si="53"/>
        <v>-1.7702830848393827E-2</v>
      </c>
      <c r="X172" s="106">
        <f t="shared" si="53"/>
        <v>3.6371843478251412E-2</v>
      </c>
      <c r="Y172" s="107">
        <f t="shared" si="53"/>
        <v>0.11995476305503666</v>
      </c>
      <c r="Z172" s="108">
        <f t="shared" si="53"/>
        <v>8.9891447178309641E-3</v>
      </c>
      <c r="AA172" s="105">
        <f t="shared" si="53"/>
        <v>4.221883268302311E-3</v>
      </c>
      <c r="AB172" s="107">
        <f t="shared" si="53"/>
        <v>1.5597411701870657E-2</v>
      </c>
      <c r="AC172" s="108">
        <f t="shared" si="53"/>
        <v>8.9891447178309641E-3</v>
      </c>
      <c r="AD172" s="105">
        <f t="shared" si="50"/>
        <v>-3.5889192870619616E-4</v>
      </c>
      <c r="AE172" s="106">
        <f t="shared" si="50"/>
        <v>-6.6094655987780279E-4</v>
      </c>
      <c r="AF172" s="106">
        <f t="shared" si="50"/>
        <v>-2.2803508219935839E-3</v>
      </c>
      <c r="AG172" s="106">
        <f t="shared" si="50"/>
        <v>-1.2311107183128848E-3</v>
      </c>
      <c r="AH172" s="107">
        <f t="shared" si="50"/>
        <v>6.3049644736312281E-4</v>
      </c>
      <c r="AI172" s="108">
        <f t="shared" si="50"/>
        <v>-3.9008035815274091E-3</v>
      </c>
      <c r="AJ172" s="105">
        <f t="shared" si="51"/>
        <v>-2.1586377467196368E-3</v>
      </c>
      <c r="AK172" s="107">
        <f t="shared" si="51"/>
        <v>-1.7421658348077732E-3</v>
      </c>
      <c r="AL172" s="223">
        <f t="shared" si="51"/>
        <v>-3.9008035815272508E-3</v>
      </c>
    </row>
    <row r="173" spans="1:38" x14ac:dyDescent="0.2">
      <c r="A173" s="341">
        <v>2018</v>
      </c>
      <c r="B173" s="82" t="s">
        <v>527</v>
      </c>
      <c r="C173" s="84">
        <v>1038.152</v>
      </c>
      <c r="D173" s="84">
        <v>3999.6849999999999</v>
      </c>
      <c r="E173" s="84">
        <v>9541.0069999999996</v>
      </c>
      <c r="F173" s="84">
        <v>7600.7759999999998</v>
      </c>
      <c r="G173" s="85">
        <v>613.97700000000259</v>
      </c>
      <c r="H173" s="86">
        <f t="shared" si="43"/>
        <v>22793.597000000002</v>
      </c>
      <c r="I173" s="83">
        <v>13168.728999999999</v>
      </c>
      <c r="J173" s="85">
        <v>9624.8680000000004</v>
      </c>
      <c r="K173" s="86">
        <f t="shared" si="44"/>
        <v>22793.597000000002</v>
      </c>
      <c r="L173" s="87">
        <f t="shared" si="52"/>
        <v>3.0075180509624072E-2</v>
      </c>
      <c r="M173" s="88">
        <f t="shared" si="52"/>
        <v>-6.0417540072718488E-3</v>
      </c>
      <c r="N173" s="88">
        <f t="shared" si="52"/>
        <v>-4.7994063639594979E-3</v>
      </c>
      <c r="O173" s="88">
        <f t="shared" si="52"/>
        <v>4.0990801938294028E-3</v>
      </c>
      <c r="P173" s="89">
        <f t="shared" si="52"/>
        <v>3.2205566612114327E-3</v>
      </c>
      <c r="Q173" s="90">
        <f t="shared" si="52"/>
        <v>-3.0757949019780654E-4</v>
      </c>
      <c r="R173" s="87">
        <f t="shared" si="52"/>
        <v>-1.062753347388598E-3</v>
      </c>
      <c r="S173" s="89">
        <f t="shared" si="52"/>
        <v>7.274998801711115E-4</v>
      </c>
      <c r="T173" s="90">
        <f t="shared" si="52"/>
        <v>-3.0757949019780654E-4</v>
      </c>
      <c r="U173" s="87">
        <f t="shared" si="53"/>
        <v>7.8605083662772315E-2</v>
      </c>
      <c r="V173" s="88">
        <f t="shared" si="53"/>
        <v>-7.7911890872250375E-3</v>
      </c>
      <c r="W173" s="88">
        <f t="shared" si="53"/>
        <v>-2.3346415424993994E-2</v>
      </c>
      <c r="X173" s="88">
        <f t="shared" si="53"/>
        <v>3.9063997346829568E-2</v>
      </c>
      <c r="Y173" s="89">
        <f t="shared" si="53"/>
        <v>0.10611140436372857</v>
      </c>
      <c r="Z173" s="90">
        <f t="shared" si="53"/>
        <v>7.1061133226050207E-3</v>
      </c>
      <c r="AA173" s="87">
        <f t="shared" si="53"/>
        <v>1.5831408693423679E-3</v>
      </c>
      <c r="AB173" s="89">
        <f t="shared" si="53"/>
        <v>1.4762064816614915E-2</v>
      </c>
      <c r="AC173" s="90">
        <f t="shared" si="53"/>
        <v>7.1061133226048593E-3</v>
      </c>
      <c r="AD173" s="87">
        <f t="shared" si="50"/>
        <v>1.3293942574343421E-3</v>
      </c>
      <c r="AE173" s="88">
        <f t="shared" si="50"/>
        <v>-1.066287261612733E-3</v>
      </c>
      <c r="AF173" s="88">
        <f t="shared" si="50"/>
        <v>-2.018016184654736E-3</v>
      </c>
      <c r="AG173" s="88">
        <f t="shared" si="50"/>
        <v>1.3608846429985662E-3</v>
      </c>
      <c r="AH173" s="89">
        <f t="shared" si="50"/>
        <v>8.6445055636729358E-5</v>
      </c>
      <c r="AI173" s="90">
        <f t="shared" si="50"/>
        <v>-3.0757949019780654E-4</v>
      </c>
      <c r="AJ173" s="87">
        <f t="shared" si="51"/>
        <v>-6.1445724478424995E-4</v>
      </c>
      <c r="AK173" s="89">
        <f t="shared" si="51"/>
        <v>3.068777545864434E-4</v>
      </c>
      <c r="AL173" s="219">
        <f t="shared" si="51"/>
        <v>-3.0757949019780654E-4</v>
      </c>
    </row>
    <row r="174" spans="1:38" x14ac:dyDescent="0.2">
      <c r="A174" s="342"/>
      <c r="B174" s="91" t="s">
        <v>528</v>
      </c>
      <c r="C174" s="93">
        <v>1017.125</v>
      </c>
      <c r="D174" s="93">
        <v>3975.395</v>
      </c>
      <c r="E174" s="93">
        <v>9627.6890000000003</v>
      </c>
      <c r="F174" s="93">
        <v>7601.66</v>
      </c>
      <c r="G174" s="94">
        <v>616.01400000000285</v>
      </c>
      <c r="H174" s="95">
        <f t="shared" si="43"/>
        <v>22837.883000000002</v>
      </c>
      <c r="I174" s="92">
        <v>13195.833000000001</v>
      </c>
      <c r="J174" s="94">
        <v>9642.0499999999993</v>
      </c>
      <c r="K174" s="95">
        <f t="shared" si="44"/>
        <v>22837.883000000002</v>
      </c>
      <c r="L174" s="96">
        <f t="shared" si="52"/>
        <v>-2.0254259491866357E-2</v>
      </c>
      <c r="M174" s="97">
        <f t="shared" si="52"/>
        <v>-6.0729782470369453E-3</v>
      </c>
      <c r="N174" s="97">
        <f t="shared" si="52"/>
        <v>9.0852045282013415E-3</v>
      </c>
      <c r="O174" s="97">
        <f t="shared" si="52"/>
        <v>1.1630391423191718E-4</v>
      </c>
      <c r="P174" s="98">
        <f t="shared" si="52"/>
        <v>3.3177138557311647E-3</v>
      </c>
      <c r="Q174" s="99">
        <f t="shared" si="52"/>
        <v>1.942914056083384E-3</v>
      </c>
      <c r="R174" s="96">
        <f t="shared" si="52"/>
        <v>2.0582092622607072E-3</v>
      </c>
      <c r="S174" s="98">
        <f t="shared" si="52"/>
        <v>1.7851673394376816E-3</v>
      </c>
      <c r="T174" s="99">
        <f t="shared" si="52"/>
        <v>1.942914056083384E-3</v>
      </c>
      <c r="U174" s="96">
        <f t="shared" si="53"/>
        <v>3.492572242572247E-2</v>
      </c>
      <c r="V174" s="97">
        <f t="shared" si="53"/>
        <v>-9.9019887909625893E-3</v>
      </c>
      <c r="W174" s="97">
        <f t="shared" si="53"/>
        <v>-1.00244941506989E-2</v>
      </c>
      <c r="X174" s="97">
        <f t="shared" si="53"/>
        <v>2.842389356621864E-2</v>
      </c>
      <c r="Y174" s="98">
        <f t="shared" si="53"/>
        <v>0.13298265619540534</v>
      </c>
      <c r="Z174" s="99">
        <f t="shared" si="53"/>
        <v>7.9210341592889175E-3</v>
      </c>
      <c r="AA174" s="96">
        <f t="shared" si="53"/>
        <v>6.6634702637261246E-3</v>
      </c>
      <c r="AB174" s="98">
        <f t="shared" si="53"/>
        <v>9.6472012330992511E-3</v>
      </c>
      <c r="AC174" s="99">
        <f t="shared" si="53"/>
        <v>7.9210341592889175E-3</v>
      </c>
      <c r="AD174" s="96">
        <f t="shared" si="50"/>
        <v>-9.2249590970657424E-4</v>
      </c>
      <c r="AE174" s="97">
        <f t="shared" si="50"/>
        <v>-1.0656501472760074E-3</v>
      </c>
      <c r="AF174" s="97">
        <f t="shared" si="50"/>
        <v>3.8029100891798996E-3</v>
      </c>
      <c r="AG174" s="97">
        <f t="shared" si="50"/>
        <v>3.8782821333553214E-5</v>
      </c>
      <c r="AH174" s="98">
        <f t="shared" si="50"/>
        <v>8.9367202552552883E-5</v>
      </c>
      <c r="AI174" s="99">
        <f t="shared" si="50"/>
        <v>1.942914056083384E-3</v>
      </c>
      <c r="AJ174" s="96">
        <f t="shared" si="51"/>
        <v>1.1891058703898808E-3</v>
      </c>
      <c r="AK174" s="98">
        <f t="shared" si="51"/>
        <v>7.5380818569350323E-4</v>
      </c>
      <c r="AL174" s="220">
        <f t="shared" si="51"/>
        <v>1.942914056083384E-3</v>
      </c>
    </row>
    <row r="175" spans="1:38" x14ac:dyDescent="0.2">
      <c r="A175" s="342"/>
      <c r="B175" s="91" t="s">
        <v>529</v>
      </c>
      <c r="C175" s="93">
        <v>1031.0889999999999</v>
      </c>
      <c r="D175" s="93">
        <v>4041.136</v>
      </c>
      <c r="E175" s="93">
        <v>9558.6039999999994</v>
      </c>
      <c r="F175" s="93">
        <v>7688.9380000000001</v>
      </c>
      <c r="G175" s="94">
        <v>613.1820000000007</v>
      </c>
      <c r="H175" s="95">
        <f t="shared" si="43"/>
        <v>22932.949000000001</v>
      </c>
      <c r="I175" s="92">
        <v>13288.376</v>
      </c>
      <c r="J175" s="94">
        <v>9644.5730000000003</v>
      </c>
      <c r="K175" s="95">
        <f t="shared" si="44"/>
        <v>22932.949000000001</v>
      </c>
      <c r="L175" s="96">
        <f t="shared" si="52"/>
        <v>1.3728892712301774E-2</v>
      </c>
      <c r="M175" s="97">
        <f t="shared" si="52"/>
        <v>1.6536973055507689E-2</v>
      </c>
      <c r="N175" s="97">
        <f t="shared" si="52"/>
        <v>-7.1756576266641912E-3</v>
      </c>
      <c r="O175" s="97">
        <f t="shared" si="52"/>
        <v>1.1481439580302229E-2</v>
      </c>
      <c r="P175" s="98">
        <f t="shared" si="52"/>
        <v>-4.5972981133580414E-3</v>
      </c>
      <c r="Q175" s="99">
        <f t="shared" si="52"/>
        <v>4.1626450227457111E-3</v>
      </c>
      <c r="R175" s="96">
        <f t="shared" si="52"/>
        <v>7.0130472248322376E-3</v>
      </c>
      <c r="S175" s="98">
        <f t="shared" si="52"/>
        <v>2.6166634688692215E-4</v>
      </c>
      <c r="T175" s="99">
        <f t="shared" si="52"/>
        <v>4.1626450227457111E-3</v>
      </c>
      <c r="U175" s="96">
        <f t="shared" si="53"/>
        <v>4.1457753392778462E-2</v>
      </c>
      <c r="V175" s="97">
        <f t="shared" si="53"/>
        <v>5.5408637457114865E-3</v>
      </c>
      <c r="W175" s="97">
        <f t="shared" si="53"/>
        <v>-1.9425192553108525E-2</v>
      </c>
      <c r="X175" s="97">
        <f t="shared" si="53"/>
        <v>4.970586428391021E-2</v>
      </c>
      <c r="Y175" s="98">
        <f t="shared" si="53"/>
        <v>0.11380306250340944</v>
      </c>
      <c r="Z175" s="99">
        <f t="shared" si="53"/>
        <v>1.3286216502007847E-2</v>
      </c>
      <c r="AA175" s="96">
        <f t="shared" si="53"/>
        <v>1.4171903379200304E-2</v>
      </c>
      <c r="AB175" s="98">
        <f t="shared" si="53"/>
        <v>1.2068334269542491E-2</v>
      </c>
      <c r="AC175" s="99">
        <f t="shared" si="53"/>
        <v>1.3286171730229579E-2</v>
      </c>
      <c r="AD175" s="96">
        <f t="shared" si="50"/>
        <v>6.1144021098627846E-4</v>
      </c>
      <c r="AE175" s="97">
        <f t="shared" si="50"/>
        <v>2.8785943075371732E-3</v>
      </c>
      <c r="AF175" s="97">
        <f t="shared" si="50"/>
        <v>-3.0250176866218705E-3</v>
      </c>
      <c r="AG175" s="97">
        <f t="shared" si="50"/>
        <v>3.8216326793512447E-3</v>
      </c>
      <c r="AH175" s="98">
        <f t="shared" si="50"/>
        <v>-1.2400448850719454E-4</v>
      </c>
      <c r="AI175" s="99">
        <f t="shared" si="50"/>
        <v>4.1626450227457111E-3</v>
      </c>
      <c r="AJ175" s="96">
        <f t="shared" si="51"/>
        <v>4.0521706849973643E-3</v>
      </c>
      <c r="AK175" s="98">
        <f t="shared" si="51"/>
        <v>1.1047433774842649E-4</v>
      </c>
      <c r="AL175" s="220">
        <f t="shared" si="51"/>
        <v>4.1626450227457111E-3</v>
      </c>
    </row>
    <row r="176" spans="1:38" x14ac:dyDescent="0.2">
      <c r="A176" s="342"/>
      <c r="B176" s="91" t="s">
        <v>530</v>
      </c>
      <c r="C176" s="93">
        <v>1024.827</v>
      </c>
      <c r="D176" s="93">
        <v>4030.395</v>
      </c>
      <c r="E176" s="93">
        <v>9580.223</v>
      </c>
      <c r="F176" s="93">
        <v>7694.4480000000003</v>
      </c>
      <c r="G176" s="94">
        <v>619.34300000000076</v>
      </c>
      <c r="H176" s="95">
        <f t="shared" si="43"/>
        <v>22949.236000000001</v>
      </c>
      <c r="I176" s="92">
        <v>13275.196</v>
      </c>
      <c r="J176" s="94">
        <v>9674.0390000000007</v>
      </c>
      <c r="K176" s="95">
        <f t="shared" si="44"/>
        <v>22949.235000000001</v>
      </c>
      <c r="L176" s="96">
        <f t="shared" si="52"/>
        <v>-6.0731905781168686E-3</v>
      </c>
      <c r="M176" s="97">
        <f t="shared" si="52"/>
        <v>-2.6579159919388968E-3</v>
      </c>
      <c r="N176" s="97">
        <f t="shared" si="52"/>
        <v>2.2617319432838307E-3</v>
      </c>
      <c r="O176" s="97">
        <f t="shared" si="52"/>
        <v>7.1661391989377699E-4</v>
      </c>
      <c r="P176" s="98">
        <f t="shared" si="52"/>
        <v>1.0047587828736087E-2</v>
      </c>
      <c r="Q176" s="99">
        <f t="shared" si="52"/>
        <v>7.1020085554632597E-4</v>
      </c>
      <c r="R176" s="96">
        <f t="shared" si="52"/>
        <v>-9.9184430061282822E-4</v>
      </c>
      <c r="S176" s="98">
        <f t="shared" si="52"/>
        <v>3.0551896906167177E-3</v>
      </c>
      <c r="T176" s="99">
        <f t="shared" si="52"/>
        <v>7.1015725016438389E-4</v>
      </c>
      <c r="U176" s="96">
        <f t="shared" si="53"/>
        <v>5.391613936254562E-2</v>
      </c>
      <c r="V176" s="97">
        <f t="shared" si="53"/>
        <v>-3.58476548835013E-3</v>
      </c>
      <c r="W176" s="97">
        <f t="shared" si="53"/>
        <v>-1.341680717597955E-2</v>
      </c>
      <c r="X176" s="97">
        <f t="shared" si="53"/>
        <v>4.0217884162651825E-2</v>
      </c>
      <c r="Y176" s="98">
        <f t="shared" si="53"/>
        <v>0.11100686864192734</v>
      </c>
      <c r="Z176" s="99">
        <f t="shared" si="53"/>
        <v>1.1772039950234131E-2</v>
      </c>
      <c r="AA176" s="96">
        <f t="shared" si="53"/>
        <v>9.0624249627792863E-3</v>
      </c>
      <c r="AB176" s="98">
        <f t="shared" si="53"/>
        <v>1.5514082774246596E-2</v>
      </c>
      <c r="AC176" s="99">
        <f t="shared" si="53"/>
        <v>1.1772040469232895E-2</v>
      </c>
      <c r="AD176" s="96">
        <f t="shared" si="50"/>
        <v>-2.7305690166580597E-4</v>
      </c>
      <c r="AE176" s="97">
        <f t="shared" si="50"/>
        <v>-4.6836540734468928E-4</v>
      </c>
      <c r="AF176" s="97">
        <f t="shared" si="50"/>
        <v>9.4270475201425669E-4</v>
      </c>
      <c r="AG176" s="97">
        <f t="shared" si="50"/>
        <v>2.4026565445203833E-4</v>
      </c>
      <c r="AH176" s="98">
        <f t="shared" si="50"/>
        <v>2.6865275809055602E-4</v>
      </c>
      <c r="AI176" s="99">
        <f t="shared" si="50"/>
        <v>7.1020085554632597E-4</v>
      </c>
      <c r="AJ176" s="96">
        <f t="shared" si="51"/>
        <v>-5.7471893387982026E-4</v>
      </c>
      <c r="AK176" s="98">
        <f t="shared" si="51"/>
        <v>1.2848761840442043E-3</v>
      </c>
      <c r="AL176" s="220">
        <f t="shared" si="51"/>
        <v>7.1015725016438389E-4</v>
      </c>
    </row>
    <row r="177" spans="1:38" x14ac:dyDescent="0.2">
      <c r="A177" s="342"/>
      <c r="B177" s="91" t="s">
        <v>531</v>
      </c>
      <c r="C177" s="93">
        <v>1020.329</v>
      </c>
      <c r="D177" s="93">
        <v>4057.5239999999999</v>
      </c>
      <c r="E177" s="93">
        <v>9599.0069999999996</v>
      </c>
      <c r="F177" s="93">
        <v>7746.0410000000002</v>
      </c>
      <c r="G177" s="94">
        <v>641.14399999999659</v>
      </c>
      <c r="H177" s="95">
        <f t="shared" si="43"/>
        <v>23064.044999999998</v>
      </c>
      <c r="I177" s="92">
        <v>13334.333000000001</v>
      </c>
      <c r="J177" s="94">
        <v>9729.7129999999997</v>
      </c>
      <c r="K177" s="95">
        <f t="shared" si="44"/>
        <v>23064.046000000002</v>
      </c>
      <c r="L177" s="96">
        <f t="shared" si="52"/>
        <v>-4.389033466136282E-3</v>
      </c>
      <c r="M177" s="97">
        <f t="shared" si="52"/>
        <v>6.731102038385792E-3</v>
      </c>
      <c r="N177" s="97">
        <f t="shared" si="52"/>
        <v>1.9607059251125626E-3</v>
      </c>
      <c r="O177" s="97">
        <f t="shared" si="52"/>
        <v>6.7052243383800688E-3</v>
      </c>
      <c r="P177" s="98">
        <f t="shared" si="52"/>
        <v>3.5200204087227613E-2</v>
      </c>
      <c r="Q177" s="99">
        <f t="shared" si="52"/>
        <v>5.0027373460274438E-3</v>
      </c>
      <c r="R177" s="96">
        <f t="shared" si="52"/>
        <v>4.4546988232791913E-3</v>
      </c>
      <c r="S177" s="98">
        <f t="shared" si="52"/>
        <v>5.7549902372730838E-3</v>
      </c>
      <c r="T177" s="99">
        <f t="shared" si="52"/>
        <v>5.0028247128935457E-3</v>
      </c>
      <c r="U177" s="96">
        <f t="shared" si="53"/>
        <v>6.524394572766104E-2</v>
      </c>
      <c r="V177" s="97">
        <f t="shared" si="53"/>
        <v>1.0578194255018304E-2</v>
      </c>
      <c r="W177" s="97">
        <f t="shared" si="53"/>
        <v>-8.1375235591707798E-3</v>
      </c>
      <c r="X177" s="97">
        <f t="shared" si="53"/>
        <v>4.5029243395277488E-2</v>
      </c>
      <c r="Y177" s="98">
        <f t="shared" si="53"/>
        <v>0.13973050805276024</v>
      </c>
      <c r="Z177" s="99">
        <f t="shared" si="53"/>
        <v>1.9384578258298358E-2</v>
      </c>
      <c r="AA177" s="96">
        <f t="shared" si="53"/>
        <v>1.7782740792841732E-2</v>
      </c>
      <c r="AB177" s="98">
        <f t="shared" si="53"/>
        <v>2.1588170227018727E-2</v>
      </c>
      <c r="AC177" s="99">
        <f t="shared" si="53"/>
        <v>1.9384622456294943E-2</v>
      </c>
      <c r="AD177" s="96">
        <f t="shared" si="50"/>
        <v>-1.9599781012318002E-4</v>
      </c>
      <c r="AE177" s="97">
        <f t="shared" si="50"/>
        <v>1.1821308561208706E-3</v>
      </c>
      <c r="AF177" s="97">
        <f t="shared" si="50"/>
        <v>8.1850219327561278E-4</v>
      </c>
      <c r="AG177" s="97">
        <f t="shared" si="50"/>
        <v>2.2481358420820565E-3</v>
      </c>
      <c r="AH177" s="98">
        <f t="shared" si="50"/>
        <v>9.4996626467198464E-4</v>
      </c>
      <c r="AI177" s="99">
        <f t="shared" si="50"/>
        <v>5.0027373460274438E-3</v>
      </c>
      <c r="AJ177" s="96">
        <f t="shared" si="51"/>
        <v>2.5768614945117178E-3</v>
      </c>
      <c r="AK177" s="98">
        <f t="shared" si="51"/>
        <v>2.4259632183817486E-3</v>
      </c>
      <c r="AL177" s="220">
        <f t="shared" si="51"/>
        <v>5.0028247128935457E-3</v>
      </c>
    </row>
    <row r="178" spans="1:38" x14ac:dyDescent="0.2">
      <c r="A178" s="342"/>
      <c r="B178" s="91" t="s">
        <v>532</v>
      </c>
      <c r="C178" s="93">
        <v>1023.878</v>
      </c>
      <c r="D178" s="93">
        <v>4063.9609999999998</v>
      </c>
      <c r="E178" s="93">
        <v>9576.0640000000003</v>
      </c>
      <c r="F178" s="93">
        <v>7710.5929999999998</v>
      </c>
      <c r="G178" s="94">
        <v>640.75500000000102</v>
      </c>
      <c r="H178" s="95">
        <f t="shared" si="43"/>
        <v>23015.251</v>
      </c>
      <c r="I178" s="92">
        <v>13313.6</v>
      </c>
      <c r="J178" s="94">
        <v>9701.6509999999998</v>
      </c>
      <c r="K178" s="95">
        <f t="shared" si="44"/>
        <v>23015.251</v>
      </c>
      <c r="L178" s="96">
        <f t="shared" si="52"/>
        <v>3.4782898457263217E-3</v>
      </c>
      <c r="M178" s="97">
        <f t="shared" si="52"/>
        <v>1.5864354714845551E-3</v>
      </c>
      <c r="N178" s="97">
        <f t="shared" si="52"/>
        <v>-2.3901430637564181E-3</v>
      </c>
      <c r="O178" s="97">
        <f t="shared" si="52"/>
        <v>-4.5762732213785497E-3</v>
      </c>
      <c r="P178" s="98">
        <f t="shared" si="52"/>
        <v>-6.0672797374003071E-4</v>
      </c>
      <c r="Q178" s="99">
        <f t="shared" si="52"/>
        <v>-2.1155872701426855E-3</v>
      </c>
      <c r="R178" s="96">
        <f t="shared" si="52"/>
        <v>-1.5548584244896369E-3</v>
      </c>
      <c r="S178" s="98">
        <f t="shared" si="52"/>
        <v>-2.884154959144211E-3</v>
      </c>
      <c r="T178" s="99">
        <f t="shared" si="52"/>
        <v>-2.1156305359433416E-3</v>
      </c>
      <c r="U178" s="96">
        <f t="shared" si="53"/>
        <v>3.1336626482723069E-2</v>
      </c>
      <c r="V178" s="97">
        <f t="shared" si="53"/>
        <v>1.4337134055772607E-2</v>
      </c>
      <c r="W178" s="97">
        <f t="shared" si="53"/>
        <v>-1.2703521571036377E-2</v>
      </c>
      <c r="X178" s="97">
        <f t="shared" si="53"/>
        <v>3.599893317783346E-2</v>
      </c>
      <c r="Y178" s="98">
        <f t="shared" si="53"/>
        <v>0.14495775795522661</v>
      </c>
      <c r="Z178" s="99">
        <f t="shared" si="53"/>
        <v>1.3849165117643281E-2</v>
      </c>
      <c r="AA178" s="96">
        <f t="shared" si="53"/>
        <v>1.480768877503146E-2</v>
      </c>
      <c r="AB178" s="98">
        <f t="shared" si="53"/>
        <v>1.2536829977762358E-2</v>
      </c>
      <c r="AC178" s="99">
        <f t="shared" si="53"/>
        <v>1.3849209778906158E-2</v>
      </c>
      <c r="AD178" s="96">
        <f t="shared" ref="AD178:AI193" si="54">(C178-C177)/$H177</f>
        <v>1.5387587042949718E-4</v>
      </c>
      <c r="AE178" s="97">
        <f t="shared" si="54"/>
        <v>2.7909241418840009E-4</v>
      </c>
      <c r="AF178" s="97">
        <f t="shared" si="54"/>
        <v>-9.9475178790187514E-4</v>
      </c>
      <c r="AG178" s="97">
        <f t="shared" si="54"/>
        <v>-1.5369376880768452E-3</v>
      </c>
      <c r="AH178" s="98">
        <f t="shared" si="54"/>
        <v>-1.6866078781739119E-5</v>
      </c>
      <c r="AI178" s="99">
        <f t="shared" si="54"/>
        <v>-2.1155872701426855E-3</v>
      </c>
      <c r="AJ178" s="96">
        <f t="shared" ref="AJ178:AL193" si="55">(I178-I177)/$K177</f>
        <v>-8.9893160983117064E-4</v>
      </c>
      <c r="AK178" s="98">
        <f t="shared" si="55"/>
        <v>-1.2166989261120922E-3</v>
      </c>
      <c r="AL178" s="220">
        <f t="shared" si="55"/>
        <v>-2.1156305359433416E-3</v>
      </c>
    </row>
    <row r="179" spans="1:38" x14ac:dyDescent="0.2">
      <c r="A179" s="342"/>
      <c r="B179" s="91" t="s">
        <v>533</v>
      </c>
      <c r="C179" s="93">
        <v>1000.162</v>
      </c>
      <c r="D179" s="93">
        <v>4020.5250000000001</v>
      </c>
      <c r="E179" s="93">
        <v>9548.8870000000006</v>
      </c>
      <c r="F179" s="93">
        <v>7747.89</v>
      </c>
      <c r="G179" s="94">
        <v>620.94099999999889</v>
      </c>
      <c r="H179" s="95">
        <f t="shared" si="43"/>
        <v>22938.404999999999</v>
      </c>
      <c r="I179" s="92">
        <v>13293.814</v>
      </c>
      <c r="J179" s="94">
        <v>9644.5910000000003</v>
      </c>
      <c r="K179" s="95">
        <f t="shared" si="44"/>
        <v>22938.404999999999</v>
      </c>
      <c r="L179" s="96">
        <f t="shared" si="52"/>
        <v>-2.3162915894276475E-2</v>
      </c>
      <c r="M179" s="97">
        <f t="shared" si="52"/>
        <v>-1.0688094693822037E-2</v>
      </c>
      <c r="N179" s="97">
        <f t="shared" si="52"/>
        <v>-2.8380136139440669E-3</v>
      </c>
      <c r="O179" s="97">
        <f t="shared" si="52"/>
        <v>4.8371117500301836E-3</v>
      </c>
      <c r="P179" s="98">
        <f t="shared" si="52"/>
        <v>-3.0922895646545236E-2</v>
      </c>
      <c r="Q179" s="99">
        <f t="shared" si="52"/>
        <v>-3.3389164428405047E-3</v>
      </c>
      <c r="R179" s="96">
        <f t="shared" si="52"/>
        <v>-1.4861495012618718E-3</v>
      </c>
      <c r="S179" s="98">
        <f t="shared" si="52"/>
        <v>-5.8814731636913651E-3</v>
      </c>
      <c r="T179" s="99">
        <f t="shared" si="52"/>
        <v>-3.3389164428405047E-3</v>
      </c>
      <c r="U179" s="96">
        <f t="shared" si="53"/>
        <v>-3.1773558578761033E-3</v>
      </c>
      <c r="V179" s="97">
        <f t="shared" si="53"/>
        <v>-8.38738537239991E-4</v>
      </c>
      <c r="W179" s="97">
        <f t="shared" si="53"/>
        <v>-1.4895789617462581E-2</v>
      </c>
      <c r="X179" s="97">
        <f t="shared" si="53"/>
        <v>3.9121160323730891E-2</v>
      </c>
      <c r="Y179" s="98">
        <f t="shared" si="53"/>
        <v>8.390879638033559E-2</v>
      </c>
      <c r="Z179" s="99">
        <f t="shared" si="53"/>
        <v>8.2995770517739851E-3</v>
      </c>
      <c r="AA179" s="96">
        <f t="shared" si="53"/>
        <v>9.2986756546677776E-3</v>
      </c>
      <c r="AB179" s="98">
        <f t="shared" si="53"/>
        <v>6.9256874033945806E-3</v>
      </c>
      <c r="AC179" s="99">
        <f t="shared" si="53"/>
        <v>8.2995770517739851E-3</v>
      </c>
      <c r="AD179" s="96">
        <f t="shared" si="54"/>
        <v>-1.0304471587122821E-3</v>
      </c>
      <c r="AE179" s="97">
        <f t="shared" si="54"/>
        <v>-1.8872703148012462E-3</v>
      </c>
      <c r="AF179" s="97">
        <f t="shared" si="54"/>
        <v>-1.1808257055288983E-3</v>
      </c>
      <c r="AG179" s="97">
        <f t="shared" si="54"/>
        <v>1.6205341406009641E-3</v>
      </c>
      <c r="AH179" s="98">
        <f t="shared" si="54"/>
        <v>-8.6090740439902756E-4</v>
      </c>
      <c r="AI179" s="99">
        <f t="shared" si="54"/>
        <v>-3.3389164428405047E-3</v>
      </c>
      <c r="AJ179" s="96">
        <f t="shared" si="55"/>
        <v>-8.5969081979597175E-4</v>
      </c>
      <c r="AK179" s="98">
        <f t="shared" si="55"/>
        <v>-2.479225623044454E-3</v>
      </c>
      <c r="AL179" s="220">
        <f t="shared" si="55"/>
        <v>-3.3389164428405047E-3</v>
      </c>
    </row>
    <row r="180" spans="1:38" x14ac:dyDescent="0.2">
      <c r="A180" s="342"/>
      <c r="B180" s="91" t="s">
        <v>534</v>
      </c>
      <c r="C180" s="93">
        <v>1006.206</v>
      </c>
      <c r="D180" s="93">
        <v>4010.6729999999998</v>
      </c>
      <c r="E180" s="93">
        <v>9552.5930000000008</v>
      </c>
      <c r="F180" s="93">
        <v>7796.6819999999998</v>
      </c>
      <c r="G180" s="94">
        <v>620.29699999999866</v>
      </c>
      <c r="H180" s="95">
        <f t="shared" si="43"/>
        <v>22986.451000000001</v>
      </c>
      <c r="I180" s="92">
        <v>13287.031000000001</v>
      </c>
      <c r="J180" s="94">
        <v>9699.42</v>
      </c>
      <c r="K180" s="95">
        <f t="shared" si="44"/>
        <v>22986.451000000001</v>
      </c>
      <c r="L180" s="96">
        <f t="shared" si="52"/>
        <v>6.0430210305930264E-3</v>
      </c>
      <c r="M180" s="97">
        <f t="shared" si="52"/>
        <v>-2.4504262503032108E-3</v>
      </c>
      <c r="N180" s="97">
        <f t="shared" si="52"/>
        <v>3.8810805908585271E-4</v>
      </c>
      <c r="O180" s="97">
        <f t="shared" si="52"/>
        <v>6.2974564687933695E-3</v>
      </c>
      <c r="P180" s="98">
        <f t="shared" si="52"/>
        <v>-1.0371355732674021E-3</v>
      </c>
      <c r="Q180" s="99">
        <f t="shared" si="52"/>
        <v>2.0945658601808667E-3</v>
      </c>
      <c r="R180" s="96">
        <f t="shared" si="52"/>
        <v>-5.1023731789834326E-4</v>
      </c>
      <c r="S180" s="98">
        <f t="shared" si="52"/>
        <v>5.6849481745778249E-3</v>
      </c>
      <c r="T180" s="99">
        <f t="shared" si="52"/>
        <v>2.0945658601808667E-3</v>
      </c>
      <c r="U180" s="96">
        <f t="shared" si="53"/>
        <v>-1.6579404034420227E-3</v>
      </c>
      <c r="V180" s="97">
        <f t="shared" si="53"/>
        <v>-1.3946989736197653E-2</v>
      </c>
      <c r="W180" s="97">
        <f t="shared" si="53"/>
        <v>-9.7432437727683827E-3</v>
      </c>
      <c r="X180" s="97">
        <f t="shared" si="53"/>
        <v>4.5701304303041243E-2</v>
      </c>
      <c r="Y180" s="98">
        <f t="shared" si="53"/>
        <v>6.5293553938153823E-2</v>
      </c>
      <c r="Z180" s="99">
        <f t="shared" si="53"/>
        <v>9.9462330394883783E-3</v>
      </c>
      <c r="AA180" s="96">
        <f t="shared" si="53"/>
        <v>9.8907804947048258E-3</v>
      </c>
      <c r="AB180" s="98">
        <f t="shared" si="53"/>
        <v>1.002220619742958E-2</v>
      </c>
      <c r="AC180" s="99">
        <f t="shared" si="53"/>
        <v>9.9462330394883783E-3</v>
      </c>
      <c r="AD180" s="96">
        <f t="shared" si="54"/>
        <v>2.6348824166283502E-4</v>
      </c>
      <c r="AE180" s="97">
        <f t="shared" si="54"/>
        <v>-4.2949804051329275E-4</v>
      </c>
      <c r="AF180" s="97">
        <f t="shared" si="54"/>
        <v>1.6156310780981203E-4</v>
      </c>
      <c r="AG180" s="97">
        <f t="shared" si="54"/>
        <v>2.1270877377916847E-3</v>
      </c>
      <c r="AH180" s="98">
        <f t="shared" si="54"/>
        <v>-2.8075186570305688E-5</v>
      </c>
      <c r="AI180" s="99">
        <f t="shared" si="54"/>
        <v>2.0945658601808667E-3</v>
      </c>
      <c r="AJ180" s="96">
        <f t="shared" si="55"/>
        <v>-2.9570495420232782E-4</v>
      </c>
      <c r="AK180" s="98">
        <f t="shared" si="55"/>
        <v>2.3902708143831155E-3</v>
      </c>
      <c r="AL180" s="220">
        <f t="shared" si="55"/>
        <v>2.0945658601808667E-3</v>
      </c>
    </row>
    <row r="181" spans="1:38" x14ac:dyDescent="0.2">
      <c r="A181" s="342"/>
      <c r="B181" s="91" t="s">
        <v>535</v>
      </c>
      <c r="C181" s="93">
        <v>1002.836</v>
      </c>
      <c r="D181" s="93">
        <v>4021.9969999999998</v>
      </c>
      <c r="E181" s="93">
        <v>9539.0560000000005</v>
      </c>
      <c r="F181" s="93">
        <v>7772.7290000000003</v>
      </c>
      <c r="G181" s="94">
        <v>633.33100000000195</v>
      </c>
      <c r="H181" s="95">
        <f t="shared" si="43"/>
        <v>22969.949000000001</v>
      </c>
      <c r="I181" s="92">
        <v>13288.858</v>
      </c>
      <c r="J181" s="94">
        <v>9681.0910000000003</v>
      </c>
      <c r="K181" s="95">
        <f t="shared" si="44"/>
        <v>22969.949000000001</v>
      </c>
      <c r="L181" s="96">
        <f t="shared" si="52"/>
        <v>-3.3492147731180341E-3</v>
      </c>
      <c r="M181" s="97">
        <f t="shared" si="52"/>
        <v>2.8234662860821785E-3</v>
      </c>
      <c r="N181" s="97">
        <f t="shared" si="52"/>
        <v>-1.417102141795454E-3</v>
      </c>
      <c r="O181" s="97">
        <f t="shared" si="52"/>
        <v>-3.0722043043437605E-3</v>
      </c>
      <c r="P181" s="98">
        <f t="shared" si="52"/>
        <v>2.1012514972671668E-2</v>
      </c>
      <c r="Q181" s="99">
        <f t="shared" si="52"/>
        <v>-7.1790116708318329E-4</v>
      </c>
      <c r="R181" s="96">
        <f t="shared" si="52"/>
        <v>1.3750250149934293E-4</v>
      </c>
      <c r="S181" s="98">
        <f t="shared" si="52"/>
        <v>-1.8897006212742332E-3</v>
      </c>
      <c r="T181" s="99">
        <f t="shared" si="52"/>
        <v>-7.1790116708318329E-4</v>
      </c>
      <c r="U181" s="96">
        <f t="shared" si="53"/>
        <v>1.0861227283402913E-2</v>
      </c>
      <c r="V181" s="97">
        <f t="shared" si="53"/>
        <v>1.8243079822441502E-3</v>
      </c>
      <c r="W181" s="97">
        <f t="shared" si="53"/>
        <v>-1.3743204597197169E-2</v>
      </c>
      <c r="X181" s="97">
        <f t="shared" si="53"/>
        <v>3.1910416485227466E-2</v>
      </c>
      <c r="Y181" s="98">
        <f t="shared" si="53"/>
        <v>5.6444362152691455E-2</v>
      </c>
      <c r="Z181" s="99">
        <f t="shared" si="53"/>
        <v>6.9868471092903095E-3</v>
      </c>
      <c r="AA181" s="96">
        <f t="shared" si="53"/>
        <v>7.1101722397333951E-3</v>
      </c>
      <c r="AB181" s="98">
        <f t="shared" si="53"/>
        <v>6.8175079561339199E-3</v>
      </c>
      <c r="AC181" s="99">
        <f t="shared" si="53"/>
        <v>6.9868029636778826E-3</v>
      </c>
      <c r="AD181" s="96">
        <f t="shared" si="54"/>
        <v>-1.4660810405225255E-4</v>
      </c>
      <c r="AE181" s="97">
        <f t="shared" si="54"/>
        <v>4.9263803272632512E-4</v>
      </c>
      <c r="AF181" s="97">
        <f t="shared" si="54"/>
        <v>-5.8891213785026064E-4</v>
      </c>
      <c r="AG181" s="97">
        <f t="shared" si="54"/>
        <v>-1.0420486398704837E-3</v>
      </c>
      <c r="AH181" s="98">
        <f t="shared" si="54"/>
        <v>5.6702968196366147E-4</v>
      </c>
      <c r="AI181" s="99">
        <f t="shared" si="54"/>
        <v>-7.1790116708318329E-4</v>
      </c>
      <c r="AJ181" s="96">
        <f t="shared" si="55"/>
        <v>7.9481604184974708E-5</v>
      </c>
      <c r="AK181" s="98">
        <f t="shared" si="55"/>
        <v>-7.9738277126815808E-4</v>
      </c>
      <c r="AL181" s="220">
        <f t="shared" si="55"/>
        <v>-7.1790116708318329E-4</v>
      </c>
    </row>
    <row r="182" spans="1:38" x14ac:dyDescent="0.2">
      <c r="A182" s="342"/>
      <c r="B182" s="91" t="s">
        <v>536</v>
      </c>
      <c r="C182" s="93">
        <v>1021.054</v>
      </c>
      <c r="D182" s="93">
        <v>3993.873</v>
      </c>
      <c r="E182" s="93">
        <v>9517.4709999999995</v>
      </c>
      <c r="F182" s="93">
        <v>7825.4430000000002</v>
      </c>
      <c r="G182" s="94">
        <v>635.39700000000084</v>
      </c>
      <c r="H182" s="95">
        <f t="shared" si="43"/>
        <v>22993.238000000001</v>
      </c>
      <c r="I182" s="92">
        <v>13279.892</v>
      </c>
      <c r="J182" s="94">
        <v>9713.3459999999995</v>
      </c>
      <c r="K182" s="95">
        <f t="shared" si="44"/>
        <v>22993.237999999998</v>
      </c>
      <c r="L182" s="96">
        <f t="shared" si="52"/>
        <v>1.8166479863108185E-2</v>
      </c>
      <c r="M182" s="97">
        <f t="shared" si="52"/>
        <v>-6.9925462400891392E-3</v>
      </c>
      <c r="N182" s="97">
        <f t="shared" si="52"/>
        <v>-2.2628025246943665E-3</v>
      </c>
      <c r="O182" s="97">
        <f t="shared" si="52"/>
        <v>6.7819166215623804E-3</v>
      </c>
      <c r="P182" s="98">
        <f t="shared" si="52"/>
        <v>3.2621172814829651E-3</v>
      </c>
      <c r="Q182" s="99">
        <f t="shared" si="52"/>
        <v>1.0138899307090613E-3</v>
      </c>
      <c r="R182" s="96">
        <f t="shared" si="52"/>
        <v>-6.7470056493946649E-4</v>
      </c>
      <c r="S182" s="98">
        <f t="shared" si="52"/>
        <v>3.3317525886286162E-3</v>
      </c>
      <c r="T182" s="99">
        <f t="shared" si="52"/>
        <v>1.0138899307089028E-3</v>
      </c>
      <c r="U182" s="96">
        <f t="shared" si="53"/>
        <v>2.5685997966818086E-2</v>
      </c>
      <c r="V182" s="97">
        <f t="shared" si="53"/>
        <v>-4.8054424969063902E-3</v>
      </c>
      <c r="W182" s="97">
        <f t="shared" si="53"/>
        <v>-1.4618682410452468E-2</v>
      </c>
      <c r="X182" s="97">
        <f t="shared" si="53"/>
        <v>3.728294177732383E-2</v>
      </c>
      <c r="Y182" s="98">
        <f t="shared" si="53"/>
        <v>6.6304517467241461E-2</v>
      </c>
      <c r="Z182" s="99">
        <f t="shared" si="53"/>
        <v>8.1494267796144507E-3</v>
      </c>
      <c r="AA182" s="96">
        <f t="shared" si="53"/>
        <v>6.7855471726835474E-3</v>
      </c>
      <c r="AB182" s="98">
        <f t="shared" si="53"/>
        <v>1.0020086341007296E-2</v>
      </c>
      <c r="AC182" s="99">
        <f t="shared" si="53"/>
        <v>8.1494267796142911E-3</v>
      </c>
      <c r="AD182" s="96">
        <f t="shared" si="54"/>
        <v>7.9312322373898E-4</v>
      </c>
      <c r="AE182" s="97">
        <f t="shared" si="54"/>
        <v>-1.2243823440792052E-3</v>
      </c>
      <c r="AF182" s="97">
        <f t="shared" si="54"/>
        <v>-9.3970604810663467E-4</v>
      </c>
      <c r="AG182" s="97">
        <f t="shared" si="54"/>
        <v>2.2949114950146358E-3</v>
      </c>
      <c r="AH182" s="98">
        <f t="shared" si="54"/>
        <v>8.9943604141171324E-5</v>
      </c>
      <c r="AI182" s="99">
        <f t="shared" si="54"/>
        <v>1.0138899307090613E-3</v>
      </c>
      <c r="AJ182" s="96">
        <f t="shared" si="55"/>
        <v>-3.9033608651026388E-4</v>
      </c>
      <c r="AK182" s="98">
        <f t="shared" si="55"/>
        <v>1.4042260172192459E-3</v>
      </c>
      <c r="AL182" s="220">
        <f t="shared" si="55"/>
        <v>1.0138899307089028E-3</v>
      </c>
    </row>
    <row r="183" spans="1:38" x14ac:dyDescent="0.2">
      <c r="A183" s="342"/>
      <c r="B183" s="91" t="s">
        <v>537</v>
      </c>
      <c r="C183" s="93">
        <v>1010.32</v>
      </c>
      <c r="D183" s="93">
        <v>4002.1080000000002</v>
      </c>
      <c r="E183" s="93">
        <v>9489.8060000000005</v>
      </c>
      <c r="F183" s="93">
        <v>7803.2550000000001</v>
      </c>
      <c r="G183" s="94">
        <v>631.40699999999924</v>
      </c>
      <c r="H183" s="95">
        <f t="shared" si="43"/>
        <v>22936.896000000001</v>
      </c>
      <c r="I183" s="92">
        <v>13264.181</v>
      </c>
      <c r="J183" s="94">
        <v>9672.7150000000001</v>
      </c>
      <c r="K183" s="95">
        <f t="shared" si="44"/>
        <v>22936.896000000001</v>
      </c>
      <c r="L183" s="96">
        <f t="shared" si="52"/>
        <v>-1.0512666323230627E-2</v>
      </c>
      <c r="M183" s="97">
        <f t="shared" si="52"/>
        <v>2.0619083280815709E-3</v>
      </c>
      <c r="N183" s="97">
        <f t="shared" si="52"/>
        <v>-2.9067595793041087E-3</v>
      </c>
      <c r="O183" s="97">
        <f t="shared" si="52"/>
        <v>-2.8353666367514404E-3</v>
      </c>
      <c r="P183" s="98">
        <f t="shared" si="52"/>
        <v>-6.279538619165019E-3</v>
      </c>
      <c r="Q183" s="99">
        <f t="shared" si="52"/>
        <v>-2.4503725834526023E-3</v>
      </c>
      <c r="R183" s="96">
        <f t="shared" si="52"/>
        <v>-1.1830668502424064E-3</v>
      </c>
      <c r="S183" s="98">
        <f t="shared" si="52"/>
        <v>-4.1830075856455033E-3</v>
      </c>
      <c r="T183" s="99">
        <f t="shared" si="52"/>
        <v>-2.4503725834524445E-3</v>
      </c>
      <c r="U183" s="96">
        <f t="shared" si="53"/>
        <v>-5.6453581298668478E-3</v>
      </c>
      <c r="V183" s="97">
        <f t="shared" si="53"/>
        <v>-9.1648539807869401E-3</v>
      </c>
      <c r="W183" s="97">
        <f t="shared" si="53"/>
        <v>-1.5500223254671319E-2</v>
      </c>
      <c r="X183" s="97">
        <f t="shared" si="53"/>
        <v>2.7024213315026642E-2</v>
      </c>
      <c r="Y183" s="98">
        <f t="shared" si="53"/>
        <v>5.661725577083121E-2</v>
      </c>
      <c r="Z183" s="99">
        <f t="shared" si="53"/>
        <v>2.0531763814248104E-3</v>
      </c>
      <c r="AA183" s="96">
        <f t="shared" si="53"/>
        <v>2.420695049557393E-3</v>
      </c>
      <c r="AB183" s="98">
        <f t="shared" si="53"/>
        <v>1.5496364629066616E-3</v>
      </c>
      <c r="AC183" s="99">
        <f t="shared" si="53"/>
        <v>2.0531763814249696E-3</v>
      </c>
      <c r="AD183" s="96">
        <f t="shared" si="54"/>
        <v>-4.6683290104681749E-4</v>
      </c>
      <c r="AE183" s="97">
        <f t="shared" si="54"/>
        <v>3.5814877400043121E-4</v>
      </c>
      <c r="AF183" s="97">
        <f t="shared" si="54"/>
        <v>-1.2031798218240968E-3</v>
      </c>
      <c r="AG183" s="97">
        <f t="shared" si="54"/>
        <v>-9.6497935610461219E-4</v>
      </c>
      <c r="AH183" s="98">
        <f t="shared" si="54"/>
        <v>-1.7352927847750718E-4</v>
      </c>
      <c r="AI183" s="99">
        <f t="shared" si="54"/>
        <v>-2.4503725834526023E-3</v>
      </c>
      <c r="AJ183" s="96">
        <f t="shared" si="55"/>
        <v>-6.8328784314759545E-4</v>
      </c>
      <c r="AK183" s="98">
        <f t="shared" si="55"/>
        <v>-1.7670847403049282E-3</v>
      </c>
      <c r="AL183" s="220">
        <f t="shared" si="55"/>
        <v>-2.4503725834524445E-3</v>
      </c>
    </row>
    <row r="184" spans="1:38" x14ac:dyDescent="0.2">
      <c r="A184" s="343"/>
      <c r="B184" s="100" t="s">
        <v>538</v>
      </c>
      <c r="C184" s="102">
        <v>1017.504</v>
      </c>
      <c r="D184" s="102">
        <v>3990.857</v>
      </c>
      <c r="E184" s="102">
        <v>9511.9030000000002</v>
      </c>
      <c r="F184" s="102">
        <v>7845.0720000000001</v>
      </c>
      <c r="G184" s="103">
        <v>624.41700000000128</v>
      </c>
      <c r="H184" s="104">
        <f t="shared" si="43"/>
        <v>22989.753000000001</v>
      </c>
      <c r="I184" s="101">
        <v>13282.361000000001</v>
      </c>
      <c r="J184" s="103">
        <v>9707.3919999999998</v>
      </c>
      <c r="K184" s="104">
        <f t="shared" si="44"/>
        <v>22989.753000000001</v>
      </c>
      <c r="L184" s="105">
        <f t="shared" si="52"/>
        <v>7.1106184179269621E-3</v>
      </c>
      <c r="M184" s="106">
        <f t="shared" si="52"/>
        <v>-2.8112684615208294E-3</v>
      </c>
      <c r="N184" s="106">
        <f t="shared" si="52"/>
        <v>2.328498601551997E-3</v>
      </c>
      <c r="O184" s="106">
        <f t="shared" si="52"/>
        <v>5.3589175286467006E-3</v>
      </c>
      <c r="P184" s="107">
        <f t="shared" si="52"/>
        <v>-1.1070513947418972E-2</v>
      </c>
      <c r="Q184" s="108">
        <f t="shared" si="52"/>
        <v>2.3044530524095313E-3</v>
      </c>
      <c r="R184" s="105">
        <f t="shared" si="52"/>
        <v>1.370608558493004E-3</v>
      </c>
      <c r="S184" s="107">
        <f t="shared" si="52"/>
        <v>3.5850327441674522E-3</v>
      </c>
      <c r="T184" s="108">
        <f t="shared" si="52"/>
        <v>2.3044530524095313E-3</v>
      </c>
      <c r="U184" s="105">
        <f t="shared" si="53"/>
        <v>9.5878218885717195E-3</v>
      </c>
      <c r="V184" s="106">
        <f t="shared" si="53"/>
        <v>-8.2355926209686219E-3</v>
      </c>
      <c r="W184" s="106">
        <f t="shared" si="53"/>
        <v>-7.8351779630352232E-3</v>
      </c>
      <c r="X184" s="106">
        <f t="shared" si="53"/>
        <v>3.6371757206680726E-2</v>
      </c>
      <c r="Y184" s="107">
        <f t="shared" si="53"/>
        <v>2.0279212948892712E-2</v>
      </c>
      <c r="Z184" s="108">
        <f t="shared" si="53"/>
        <v>8.2955236723929772E-3</v>
      </c>
      <c r="AA184" s="105">
        <f t="shared" si="53"/>
        <v>7.5570031387256634E-3</v>
      </c>
      <c r="AB184" s="107">
        <f t="shared" si="53"/>
        <v>9.3077771577515078E-3</v>
      </c>
      <c r="AC184" s="108">
        <f t="shared" si="53"/>
        <v>8.2955236723929772E-3</v>
      </c>
      <c r="AD184" s="105">
        <f t="shared" si="54"/>
        <v>3.1320715758575046E-4</v>
      </c>
      <c r="AE184" s="106">
        <f t="shared" si="54"/>
        <v>-4.9051972856310646E-4</v>
      </c>
      <c r="AF184" s="106">
        <f t="shared" si="54"/>
        <v>9.6338231642153116E-4</v>
      </c>
      <c r="AG184" s="106">
        <f t="shared" si="54"/>
        <v>1.8231324761641683E-3</v>
      </c>
      <c r="AH184" s="107">
        <f t="shared" si="54"/>
        <v>-3.0474916919874263E-4</v>
      </c>
      <c r="AI184" s="108">
        <f t="shared" si="54"/>
        <v>2.3044530524095313E-3</v>
      </c>
      <c r="AJ184" s="105">
        <f t="shared" si="55"/>
        <v>7.9260942718667297E-4</v>
      </c>
      <c r="AK184" s="107">
        <f t="shared" si="55"/>
        <v>1.5118436252228584E-3</v>
      </c>
      <c r="AL184" s="223">
        <f t="shared" si="55"/>
        <v>2.3044530524095313E-3</v>
      </c>
    </row>
    <row r="185" spans="1:38" x14ac:dyDescent="0.2">
      <c r="A185" s="344">
        <v>2019</v>
      </c>
      <c r="B185" s="82" t="s">
        <v>527</v>
      </c>
      <c r="C185" s="83">
        <v>1023.13</v>
      </c>
      <c r="D185" s="84">
        <v>3989.0279999999998</v>
      </c>
      <c r="E185" s="84">
        <v>9500.4889999999996</v>
      </c>
      <c r="F185" s="84">
        <v>7833.9139999999998</v>
      </c>
      <c r="G185" s="85">
        <v>630.97300000000178</v>
      </c>
      <c r="H185" s="86">
        <f t="shared" si="43"/>
        <v>22977.534</v>
      </c>
      <c r="I185" s="83">
        <v>13241.239</v>
      </c>
      <c r="J185" s="85">
        <v>9736.2950000000001</v>
      </c>
      <c r="K185" s="86">
        <f t="shared" si="44"/>
        <v>22977.534</v>
      </c>
      <c r="L185" s="87">
        <f t="shared" si="52"/>
        <v>5.5292165927603E-3</v>
      </c>
      <c r="M185" s="88">
        <f t="shared" si="52"/>
        <v>-4.5829755363326177E-4</v>
      </c>
      <c r="N185" s="88">
        <f t="shared" si="52"/>
        <v>-1.1999701847254613E-3</v>
      </c>
      <c r="O185" s="88">
        <f t="shared" si="52"/>
        <v>-1.4222941484794986E-3</v>
      </c>
      <c r="P185" s="89">
        <f t="shared" si="52"/>
        <v>1.0499393834569657E-2</v>
      </c>
      <c r="Q185" s="90">
        <f t="shared" si="52"/>
        <v>-5.3149766332856907E-4</v>
      </c>
      <c r="R185" s="87">
        <f t="shared" si="52"/>
        <v>-3.0959857212133602E-3</v>
      </c>
      <c r="S185" s="89">
        <f t="shared" si="52"/>
        <v>2.977421742111604E-3</v>
      </c>
      <c r="T185" s="90">
        <f t="shared" si="52"/>
        <v>-5.3149766332856907E-4</v>
      </c>
      <c r="U185" s="87">
        <f t="shared" si="53"/>
        <v>-1.4469942744415121E-2</v>
      </c>
      <c r="V185" s="88">
        <f t="shared" si="53"/>
        <v>-2.6644598262113525E-3</v>
      </c>
      <c r="W185" s="88">
        <f t="shared" si="53"/>
        <v>-4.246721546268652E-3</v>
      </c>
      <c r="X185" s="88">
        <f t="shared" si="53"/>
        <v>3.0672920764932412E-2</v>
      </c>
      <c r="Y185" s="89">
        <f t="shared" si="53"/>
        <v>2.7681818700047579E-2</v>
      </c>
      <c r="Z185" s="90">
        <f t="shared" si="53"/>
        <v>8.0696785154180835E-3</v>
      </c>
      <c r="AA185" s="87">
        <f t="shared" si="53"/>
        <v>5.5062261513620803E-3</v>
      </c>
      <c r="AB185" s="89">
        <f t="shared" si="53"/>
        <v>1.157698993897887E-2</v>
      </c>
      <c r="AC185" s="90">
        <f t="shared" si="53"/>
        <v>8.0696785154180835E-3</v>
      </c>
      <c r="AD185" s="87">
        <f t="shared" si="54"/>
        <v>2.4471772271759409E-4</v>
      </c>
      <c r="AE185" s="88">
        <f t="shared" si="54"/>
        <v>-7.955718358523375E-5</v>
      </c>
      <c r="AF185" s="88">
        <f t="shared" si="54"/>
        <v>-4.9648206311745367E-4</v>
      </c>
      <c r="AG185" s="88">
        <f t="shared" si="54"/>
        <v>-4.8534666727390919E-4</v>
      </c>
      <c r="AH185" s="89">
        <f t="shared" si="54"/>
        <v>2.851705279304434E-4</v>
      </c>
      <c r="AI185" s="90">
        <f t="shared" si="54"/>
        <v>-5.3149766332856907E-4</v>
      </c>
      <c r="AJ185" s="87">
        <f t="shared" si="55"/>
        <v>-1.7887099526472166E-3</v>
      </c>
      <c r="AK185" s="89">
        <f t="shared" si="55"/>
        <v>1.2572122893186476E-3</v>
      </c>
      <c r="AL185" s="219">
        <f t="shared" si="55"/>
        <v>-5.3149766332856907E-4</v>
      </c>
    </row>
    <row r="186" spans="1:38" x14ac:dyDescent="0.2">
      <c r="A186" s="345"/>
      <c r="B186" s="91" t="s">
        <v>528</v>
      </c>
      <c r="C186" s="92">
        <v>1026.942</v>
      </c>
      <c r="D186" s="93">
        <v>4021.6889999999999</v>
      </c>
      <c r="E186" s="93">
        <v>9429.9040000000005</v>
      </c>
      <c r="F186" s="93">
        <v>7869.2089999999998</v>
      </c>
      <c r="G186" s="94">
        <v>643.94100000000253</v>
      </c>
      <c r="H186" s="95">
        <f t="shared" si="43"/>
        <v>22991.685000000001</v>
      </c>
      <c r="I186" s="92">
        <v>13264.45</v>
      </c>
      <c r="J186" s="94">
        <v>9727.2350000000006</v>
      </c>
      <c r="K186" s="95">
        <f t="shared" si="44"/>
        <v>22991.685000000001</v>
      </c>
      <c r="L186" s="96">
        <f t="shared" si="52"/>
        <v>3.7258217430825133E-3</v>
      </c>
      <c r="M186" s="97">
        <f t="shared" si="52"/>
        <v>8.187708885472867E-3</v>
      </c>
      <c r="N186" s="97">
        <f t="shared" si="52"/>
        <v>-7.4296175702112943E-3</v>
      </c>
      <c r="O186" s="97">
        <f t="shared" si="52"/>
        <v>4.505410705300068E-3</v>
      </c>
      <c r="P186" s="98">
        <f t="shared" si="52"/>
        <v>2.0552384967345228E-2</v>
      </c>
      <c r="Q186" s="99">
        <f t="shared" si="52"/>
        <v>6.1586243327946591E-4</v>
      </c>
      <c r="R186" s="96">
        <f t="shared" si="52"/>
        <v>1.7529326371951408E-3</v>
      </c>
      <c r="S186" s="98">
        <f t="shared" si="52"/>
        <v>-9.3053877270558155E-4</v>
      </c>
      <c r="T186" s="99">
        <f t="shared" si="52"/>
        <v>6.1586243327946591E-4</v>
      </c>
      <c r="U186" s="96">
        <f t="shared" si="53"/>
        <v>9.6517143910532215E-3</v>
      </c>
      <c r="V186" s="97">
        <f t="shared" si="53"/>
        <v>1.1645132118946638E-2</v>
      </c>
      <c r="W186" s="97">
        <f t="shared" si="53"/>
        <v>-2.0543351576894502E-2</v>
      </c>
      <c r="X186" s="97">
        <f t="shared" si="53"/>
        <v>3.5196128214100605E-2</v>
      </c>
      <c r="Y186" s="98">
        <f t="shared" si="53"/>
        <v>4.5335008619933233E-2</v>
      </c>
      <c r="Z186" s="99">
        <f t="shared" si="53"/>
        <v>6.734512126189615E-3</v>
      </c>
      <c r="AA186" s="96">
        <f t="shared" si="53"/>
        <v>5.1998990893564797E-3</v>
      </c>
      <c r="AB186" s="98">
        <f t="shared" si="53"/>
        <v>8.8347395004175783E-3</v>
      </c>
      <c r="AC186" s="99">
        <f t="shared" si="53"/>
        <v>6.734512126189615E-3</v>
      </c>
      <c r="AD186" s="96">
        <f t="shared" si="54"/>
        <v>1.6590117982199533E-4</v>
      </c>
      <c r="AE186" s="97">
        <f t="shared" si="54"/>
        <v>1.4214319082282746E-3</v>
      </c>
      <c r="AF186" s="97">
        <f t="shared" si="54"/>
        <v>-3.0719136352925919E-3</v>
      </c>
      <c r="AG186" s="97">
        <f t="shared" si="54"/>
        <v>1.5360656195743231E-3</v>
      </c>
      <c r="AH186" s="98">
        <f t="shared" si="54"/>
        <v>5.6437736094746963E-4</v>
      </c>
      <c r="AI186" s="99">
        <f t="shared" si="54"/>
        <v>6.1586243327946591E-4</v>
      </c>
      <c r="AJ186" s="96">
        <f t="shared" si="55"/>
        <v>1.0101606203694945E-3</v>
      </c>
      <c r="AK186" s="98">
        <f t="shared" si="55"/>
        <v>-3.9429818709002849E-4</v>
      </c>
      <c r="AL186" s="220">
        <f t="shared" si="55"/>
        <v>6.1586243327946591E-4</v>
      </c>
    </row>
    <row r="187" spans="1:38" x14ac:dyDescent="0.2">
      <c r="A187" s="345"/>
      <c r="B187" s="91" t="s">
        <v>529</v>
      </c>
      <c r="C187" s="92">
        <v>1097.759</v>
      </c>
      <c r="D187" s="93">
        <v>4055.0120000000002</v>
      </c>
      <c r="E187" s="93">
        <v>9429.7039999999997</v>
      </c>
      <c r="F187" s="93">
        <v>7886.058</v>
      </c>
      <c r="G187" s="94">
        <v>644.21500000000015</v>
      </c>
      <c r="H187" s="95">
        <f t="shared" si="43"/>
        <v>23112.748</v>
      </c>
      <c r="I187" s="92">
        <v>13307.749</v>
      </c>
      <c r="J187" s="94">
        <v>9804.9979999999996</v>
      </c>
      <c r="K187" s="95">
        <f t="shared" si="44"/>
        <v>23112.746999999999</v>
      </c>
      <c r="L187" s="96">
        <f t="shared" si="52"/>
        <v>6.8959103824753495E-2</v>
      </c>
      <c r="M187" s="97">
        <f t="shared" si="52"/>
        <v>8.2858222005730234E-3</v>
      </c>
      <c r="N187" s="97">
        <f t="shared" si="52"/>
        <v>-2.120912365605499E-5</v>
      </c>
      <c r="O187" s="97">
        <f t="shared" si="52"/>
        <v>2.1411300678378423E-3</v>
      </c>
      <c r="P187" s="98">
        <f t="shared" si="52"/>
        <v>4.2550482109015019E-4</v>
      </c>
      <c r="Q187" s="99">
        <f t="shared" si="52"/>
        <v>5.2655122928136093E-3</v>
      </c>
      <c r="R187" s="96">
        <f t="shared" si="52"/>
        <v>3.2642891337370992E-3</v>
      </c>
      <c r="S187" s="98">
        <f t="shared" si="52"/>
        <v>7.9943581089589183E-3</v>
      </c>
      <c r="T187" s="99">
        <f t="shared" si="52"/>
        <v>5.2654687988287104E-3</v>
      </c>
      <c r="U187" s="96">
        <f t="shared" si="53"/>
        <v>6.4659791734758179E-2</v>
      </c>
      <c r="V187" s="97">
        <f t="shared" si="53"/>
        <v>3.4336879530904685E-3</v>
      </c>
      <c r="W187" s="97">
        <f t="shared" si="53"/>
        <v>-1.3485232780853736E-2</v>
      </c>
      <c r="X187" s="97">
        <f t="shared" si="53"/>
        <v>2.5636830469955654E-2</v>
      </c>
      <c r="Y187" s="98">
        <f t="shared" si="53"/>
        <v>5.060977001934077E-2</v>
      </c>
      <c r="Z187" s="99">
        <f t="shared" si="53"/>
        <v>7.8402040662105456E-3</v>
      </c>
      <c r="AA187" s="96">
        <f t="shared" si="53"/>
        <v>1.4578907159158946E-3</v>
      </c>
      <c r="AB187" s="98">
        <f t="shared" si="53"/>
        <v>1.6633706852547985E-2</v>
      </c>
      <c r="AC187" s="99">
        <f t="shared" si="53"/>
        <v>7.8401604608286032E-3</v>
      </c>
      <c r="AD187" s="96">
        <f t="shared" si="54"/>
        <v>3.0801135279993615E-3</v>
      </c>
      <c r="AE187" s="97">
        <f t="shared" si="54"/>
        <v>1.4493500585102969E-3</v>
      </c>
      <c r="AF187" s="97">
        <f t="shared" si="54"/>
        <v>-8.6987969781565625E-6</v>
      </c>
      <c r="AG187" s="97">
        <f t="shared" si="54"/>
        <v>7.3283015142214063E-4</v>
      </c>
      <c r="AH187" s="98">
        <f t="shared" si="54"/>
        <v>1.1917351859927338E-5</v>
      </c>
      <c r="AI187" s="99">
        <f t="shared" si="54"/>
        <v>5.2655122928136093E-3</v>
      </c>
      <c r="AJ187" s="96">
        <f t="shared" si="55"/>
        <v>1.8832460517791134E-3</v>
      </c>
      <c r="AK187" s="98">
        <f t="shared" si="55"/>
        <v>3.3822227470495965E-3</v>
      </c>
      <c r="AL187" s="220">
        <f t="shared" si="55"/>
        <v>5.2654687988287104E-3</v>
      </c>
    </row>
    <row r="188" spans="1:38" x14ac:dyDescent="0.2">
      <c r="A188" s="345"/>
      <c r="B188" s="91" t="s">
        <v>530</v>
      </c>
      <c r="C188" s="92">
        <v>1079.925</v>
      </c>
      <c r="D188" s="93">
        <v>4007.9470000000001</v>
      </c>
      <c r="E188" s="93">
        <v>9450.8189999999995</v>
      </c>
      <c r="F188" s="93">
        <v>7933.5529999999999</v>
      </c>
      <c r="G188" s="94">
        <v>663.58100000000195</v>
      </c>
      <c r="H188" s="95">
        <f t="shared" si="43"/>
        <v>23135.825000000001</v>
      </c>
      <c r="I188" s="92">
        <v>13335.423000000001</v>
      </c>
      <c r="J188" s="94">
        <v>9800.402</v>
      </c>
      <c r="K188" s="95">
        <f t="shared" si="44"/>
        <v>23135.825000000001</v>
      </c>
      <c r="L188" s="96">
        <f t="shared" si="52"/>
        <v>-1.6245824447806905E-2</v>
      </c>
      <c r="M188" s="97">
        <f t="shared" si="52"/>
        <v>-1.1606624098769634E-2</v>
      </c>
      <c r="N188" s="97">
        <f t="shared" si="52"/>
        <v>2.2392007214648286E-3</v>
      </c>
      <c r="O188" s="97">
        <f t="shared" si="52"/>
        <v>6.022654157501744E-3</v>
      </c>
      <c r="P188" s="98">
        <f t="shared" si="52"/>
        <v>3.0061392547521867E-2</v>
      </c>
      <c r="Q188" s="99">
        <f t="shared" si="52"/>
        <v>9.9845332108501931E-4</v>
      </c>
      <c r="R188" s="96">
        <f t="shared" si="52"/>
        <v>2.0795402738660678E-3</v>
      </c>
      <c r="S188" s="98">
        <f t="shared" si="52"/>
        <v>-4.6874053416426489E-4</v>
      </c>
      <c r="T188" s="99">
        <f t="shared" si="52"/>
        <v>9.9849663045250918E-4</v>
      </c>
      <c r="U188" s="96">
        <f t="shared" si="53"/>
        <v>5.3763220524049381E-2</v>
      </c>
      <c r="V188" s="97">
        <f t="shared" si="53"/>
        <v>-5.5696774137522168E-3</v>
      </c>
      <c r="W188" s="97">
        <f t="shared" si="53"/>
        <v>-1.3507410004965486E-2</v>
      </c>
      <c r="X188" s="97">
        <f t="shared" si="53"/>
        <v>3.1075003690972967E-2</v>
      </c>
      <c r="Y188" s="98">
        <f t="shared" si="53"/>
        <v>7.1427302803133544E-2</v>
      </c>
      <c r="Z188" s="99">
        <f t="shared" si="53"/>
        <v>8.1305103141559899E-3</v>
      </c>
      <c r="AA188" s="96">
        <f t="shared" si="53"/>
        <v>4.5368068388595374E-3</v>
      </c>
      <c r="AB188" s="98">
        <f t="shared" si="53"/>
        <v>1.3062072625508266E-2</v>
      </c>
      <c r="AC188" s="99">
        <f t="shared" si="53"/>
        <v>8.1305542428756396E-3</v>
      </c>
      <c r="AD188" s="96">
        <f t="shared" si="54"/>
        <v>-7.7160881086057185E-4</v>
      </c>
      <c r="AE188" s="97">
        <f t="shared" si="54"/>
        <v>-2.036322119723715E-3</v>
      </c>
      <c r="AF188" s="97">
        <f t="shared" si="54"/>
        <v>9.1356510268704449E-4</v>
      </c>
      <c r="AG188" s="97">
        <f t="shared" si="54"/>
        <v>2.0549265712584194E-3</v>
      </c>
      <c r="AH188" s="98">
        <f t="shared" si="54"/>
        <v>8.3789257772385196E-4</v>
      </c>
      <c r="AI188" s="99">
        <f t="shared" si="54"/>
        <v>9.9845332108501931E-4</v>
      </c>
      <c r="AJ188" s="96">
        <f t="shared" si="55"/>
        <v>1.1973479396456374E-3</v>
      </c>
      <c r="AK188" s="98">
        <f t="shared" si="55"/>
        <v>-1.9885130919312832E-4</v>
      </c>
      <c r="AL188" s="220">
        <f t="shared" si="55"/>
        <v>9.9849663045250918E-4</v>
      </c>
    </row>
    <row r="189" spans="1:38" x14ac:dyDescent="0.2">
      <c r="A189" s="345"/>
      <c r="B189" s="91" t="s">
        <v>531</v>
      </c>
      <c r="C189" s="92">
        <v>1074.268</v>
      </c>
      <c r="D189" s="93">
        <v>4018.6320000000001</v>
      </c>
      <c r="E189" s="93">
        <v>9416.8439999999991</v>
      </c>
      <c r="F189" s="93">
        <v>7982.3019999999997</v>
      </c>
      <c r="G189" s="94">
        <v>678.07600000000093</v>
      </c>
      <c r="H189" s="95">
        <f t="shared" si="43"/>
        <v>23170.121999999999</v>
      </c>
      <c r="I189" s="92">
        <v>13397.303</v>
      </c>
      <c r="J189" s="94">
        <v>9772.8189999999995</v>
      </c>
      <c r="K189" s="95">
        <f t="shared" si="44"/>
        <v>23170.121999999999</v>
      </c>
      <c r="L189" s="96">
        <f t="shared" si="52"/>
        <v>-5.23832673565287E-3</v>
      </c>
      <c r="M189" s="97">
        <f t="shared" si="52"/>
        <v>2.6659534170486647E-3</v>
      </c>
      <c r="N189" s="97">
        <f t="shared" si="52"/>
        <v>-3.5949265349384391E-3</v>
      </c>
      <c r="O189" s="97">
        <f t="shared" si="52"/>
        <v>6.1446617927679815E-3</v>
      </c>
      <c r="P189" s="98">
        <f t="shared" si="52"/>
        <v>2.1843603117025562E-2</v>
      </c>
      <c r="Q189" s="99">
        <f t="shared" si="52"/>
        <v>1.4824195808880237E-3</v>
      </c>
      <c r="R189" s="96">
        <f t="shared" si="52"/>
        <v>4.6402727532526859E-3</v>
      </c>
      <c r="S189" s="98">
        <f t="shared" si="52"/>
        <v>-2.8144763857646388E-3</v>
      </c>
      <c r="T189" s="99">
        <f t="shared" si="52"/>
        <v>1.4824195808880237E-3</v>
      </c>
      <c r="U189" s="96">
        <f t="shared" si="53"/>
        <v>5.2864321214039861E-2</v>
      </c>
      <c r="V189" s="97">
        <f t="shared" si="53"/>
        <v>-9.5851558733848104E-3</v>
      </c>
      <c r="W189" s="97">
        <f t="shared" si="53"/>
        <v>-1.8977275461930641E-2</v>
      </c>
      <c r="X189" s="97">
        <f t="shared" si="53"/>
        <v>3.0500871348344206E-2</v>
      </c>
      <c r="Y189" s="98">
        <f t="shared" si="53"/>
        <v>5.7603284129625378E-2</v>
      </c>
      <c r="Z189" s="99">
        <f t="shared" si="53"/>
        <v>4.5992366039869044E-3</v>
      </c>
      <c r="AA189" s="96">
        <f t="shared" si="53"/>
        <v>4.722395938364472E-3</v>
      </c>
      <c r="AB189" s="98">
        <f t="shared" si="53"/>
        <v>4.4303465066235529E-3</v>
      </c>
      <c r="AC189" s="99">
        <f t="shared" si="53"/>
        <v>4.5991930470480891E-3</v>
      </c>
      <c r="AD189" s="96">
        <f t="shared" si="54"/>
        <v>-2.445125687110758E-4</v>
      </c>
      <c r="AE189" s="97">
        <f t="shared" si="54"/>
        <v>4.6183786400527948E-4</v>
      </c>
      <c r="AF189" s="97">
        <f t="shared" si="54"/>
        <v>-1.4685017716031463E-3</v>
      </c>
      <c r="AG189" s="97">
        <f t="shared" si="54"/>
        <v>2.1070785243232E-3</v>
      </c>
      <c r="AH189" s="98">
        <f t="shared" si="54"/>
        <v>6.2651753287375667E-4</v>
      </c>
      <c r="AI189" s="99">
        <f t="shared" si="54"/>
        <v>1.4824195808880237E-3</v>
      </c>
      <c r="AJ189" s="96">
        <f t="shared" si="55"/>
        <v>2.6746398712818409E-3</v>
      </c>
      <c r="AK189" s="98">
        <f t="shared" si="55"/>
        <v>-1.1922202903938172E-3</v>
      </c>
      <c r="AL189" s="220">
        <f t="shared" si="55"/>
        <v>1.4824195808880237E-3</v>
      </c>
    </row>
    <row r="190" spans="1:38" x14ac:dyDescent="0.2">
      <c r="A190" s="345"/>
      <c r="B190" s="91" t="s">
        <v>532</v>
      </c>
      <c r="C190" s="92">
        <v>1073.2570000000001</v>
      </c>
      <c r="D190" s="93">
        <v>4045.5369999999998</v>
      </c>
      <c r="E190" s="93">
        <v>9452.4969999999994</v>
      </c>
      <c r="F190" s="93">
        <v>7994.7120000000004</v>
      </c>
      <c r="G190" s="94">
        <v>669.05500000000029</v>
      </c>
      <c r="H190" s="95">
        <f t="shared" si="43"/>
        <v>23235.058000000001</v>
      </c>
      <c r="I190" s="92">
        <v>13410.074000000001</v>
      </c>
      <c r="J190" s="94">
        <v>9824.9840000000004</v>
      </c>
      <c r="K190" s="95">
        <f t="shared" si="44"/>
        <v>23235.058000000001</v>
      </c>
      <c r="L190" s="96">
        <f t="shared" si="52"/>
        <v>-9.4110594376819122E-4</v>
      </c>
      <c r="M190" s="97">
        <f t="shared" si="52"/>
        <v>6.6950643900709856E-3</v>
      </c>
      <c r="N190" s="97">
        <f t="shared" si="52"/>
        <v>3.7860879929624246E-3</v>
      </c>
      <c r="O190" s="97">
        <f t="shared" si="52"/>
        <v>1.5546893615401628E-3</v>
      </c>
      <c r="P190" s="98">
        <f t="shared" si="52"/>
        <v>-1.3303818451030014E-2</v>
      </c>
      <c r="Q190" s="99">
        <f t="shared" si="52"/>
        <v>2.8025747986998736E-3</v>
      </c>
      <c r="R190" s="96">
        <f t="shared" si="52"/>
        <v>9.5325156115381136E-4</v>
      </c>
      <c r="S190" s="98">
        <f t="shared" si="52"/>
        <v>5.3377638529886699E-3</v>
      </c>
      <c r="T190" s="99">
        <f t="shared" si="52"/>
        <v>2.8025747986998736E-3</v>
      </c>
      <c r="U190" s="96">
        <f t="shared" si="53"/>
        <v>4.822742553312017E-2</v>
      </c>
      <c r="V190" s="97">
        <f t="shared" si="53"/>
        <v>-4.5335080725430136E-3</v>
      </c>
      <c r="W190" s="97">
        <f t="shared" si="53"/>
        <v>-1.2903735814631242E-2</v>
      </c>
      <c r="X190" s="97">
        <f t="shared" si="53"/>
        <v>3.684787927465509E-2</v>
      </c>
      <c r="Y190" s="98">
        <f t="shared" si="53"/>
        <v>4.4166647158429086E-2</v>
      </c>
      <c r="Z190" s="99">
        <f t="shared" si="53"/>
        <v>9.550493279434611E-3</v>
      </c>
      <c r="AA190" s="96">
        <f t="shared" si="53"/>
        <v>7.2462744862396462E-3</v>
      </c>
      <c r="AB190" s="98">
        <f t="shared" si="53"/>
        <v>1.2712578508544632E-2</v>
      </c>
      <c r="AC190" s="99">
        <f t="shared" si="53"/>
        <v>9.550493279434611E-3</v>
      </c>
      <c r="AD190" s="96">
        <f t="shared" si="54"/>
        <v>-4.3633779744447064E-5</v>
      </c>
      <c r="AE190" s="97">
        <f t="shared" si="54"/>
        <v>1.1611937131794016E-3</v>
      </c>
      <c r="AF190" s="97">
        <f t="shared" si="54"/>
        <v>1.538748911205571E-3</v>
      </c>
      <c r="AG190" s="97">
        <f t="shared" si="54"/>
        <v>5.3560356738737781E-4</v>
      </c>
      <c r="AH190" s="98">
        <f t="shared" si="54"/>
        <v>-3.8933761332808869E-4</v>
      </c>
      <c r="AI190" s="99">
        <f t="shared" si="54"/>
        <v>2.8025747986998736E-3</v>
      </c>
      <c r="AJ190" s="96">
        <f t="shared" si="55"/>
        <v>5.5118397736536042E-4</v>
      </c>
      <c r="AK190" s="98">
        <f t="shared" si="55"/>
        <v>2.2513908213345132E-3</v>
      </c>
      <c r="AL190" s="220">
        <f t="shared" si="55"/>
        <v>2.8025747986998736E-3</v>
      </c>
    </row>
    <row r="191" spans="1:38" x14ac:dyDescent="0.2">
      <c r="A191" s="345"/>
      <c r="B191" s="91" t="s">
        <v>533</v>
      </c>
      <c r="C191" s="92">
        <v>1078.07</v>
      </c>
      <c r="D191" s="93">
        <v>4040.4180000000001</v>
      </c>
      <c r="E191" s="93">
        <v>9380.9009999999998</v>
      </c>
      <c r="F191" s="93">
        <v>7984.6750000000002</v>
      </c>
      <c r="G191" s="94">
        <v>676.89000000000306</v>
      </c>
      <c r="H191" s="95">
        <f t="shared" si="43"/>
        <v>23160.954000000002</v>
      </c>
      <c r="I191" s="92">
        <v>13373.058000000001</v>
      </c>
      <c r="J191" s="94">
        <v>9787.8970000000008</v>
      </c>
      <c r="K191" s="95">
        <f t="shared" si="44"/>
        <v>23160.955000000002</v>
      </c>
      <c r="L191" s="96">
        <f t="shared" si="52"/>
        <v>4.4844804180171893E-3</v>
      </c>
      <c r="M191" s="97">
        <f t="shared" si="52"/>
        <v>-1.2653449962266288E-3</v>
      </c>
      <c r="N191" s="97">
        <f t="shared" si="52"/>
        <v>-7.5742949191096864E-3</v>
      </c>
      <c r="O191" s="97">
        <f t="shared" si="52"/>
        <v>-1.2554548556596237E-3</v>
      </c>
      <c r="P191" s="98">
        <f t="shared" si="52"/>
        <v>1.1710546965500238E-2</v>
      </c>
      <c r="Q191" s="99">
        <f t="shared" si="52"/>
        <v>-3.1893184858845353E-3</v>
      </c>
      <c r="R191" s="96">
        <f t="shared" si="52"/>
        <v>-2.7603128811966005E-3</v>
      </c>
      <c r="S191" s="98">
        <f t="shared" si="52"/>
        <v>-3.7747644169191046E-3</v>
      </c>
      <c r="T191" s="99">
        <f t="shared" si="52"/>
        <v>-3.1892754474724854E-3</v>
      </c>
      <c r="U191" s="96">
        <f t="shared" si="53"/>
        <v>7.7895380948286283E-2</v>
      </c>
      <c r="V191" s="97">
        <f t="shared" si="53"/>
        <v>4.9478612867722574E-3</v>
      </c>
      <c r="W191" s="97">
        <f t="shared" si="53"/>
        <v>-1.7592207343117661E-2</v>
      </c>
      <c r="X191" s="97">
        <f t="shared" si="53"/>
        <v>3.0561223765438055E-2</v>
      </c>
      <c r="Y191" s="98">
        <f t="shared" si="53"/>
        <v>9.0103568616026739E-2</v>
      </c>
      <c r="Z191" s="99">
        <f t="shared" si="53"/>
        <v>9.7020259255167357E-3</v>
      </c>
      <c r="AA191" s="96">
        <f t="shared" si="53"/>
        <v>5.9609680111366529E-3</v>
      </c>
      <c r="AB191" s="98">
        <f t="shared" si="53"/>
        <v>1.4858691260210048E-2</v>
      </c>
      <c r="AC191" s="99">
        <f t="shared" si="53"/>
        <v>9.7020695205269469E-3</v>
      </c>
      <c r="AD191" s="96">
        <f t="shared" si="54"/>
        <v>2.071438771532171E-4</v>
      </c>
      <c r="AE191" s="97">
        <f t="shared" si="54"/>
        <v>-2.2031363123774803E-4</v>
      </c>
      <c r="AF191" s="97">
        <f t="shared" si="54"/>
        <v>-3.0813781484857728E-3</v>
      </c>
      <c r="AG191" s="97">
        <f t="shared" si="54"/>
        <v>-4.3197654165529786E-4</v>
      </c>
      <c r="AH191" s="98">
        <f t="shared" si="54"/>
        <v>3.3720595834117414E-4</v>
      </c>
      <c r="AI191" s="99">
        <f t="shared" si="54"/>
        <v>-3.1893184858845353E-3</v>
      </c>
      <c r="AJ191" s="96">
        <f t="shared" si="55"/>
        <v>-1.5931098601087899E-3</v>
      </c>
      <c r="AK191" s="98">
        <f t="shared" si="55"/>
        <v>-1.5961655873636955E-3</v>
      </c>
      <c r="AL191" s="220">
        <f t="shared" si="55"/>
        <v>-3.1892754474724854E-3</v>
      </c>
    </row>
    <row r="192" spans="1:38" x14ac:dyDescent="0.2">
      <c r="A192" s="345"/>
      <c r="B192" s="91" t="s">
        <v>534</v>
      </c>
      <c r="C192" s="92">
        <v>1058.3979999999999</v>
      </c>
      <c r="D192" s="93">
        <v>4015.8330000000001</v>
      </c>
      <c r="E192" s="93">
        <v>9368.4740000000002</v>
      </c>
      <c r="F192" s="93">
        <v>7992.2420000000002</v>
      </c>
      <c r="G192" s="94">
        <v>669.28600000000006</v>
      </c>
      <c r="H192" s="95">
        <f t="shared" si="43"/>
        <v>23104.233</v>
      </c>
      <c r="I192" s="92">
        <v>13318.412</v>
      </c>
      <c r="J192" s="94">
        <v>9785.82</v>
      </c>
      <c r="K192" s="95">
        <f t="shared" si="44"/>
        <v>23104.232</v>
      </c>
      <c r="L192" s="96">
        <f t="shared" si="52"/>
        <v>-1.82474236366841E-2</v>
      </c>
      <c r="M192" s="97">
        <f t="shared" si="52"/>
        <v>-6.0847664771318307E-3</v>
      </c>
      <c r="N192" s="97">
        <f t="shared" si="52"/>
        <v>-1.3247128394169899E-3</v>
      </c>
      <c r="O192" s="97">
        <f t="shared" si="52"/>
        <v>9.4769041945977849E-4</v>
      </c>
      <c r="P192" s="98">
        <f t="shared" si="52"/>
        <v>-1.1233730739120039E-2</v>
      </c>
      <c r="Q192" s="99">
        <f t="shared" si="52"/>
        <v>-2.4489923860649852E-3</v>
      </c>
      <c r="R192" s="96">
        <f t="shared" si="52"/>
        <v>-4.0862755549254809E-3</v>
      </c>
      <c r="S192" s="98">
        <f t="shared" si="52"/>
        <v>-2.1220084355210673E-4</v>
      </c>
      <c r="T192" s="99">
        <f t="shared" si="52"/>
        <v>-2.4490786325521451E-3</v>
      </c>
      <c r="U192" s="96">
        <f t="shared" si="53"/>
        <v>5.18700941954231E-2</v>
      </c>
      <c r="V192" s="97">
        <f t="shared" si="53"/>
        <v>1.28656711728937E-3</v>
      </c>
      <c r="W192" s="97">
        <f t="shared" si="53"/>
        <v>-1.9274243129588017E-2</v>
      </c>
      <c r="X192" s="97">
        <f t="shared" si="53"/>
        <v>2.5082464566337375E-2</v>
      </c>
      <c r="Y192" s="98">
        <f t="shared" si="53"/>
        <v>7.8976683749883522E-2</v>
      </c>
      <c r="Z192" s="99">
        <f t="shared" si="53"/>
        <v>5.1239749885704077E-3</v>
      </c>
      <c r="AA192" s="96">
        <f t="shared" si="53"/>
        <v>2.3617766828420437E-3</v>
      </c>
      <c r="AB192" s="98">
        <f t="shared" si="53"/>
        <v>8.9077491231434082E-3</v>
      </c>
      <c r="AC192" s="99">
        <f t="shared" si="53"/>
        <v>5.123931484681956E-3</v>
      </c>
      <c r="AD192" s="96">
        <f t="shared" si="54"/>
        <v>-8.4936052288692534E-4</v>
      </c>
      <c r="AE192" s="97">
        <f t="shared" si="54"/>
        <v>-1.0614847730365526E-3</v>
      </c>
      <c r="AF192" s="97">
        <f t="shared" si="54"/>
        <v>-5.3654957390786577E-4</v>
      </c>
      <c r="AG192" s="97">
        <f t="shared" si="54"/>
        <v>3.2671365782255805E-4</v>
      </c>
      <c r="AH192" s="98">
        <f t="shared" si="54"/>
        <v>-3.2831117405625852E-4</v>
      </c>
      <c r="AI192" s="99">
        <f t="shared" si="54"/>
        <v>-2.4489923860649852E-3</v>
      </c>
      <c r="AJ192" s="96">
        <f t="shared" si="55"/>
        <v>-2.3594018467718897E-3</v>
      </c>
      <c r="AK192" s="98">
        <f t="shared" si="55"/>
        <v>-8.9676785780255384E-5</v>
      </c>
      <c r="AL192" s="220">
        <f t="shared" si="55"/>
        <v>-2.4490786325521451E-3</v>
      </c>
    </row>
    <row r="193" spans="1:38" x14ac:dyDescent="0.2">
      <c r="A193" s="345"/>
      <c r="B193" s="91" t="s">
        <v>535</v>
      </c>
      <c r="C193" s="92">
        <v>1060.3050000000001</v>
      </c>
      <c r="D193" s="93">
        <v>4020.355</v>
      </c>
      <c r="E193" s="93">
        <v>9342.27</v>
      </c>
      <c r="F193" s="93">
        <v>7986.5379999999996</v>
      </c>
      <c r="G193" s="94">
        <v>666.22599999999875</v>
      </c>
      <c r="H193" s="95">
        <f t="shared" si="43"/>
        <v>23075.694</v>
      </c>
      <c r="I193" s="92">
        <v>13329.779</v>
      </c>
      <c r="J193" s="94">
        <v>9745.9150000000009</v>
      </c>
      <c r="K193" s="95">
        <f t="shared" si="44"/>
        <v>23075.694000000003</v>
      </c>
      <c r="L193" s="96">
        <f t="shared" si="52"/>
        <v>1.8017796707856147E-3</v>
      </c>
      <c r="M193" s="97">
        <f t="shared" si="52"/>
        <v>1.1260428409248927E-3</v>
      </c>
      <c r="N193" s="97">
        <f t="shared" si="52"/>
        <v>-2.7970403717830377E-3</v>
      </c>
      <c r="O193" s="97">
        <f t="shared" si="52"/>
        <v>-7.1369210291688274E-4</v>
      </c>
      <c r="P193" s="98">
        <f t="shared" si="52"/>
        <v>-4.5720364687163772E-3</v>
      </c>
      <c r="Q193" s="99">
        <f t="shared" si="52"/>
        <v>-1.2352281938985236E-3</v>
      </c>
      <c r="R193" s="96">
        <f t="shared" si="52"/>
        <v>8.534801296130642E-4</v>
      </c>
      <c r="S193" s="98">
        <f t="shared" si="52"/>
        <v>-4.0778391591096948E-3</v>
      </c>
      <c r="T193" s="99">
        <f t="shared" si="52"/>
        <v>-1.2351849652477878E-3</v>
      </c>
      <c r="U193" s="96">
        <f t="shared" si="53"/>
        <v>5.7306478826049376E-2</v>
      </c>
      <c r="V193" s="97">
        <f t="shared" si="53"/>
        <v>-4.0825490421793586E-4</v>
      </c>
      <c r="W193" s="97">
        <f t="shared" si="53"/>
        <v>-2.0629504638614141E-2</v>
      </c>
      <c r="X193" s="97">
        <f t="shared" si="53"/>
        <v>2.7507584530478198E-2</v>
      </c>
      <c r="Y193" s="98">
        <f t="shared" si="53"/>
        <v>5.1939665040865987E-2</v>
      </c>
      <c r="Z193" s="99">
        <f t="shared" si="53"/>
        <v>4.6036236301612585E-3</v>
      </c>
      <c r="AA193" s="96">
        <f t="shared" si="53"/>
        <v>3.079346622561568E-3</v>
      </c>
      <c r="AB193" s="98">
        <f t="shared" si="53"/>
        <v>6.6959395382194548E-3</v>
      </c>
      <c r="AC193" s="99">
        <f t="shared" si="53"/>
        <v>4.6036236301614172E-3</v>
      </c>
      <c r="AD193" s="96">
        <f t="shared" si="54"/>
        <v>8.2538987552633868E-5</v>
      </c>
      <c r="AE193" s="97">
        <f t="shared" si="54"/>
        <v>1.9572171038960412E-4</v>
      </c>
      <c r="AF193" s="97">
        <f t="shared" si="54"/>
        <v>-1.1341644624168967E-3</v>
      </c>
      <c r="AG193" s="97">
        <f t="shared" si="54"/>
        <v>-2.4688116675418886E-4</v>
      </c>
      <c r="AH193" s="98">
        <f t="shared" si="54"/>
        <v>-1.3244326266971553E-4</v>
      </c>
      <c r="AI193" s="99">
        <f t="shared" si="54"/>
        <v>-1.2352281938985236E-3</v>
      </c>
      <c r="AJ193" s="96">
        <f t="shared" si="55"/>
        <v>4.9198778821127613E-4</v>
      </c>
      <c r="AK193" s="98">
        <f t="shared" si="55"/>
        <v>-1.7271727534591426E-3</v>
      </c>
      <c r="AL193" s="220">
        <f t="shared" si="55"/>
        <v>-1.2351849652477878E-3</v>
      </c>
    </row>
    <row r="194" spans="1:38" x14ac:dyDescent="0.2">
      <c r="A194" s="345"/>
      <c r="B194" s="91" t="s">
        <v>536</v>
      </c>
      <c r="C194" s="92">
        <v>1064.6289999999999</v>
      </c>
      <c r="D194" s="93">
        <v>3996.5810000000001</v>
      </c>
      <c r="E194" s="93">
        <v>9314.8799999999992</v>
      </c>
      <c r="F194" s="93">
        <v>7990.8230000000003</v>
      </c>
      <c r="G194" s="94">
        <v>681.18500000000131</v>
      </c>
      <c r="H194" s="95">
        <f t="shared" si="43"/>
        <v>23048.098000000002</v>
      </c>
      <c r="I194" s="92">
        <v>13350.905000000001</v>
      </c>
      <c r="J194" s="94">
        <v>9697.1929999999993</v>
      </c>
      <c r="K194" s="95">
        <f t="shared" si="44"/>
        <v>23048.097999999998</v>
      </c>
      <c r="L194" s="96">
        <f t="shared" si="52"/>
        <v>4.0780718755450947E-3</v>
      </c>
      <c r="M194" s="97">
        <f t="shared" si="52"/>
        <v>-5.9134081443056362E-3</v>
      </c>
      <c r="N194" s="97">
        <f t="shared" si="52"/>
        <v>-2.9318356245324998E-3</v>
      </c>
      <c r="O194" s="97">
        <f t="shared" ref="O194:T230" si="56">(F194-F193)/F193</f>
        <v>5.3652784222660234E-4</v>
      </c>
      <c r="P194" s="98">
        <f t="shared" si="56"/>
        <v>2.2453341658840376E-2</v>
      </c>
      <c r="Q194" s="99">
        <f t="shared" si="56"/>
        <v>-1.1958903597871307E-3</v>
      </c>
      <c r="R194" s="96">
        <f t="shared" si="56"/>
        <v>1.5848724873833394E-3</v>
      </c>
      <c r="S194" s="98">
        <f t="shared" si="56"/>
        <v>-4.9992227512759514E-3</v>
      </c>
      <c r="T194" s="99">
        <f t="shared" si="56"/>
        <v>-1.1958903597874457E-3</v>
      </c>
      <c r="U194" s="96">
        <f t="shared" si="53"/>
        <v>4.2676489196457709E-2</v>
      </c>
      <c r="V194" s="97">
        <f t="shared" si="53"/>
        <v>6.7803858560351908E-4</v>
      </c>
      <c r="W194" s="97">
        <f t="shared" si="53"/>
        <v>-2.1286221938580149E-2</v>
      </c>
      <c r="X194" s="97">
        <f t="shared" ref="X194:AC230" si="57">(F194-F182)/F182</f>
        <v>2.1133627834232529E-2</v>
      </c>
      <c r="Y194" s="98">
        <f t="shared" si="57"/>
        <v>7.2062033657698102E-2</v>
      </c>
      <c r="Z194" s="99">
        <f t="shared" si="57"/>
        <v>2.3859188514466982E-3</v>
      </c>
      <c r="AA194" s="96">
        <f t="shared" si="57"/>
        <v>5.3474079457875735E-3</v>
      </c>
      <c r="AB194" s="98">
        <f t="shared" si="57"/>
        <v>-1.6629696913916428E-3</v>
      </c>
      <c r="AC194" s="99">
        <f t="shared" si="57"/>
        <v>2.3859188514466986E-3</v>
      </c>
      <c r="AD194" s="96">
        <f t="shared" ref="AD194:AI209" si="58">(C194-C193)/$H193</f>
        <v>1.8738331336859648E-4</v>
      </c>
      <c r="AE194" s="97">
        <f t="shared" si="58"/>
        <v>-1.0302615383961967E-3</v>
      </c>
      <c r="AF194" s="97">
        <f t="shared" si="58"/>
        <v>-1.1869632176610262E-3</v>
      </c>
      <c r="AG194" s="97">
        <f t="shared" si="58"/>
        <v>1.8569322335444229E-4</v>
      </c>
      <c r="AH194" s="98">
        <f t="shared" si="58"/>
        <v>6.4825785954704385E-4</v>
      </c>
      <c r="AI194" s="99">
        <f t="shared" si="58"/>
        <v>-1.1958903597871307E-3</v>
      </c>
      <c r="AJ194" s="96">
        <f t="shared" ref="AJ194:AL209" si="59">(I194-I193)/$K193</f>
        <v>9.155087599965661E-4</v>
      </c>
      <c r="AK194" s="98">
        <f t="shared" si="59"/>
        <v>-2.1113991197838542E-3</v>
      </c>
      <c r="AL194" s="220">
        <f t="shared" si="59"/>
        <v>-1.1958903597874457E-3</v>
      </c>
    </row>
    <row r="195" spans="1:38" x14ac:dyDescent="0.2">
      <c r="A195" s="345"/>
      <c r="B195" s="91" t="s">
        <v>537</v>
      </c>
      <c r="C195" s="92">
        <v>1051.9590000000001</v>
      </c>
      <c r="D195" s="93">
        <v>4055.299</v>
      </c>
      <c r="E195" s="93">
        <v>9317.5939999999991</v>
      </c>
      <c r="F195" s="93">
        <v>8002.942</v>
      </c>
      <c r="G195" s="94">
        <v>671.81000000000131</v>
      </c>
      <c r="H195" s="95">
        <f t="shared" si="43"/>
        <v>23099.603999999999</v>
      </c>
      <c r="I195" s="92">
        <v>13367.412</v>
      </c>
      <c r="J195" s="94">
        <v>9732.1929999999993</v>
      </c>
      <c r="K195" s="95">
        <f t="shared" si="44"/>
        <v>23099.605</v>
      </c>
      <c r="L195" s="96">
        <f t="shared" ref="L195:N230" si="60">(C195-C194)/C194</f>
        <v>-1.1900859360396764E-2</v>
      </c>
      <c r="M195" s="97">
        <f t="shared" si="60"/>
        <v>1.4692058036606752E-2</v>
      </c>
      <c r="N195" s="97">
        <f t="shared" si="60"/>
        <v>2.9136177814421033E-4</v>
      </c>
      <c r="O195" s="97">
        <f t="shared" si="56"/>
        <v>1.5166147466912591E-3</v>
      </c>
      <c r="P195" s="98">
        <f t="shared" si="56"/>
        <v>-1.3762781035988728E-2</v>
      </c>
      <c r="Q195" s="99">
        <f t="shared" si="56"/>
        <v>2.2347180231530421E-3</v>
      </c>
      <c r="R195" s="96">
        <f t="shared" si="56"/>
        <v>1.2363955851681669E-3</v>
      </c>
      <c r="S195" s="98">
        <f t="shared" si="56"/>
        <v>3.6092918847753161E-3</v>
      </c>
      <c r="T195" s="99">
        <f t="shared" si="56"/>
        <v>2.2347614106813254E-3</v>
      </c>
      <c r="U195" s="96">
        <f t="shared" ref="U195:W230" si="61">(C195-C183)/C183</f>
        <v>4.1213674875287043E-2</v>
      </c>
      <c r="V195" s="97">
        <f t="shared" si="61"/>
        <v>1.3290745776975484E-2</v>
      </c>
      <c r="W195" s="97">
        <f t="shared" si="61"/>
        <v>-1.8147051688938778E-2</v>
      </c>
      <c r="X195" s="97">
        <f t="shared" si="57"/>
        <v>2.5590218440894204E-2</v>
      </c>
      <c r="Y195" s="98">
        <f t="shared" si="57"/>
        <v>6.3988837627714165E-2</v>
      </c>
      <c r="Z195" s="99">
        <f t="shared" si="57"/>
        <v>7.0937235796857045E-3</v>
      </c>
      <c r="AA195" s="96">
        <f t="shared" si="57"/>
        <v>7.7826893345318317E-3</v>
      </c>
      <c r="AB195" s="98">
        <f t="shared" si="57"/>
        <v>6.1490491552784465E-3</v>
      </c>
      <c r="AC195" s="99">
        <f t="shared" si="57"/>
        <v>7.0937671775639964E-3</v>
      </c>
      <c r="AD195" s="96">
        <f t="shared" si="58"/>
        <v>-5.4971998123228406E-4</v>
      </c>
      <c r="AE195" s="97">
        <f t="shared" si="58"/>
        <v>2.5476288759271955E-3</v>
      </c>
      <c r="AF195" s="97">
        <f t="shared" si="58"/>
        <v>1.1775375130737216E-4</v>
      </c>
      <c r="AG195" s="97">
        <f t="shared" si="58"/>
        <v>5.2581345324024945E-4</v>
      </c>
      <c r="AH195" s="98">
        <f t="shared" si="58"/>
        <v>-4.0675807608940221E-4</v>
      </c>
      <c r="AI195" s="99">
        <f t="shared" si="58"/>
        <v>2.2347180231530421E-3</v>
      </c>
      <c r="AJ195" s="96">
        <f t="shared" si="59"/>
        <v>7.1619792661414437E-4</v>
      </c>
      <c r="AK195" s="98">
        <f t="shared" si="59"/>
        <v>1.5185634840671018E-3</v>
      </c>
      <c r="AL195" s="220">
        <f t="shared" si="59"/>
        <v>2.2347614106813254E-3</v>
      </c>
    </row>
    <row r="196" spans="1:38" x14ac:dyDescent="0.2">
      <c r="A196" s="346"/>
      <c r="B196" s="100" t="s">
        <v>538</v>
      </c>
      <c r="C196" s="101">
        <v>1065.9369999999999</v>
      </c>
      <c r="D196" s="102">
        <v>4016.2150000000001</v>
      </c>
      <c r="E196" s="102">
        <v>9282.5110000000004</v>
      </c>
      <c r="F196" s="102">
        <v>8010.3959999999997</v>
      </c>
      <c r="G196" s="103">
        <v>672.22499999999854</v>
      </c>
      <c r="H196" s="104">
        <f t="shared" si="43"/>
        <v>23047.284</v>
      </c>
      <c r="I196" s="101">
        <v>13302.634</v>
      </c>
      <c r="J196" s="103">
        <v>9744.65</v>
      </c>
      <c r="K196" s="104">
        <f t="shared" si="44"/>
        <v>23047.284</v>
      </c>
      <c r="L196" s="105">
        <f t="shared" si="60"/>
        <v>1.3287590105697881E-2</v>
      </c>
      <c r="M196" s="106">
        <f t="shared" si="60"/>
        <v>-9.6377603722930996E-3</v>
      </c>
      <c r="N196" s="106">
        <f t="shared" si="60"/>
        <v>-3.7652424005594925E-3</v>
      </c>
      <c r="O196" s="106">
        <f t="shared" si="56"/>
        <v>9.314074749010706E-4</v>
      </c>
      <c r="P196" s="107">
        <f t="shared" si="56"/>
        <v>6.1773418079104857E-4</v>
      </c>
      <c r="Q196" s="108">
        <f t="shared" si="56"/>
        <v>-2.2649738930589332E-3</v>
      </c>
      <c r="R196" s="105">
        <f t="shared" si="56"/>
        <v>-4.8459642001009804E-3</v>
      </c>
      <c r="S196" s="107">
        <f t="shared" si="56"/>
        <v>1.2799787262747805E-3</v>
      </c>
      <c r="T196" s="108">
        <f t="shared" si="56"/>
        <v>-2.2650170857899912E-3</v>
      </c>
      <c r="U196" s="105">
        <f t="shared" si="61"/>
        <v>4.7599812875428381E-2</v>
      </c>
      <c r="V196" s="106">
        <f t="shared" si="61"/>
        <v>6.354023709694478E-3</v>
      </c>
      <c r="W196" s="106">
        <f t="shared" si="61"/>
        <v>-2.411630984882834E-2</v>
      </c>
      <c r="X196" s="106">
        <f t="shared" si="57"/>
        <v>2.107361156149996E-2</v>
      </c>
      <c r="Y196" s="107">
        <f t="shared" si="57"/>
        <v>7.6564219103575276E-2</v>
      </c>
      <c r="Z196" s="108">
        <f t="shared" si="57"/>
        <v>2.5024627276334392E-3</v>
      </c>
      <c r="AA196" s="105">
        <f t="shared" si="57"/>
        <v>1.5263099685364091E-3</v>
      </c>
      <c r="AB196" s="107">
        <f t="shared" si="57"/>
        <v>3.8381060536135567E-3</v>
      </c>
      <c r="AC196" s="108">
        <f t="shared" si="57"/>
        <v>2.5024627276334392E-3</v>
      </c>
      <c r="AD196" s="105">
        <f t="shared" si="58"/>
        <v>6.0511859856990792E-4</v>
      </c>
      <c r="AE196" s="106">
        <f t="shared" si="58"/>
        <v>-1.6919770572690264E-3</v>
      </c>
      <c r="AF196" s="106">
        <f t="shared" si="58"/>
        <v>-1.5187706248123872E-3</v>
      </c>
      <c r="AG196" s="106">
        <f t="shared" si="58"/>
        <v>3.2268951450421937E-4</v>
      </c>
      <c r="AH196" s="107">
        <f t="shared" si="58"/>
        <v>1.7965675948264529E-5</v>
      </c>
      <c r="AI196" s="108">
        <f t="shared" si="58"/>
        <v>-2.2649738930589332E-3</v>
      </c>
      <c r="AJ196" s="105">
        <f t="shared" si="59"/>
        <v>-2.8042903763938927E-3</v>
      </c>
      <c r="AK196" s="107">
        <f t="shared" si="59"/>
        <v>5.3927329060390146E-4</v>
      </c>
      <c r="AL196" s="223">
        <f t="shared" si="59"/>
        <v>-2.2650170857899912E-3</v>
      </c>
    </row>
    <row r="197" spans="1:38" x14ac:dyDescent="0.2">
      <c r="A197" s="347">
        <v>2020</v>
      </c>
      <c r="B197" s="82" t="s">
        <v>527</v>
      </c>
      <c r="C197" s="83">
        <v>1049.643</v>
      </c>
      <c r="D197" s="84">
        <v>4017.453</v>
      </c>
      <c r="E197" s="84">
        <v>9309.9060000000009</v>
      </c>
      <c r="F197" s="84">
        <v>8019.1459999999997</v>
      </c>
      <c r="G197" s="85">
        <v>659.79399999999805</v>
      </c>
      <c r="H197" s="86">
        <f t="shared" si="43"/>
        <v>23055.941999999999</v>
      </c>
      <c r="I197" s="83">
        <v>13353.444</v>
      </c>
      <c r="J197" s="85">
        <v>9702.4969999999994</v>
      </c>
      <c r="K197" s="86">
        <f t="shared" si="44"/>
        <v>23055.940999999999</v>
      </c>
      <c r="L197" s="87">
        <f t="shared" si="60"/>
        <v>-1.528608163521847E-2</v>
      </c>
      <c r="M197" s="88">
        <f t="shared" si="60"/>
        <v>3.082504298200741E-4</v>
      </c>
      <c r="N197" s="88">
        <f t="shared" si="60"/>
        <v>2.9512488592796102E-3</v>
      </c>
      <c r="O197" s="88">
        <f t="shared" si="56"/>
        <v>1.0923305164938163E-3</v>
      </c>
      <c r="P197" s="89">
        <f t="shared" si="56"/>
        <v>-1.8492320279669041E-2</v>
      </c>
      <c r="Q197" s="90">
        <f t="shared" si="56"/>
        <v>3.7566248587032848E-4</v>
      </c>
      <c r="R197" s="87">
        <f t="shared" si="56"/>
        <v>3.8195443097960519E-3</v>
      </c>
      <c r="S197" s="89">
        <f t="shared" si="56"/>
        <v>-4.3257582365708617E-3</v>
      </c>
      <c r="T197" s="90">
        <f t="shared" si="56"/>
        <v>3.7561909680981255E-4</v>
      </c>
      <c r="U197" s="87">
        <f t="shared" si="61"/>
        <v>2.5913618015306006E-2</v>
      </c>
      <c r="V197" s="88">
        <f t="shared" si="61"/>
        <v>7.1257960585887547E-3</v>
      </c>
      <c r="W197" s="88">
        <f t="shared" si="61"/>
        <v>-2.0060335841660226E-2</v>
      </c>
      <c r="X197" s="88">
        <f t="shared" si="57"/>
        <v>2.3644885557845028E-2</v>
      </c>
      <c r="Y197" s="89">
        <f t="shared" si="57"/>
        <v>4.5677073345446149E-2</v>
      </c>
      <c r="Z197" s="90">
        <f t="shared" si="57"/>
        <v>3.4123766284057918E-3</v>
      </c>
      <c r="AA197" s="87">
        <f t="shared" si="57"/>
        <v>8.4739048966641205E-3</v>
      </c>
      <c r="AB197" s="89">
        <f t="shared" si="57"/>
        <v>-3.4713409977820808E-3</v>
      </c>
      <c r="AC197" s="90">
        <f t="shared" si="57"/>
        <v>3.412333107634581E-3</v>
      </c>
      <c r="AD197" s="87">
        <f t="shared" si="58"/>
        <v>-7.0698135190245712E-4</v>
      </c>
      <c r="AE197" s="88">
        <f t="shared" si="58"/>
        <v>5.3715656907765316E-5</v>
      </c>
      <c r="AF197" s="88">
        <f t="shared" si="58"/>
        <v>1.1886433125916458E-3</v>
      </c>
      <c r="AG197" s="88">
        <f t="shared" si="58"/>
        <v>3.796542794370044E-4</v>
      </c>
      <c r="AH197" s="89">
        <f t="shared" si="58"/>
        <v>-5.3936941116361026E-4</v>
      </c>
      <c r="AI197" s="90">
        <f t="shared" si="58"/>
        <v>3.7566248587032848E-4</v>
      </c>
      <c r="AJ197" s="87">
        <f t="shared" si="59"/>
        <v>2.2045981643650284E-3</v>
      </c>
      <c r="AK197" s="89">
        <f t="shared" si="59"/>
        <v>-1.8289790675552159E-3</v>
      </c>
      <c r="AL197" s="219">
        <f t="shared" si="59"/>
        <v>3.7561909680981255E-4</v>
      </c>
    </row>
    <row r="198" spans="1:38" x14ac:dyDescent="0.2">
      <c r="A198" s="348"/>
      <c r="B198" s="91" t="s">
        <v>528</v>
      </c>
      <c r="C198" s="92">
        <v>1057.3109999999999</v>
      </c>
      <c r="D198" s="93">
        <v>4004.569</v>
      </c>
      <c r="E198" s="93">
        <v>9276.4369999999999</v>
      </c>
      <c r="F198" s="93">
        <v>8018.6869999999999</v>
      </c>
      <c r="G198" s="94">
        <v>685.79299999999785</v>
      </c>
      <c r="H198" s="95">
        <f t="shared" ref="H198:H236" si="62">SUM(C198:G198)</f>
        <v>23042.796999999999</v>
      </c>
      <c r="I198" s="92">
        <v>13328.008</v>
      </c>
      <c r="J198" s="94">
        <v>9714.7890000000007</v>
      </c>
      <c r="K198" s="95">
        <f t="shared" ref="K198:K236" si="63">SUM(I198:J198)</f>
        <v>23042.796999999999</v>
      </c>
      <c r="L198" s="96">
        <f t="shared" si="60"/>
        <v>7.3053409587830265E-3</v>
      </c>
      <c r="M198" s="97">
        <f t="shared" si="60"/>
        <v>-3.2070070265912297E-3</v>
      </c>
      <c r="N198" s="97">
        <f t="shared" si="60"/>
        <v>-3.5949879622845771E-3</v>
      </c>
      <c r="O198" s="97">
        <f t="shared" si="56"/>
        <v>-5.7238015120292445E-5</v>
      </c>
      <c r="P198" s="98">
        <f t="shared" si="56"/>
        <v>3.9404723292421381E-2</v>
      </c>
      <c r="Q198" s="99">
        <f t="shared" si="56"/>
        <v>-5.7013502202601127E-4</v>
      </c>
      <c r="R198" s="96">
        <f t="shared" si="56"/>
        <v>-1.9048269495120281E-3</v>
      </c>
      <c r="S198" s="98">
        <f t="shared" si="56"/>
        <v>1.266890368531037E-3</v>
      </c>
      <c r="T198" s="99">
        <f t="shared" si="56"/>
        <v>-5.7009167398547008E-4</v>
      </c>
      <c r="U198" s="96">
        <f t="shared" si="61"/>
        <v>2.9572264061650914E-2</v>
      </c>
      <c r="V198" s="97">
        <f t="shared" si="61"/>
        <v>-4.2569179267715361E-3</v>
      </c>
      <c r="W198" s="97">
        <f t="shared" si="61"/>
        <v>-1.627450290055981E-2</v>
      </c>
      <c r="X198" s="97">
        <f t="shared" si="57"/>
        <v>1.8995301814960064E-2</v>
      </c>
      <c r="Y198" s="98">
        <f t="shared" si="57"/>
        <v>6.4993532016124386E-2</v>
      </c>
      <c r="Z198" s="99">
        <f t="shared" si="57"/>
        <v>2.2230645557294888E-3</v>
      </c>
      <c r="AA198" s="96">
        <f t="shared" si="57"/>
        <v>4.791604627406269E-3</v>
      </c>
      <c r="AB198" s="98">
        <f t="shared" si="57"/>
        <v>-1.279500289650647E-3</v>
      </c>
      <c r="AC198" s="99">
        <f t="shared" si="57"/>
        <v>2.2230645557294888E-3</v>
      </c>
      <c r="AD198" s="96">
        <f t="shared" si="58"/>
        <v>3.3258237724573963E-4</v>
      </c>
      <c r="AE198" s="97">
        <f t="shared" si="58"/>
        <v>-5.5881472984274573E-4</v>
      </c>
      <c r="AF198" s="97">
        <f t="shared" si="58"/>
        <v>-1.4516431382418018E-3</v>
      </c>
      <c r="AG198" s="97">
        <f t="shared" si="58"/>
        <v>-1.990810004639293E-5</v>
      </c>
      <c r="AH198" s="98">
        <f t="shared" si="58"/>
        <v>1.1276485688591598E-3</v>
      </c>
      <c r="AI198" s="99">
        <f t="shared" si="58"/>
        <v>-5.7013502202601127E-4</v>
      </c>
      <c r="AJ198" s="96">
        <f t="shared" si="59"/>
        <v>-1.1032297488963775E-3</v>
      </c>
      <c r="AK198" s="98">
        <f t="shared" si="59"/>
        <v>5.3313807491098633E-4</v>
      </c>
      <c r="AL198" s="220">
        <f t="shared" si="59"/>
        <v>-5.7009167398547008E-4</v>
      </c>
    </row>
    <row r="199" spans="1:38" x14ac:dyDescent="0.2">
      <c r="A199" s="348"/>
      <c r="B199" s="91" t="s">
        <v>529</v>
      </c>
      <c r="C199" s="92">
        <v>1008.7910000000001</v>
      </c>
      <c r="D199" s="93">
        <v>3940.1610000000001</v>
      </c>
      <c r="E199" s="93">
        <v>9004.4060000000009</v>
      </c>
      <c r="F199" s="93">
        <v>8004.0829999999996</v>
      </c>
      <c r="G199" s="94">
        <v>700.71800000000076</v>
      </c>
      <c r="H199" s="95">
        <f t="shared" si="62"/>
        <v>22658.159</v>
      </c>
      <c r="I199" s="92">
        <v>13066.647000000001</v>
      </c>
      <c r="J199" s="94">
        <v>9591.5130000000008</v>
      </c>
      <c r="K199" s="95">
        <f t="shared" si="63"/>
        <v>22658.160000000003</v>
      </c>
      <c r="L199" s="96">
        <f t="shared" si="60"/>
        <v>-4.5889998307025913E-2</v>
      </c>
      <c r="M199" s="97">
        <f t="shared" si="60"/>
        <v>-1.6083628475373979E-2</v>
      </c>
      <c r="N199" s="97">
        <f t="shared" si="60"/>
        <v>-2.9324944480299823E-2</v>
      </c>
      <c r="O199" s="97">
        <f t="shared" si="56"/>
        <v>-1.8212457974728618E-3</v>
      </c>
      <c r="P199" s="98">
        <f t="shared" si="56"/>
        <v>2.1763126774409999E-2</v>
      </c>
      <c r="Q199" s="99">
        <f t="shared" si="56"/>
        <v>-1.6692331230449109E-2</v>
      </c>
      <c r="R199" s="96">
        <f t="shared" si="56"/>
        <v>-1.9609907196934378E-2</v>
      </c>
      <c r="S199" s="98">
        <f t="shared" si="56"/>
        <v>-1.2689519041535521E-2</v>
      </c>
      <c r="T199" s="99">
        <f t="shared" si="56"/>
        <v>-1.6692287832939516E-2</v>
      </c>
      <c r="U199" s="96">
        <f t="shared" si="61"/>
        <v>-8.1045110994307459E-2</v>
      </c>
      <c r="V199" s="97">
        <f t="shared" si="61"/>
        <v>-2.8323220745092765E-2</v>
      </c>
      <c r="W199" s="97">
        <f t="shared" si="61"/>
        <v>-4.5101945935948663E-2</v>
      </c>
      <c r="X199" s="97">
        <f t="shared" si="57"/>
        <v>1.496628607093679E-2</v>
      </c>
      <c r="Y199" s="98">
        <f t="shared" si="57"/>
        <v>8.770829614336921E-2</v>
      </c>
      <c r="Z199" s="99">
        <f t="shared" si="57"/>
        <v>-1.966832329933247E-2</v>
      </c>
      <c r="AA199" s="96">
        <f t="shared" si="57"/>
        <v>-1.8117414147200923E-2</v>
      </c>
      <c r="AB199" s="98">
        <f t="shared" si="57"/>
        <v>-2.1773079402973745E-2</v>
      </c>
      <c r="AC199" s="99">
        <f t="shared" si="57"/>
        <v>-1.9668237617968817E-2</v>
      </c>
      <c r="AD199" s="96">
        <f t="shared" si="58"/>
        <v>-2.1056471573307647E-3</v>
      </c>
      <c r="AE199" s="97">
        <f t="shared" si="58"/>
        <v>-2.7951467870849143E-3</v>
      </c>
      <c r="AF199" s="97">
        <f t="shared" si="58"/>
        <v>-1.1805467886559043E-2</v>
      </c>
      <c r="AG199" s="97">
        <f t="shared" si="58"/>
        <v>-6.3377722765167223E-4</v>
      </c>
      <c r="AH199" s="98">
        <f t="shared" si="58"/>
        <v>6.4770782817740878E-4</v>
      </c>
      <c r="AI199" s="99">
        <f t="shared" si="58"/>
        <v>-1.6692331230449109E-2</v>
      </c>
      <c r="AJ199" s="96">
        <f t="shared" si="59"/>
        <v>-1.1342416460987744E-2</v>
      </c>
      <c r="AK199" s="98">
        <f t="shared" si="59"/>
        <v>-5.349871371951931E-3</v>
      </c>
      <c r="AL199" s="220">
        <f t="shared" si="59"/>
        <v>-1.6692287832939516E-2</v>
      </c>
    </row>
    <row r="200" spans="1:38" x14ac:dyDescent="0.2">
      <c r="A200" s="348"/>
      <c r="B200" s="91" t="s">
        <v>530</v>
      </c>
      <c r="C200" s="92">
        <v>939.51700000000005</v>
      </c>
      <c r="D200" s="93">
        <v>3711.3290000000002</v>
      </c>
      <c r="E200" s="93">
        <v>8950.2340000000004</v>
      </c>
      <c r="F200" s="93">
        <v>7893.8289999999997</v>
      </c>
      <c r="G200" s="94">
        <v>668.15599999999904</v>
      </c>
      <c r="H200" s="95">
        <f t="shared" si="62"/>
        <v>22163.064999999999</v>
      </c>
      <c r="I200" s="92">
        <v>12908.456</v>
      </c>
      <c r="J200" s="94">
        <v>9254.6080000000002</v>
      </c>
      <c r="K200" s="95">
        <f t="shared" si="63"/>
        <v>22163.063999999998</v>
      </c>
      <c r="L200" s="96">
        <f t="shared" si="60"/>
        <v>-6.867031922370441E-2</v>
      </c>
      <c r="M200" s="97">
        <f t="shared" si="60"/>
        <v>-5.8076814627625588E-2</v>
      </c>
      <c r="N200" s="97">
        <f t="shared" si="60"/>
        <v>-6.0161658636894511E-3</v>
      </c>
      <c r="O200" s="97">
        <f t="shared" si="56"/>
        <v>-1.3774719727419107E-2</v>
      </c>
      <c r="P200" s="98">
        <f t="shared" si="56"/>
        <v>-4.6469478449250173E-2</v>
      </c>
      <c r="Q200" s="99">
        <f t="shared" si="56"/>
        <v>-2.1850583712472005E-2</v>
      </c>
      <c r="R200" s="96">
        <f t="shared" si="56"/>
        <v>-1.2106472303108877E-2</v>
      </c>
      <c r="S200" s="98">
        <f t="shared" si="56"/>
        <v>-3.5125323814918522E-2</v>
      </c>
      <c r="T200" s="99">
        <f t="shared" si="56"/>
        <v>-2.1850671016534658E-2</v>
      </c>
      <c r="U200" s="96">
        <f t="shared" si="61"/>
        <v>-0.13001643632659668</v>
      </c>
      <c r="V200" s="97">
        <f t="shared" si="61"/>
        <v>-7.4007465667584912E-2</v>
      </c>
      <c r="W200" s="97">
        <f t="shared" si="61"/>
        <v>-5.2967367166803128E-2</v>
      </c>
      <c r="X200" s="97">
        <f t="shared" si="57"/>
        <v>-5.0070882491111057E-3</v>
      </c>
      <c r="Y200" s="98">
        <f t="shared" si="57"/>
        <v>6.8944107802921964E-3</v>
      </c>
      <c r="Z200" s="99">
        <f t="shared" si="57"/>
        <v>-4.2045615403816461E-2</v>
      </c>
      <c r="AA200" s="96">
        <f t="shared" si="57"/>
        <v>-3.2017507056206658E-2</v>
      </c>
      <c r="AB200" s="98">
        <f t="shared" si="57"/>
        <v>-5.569098083935739E-2</v>
      </c>
      <c r="AC200" s="99">
        <f t="shared" si="57"/>
        <v>-4.2045658626826674E-2</v>
      </c>
      <c r="AD200" s="96">
        <f t="shared" si="58"/>
        <v>-3.0573534239917727E-3</v>
      </c>
      <c r="AE200" s="97">
        <f t="shared" si="58"/>
        <v>-1.0099320072738473E-2</v>
      </c>
      <c r="AF200" s="97">
        <f t="shared" si="58"/>
        <v>-2.3908385495926866E-3</v>
      </c>
      <c r="AG200" s="97">
        <f t="shared" si="58"/>
        <v>-4.8659734447092503E-3</v>
      </c>
      <c r="AH200" s="98">
        <f t="shared" si="58"/>
        <v>-1.437098221439867E-3</v>
      </c>
      <c r="AI200" s="99">
        <f t="shared" si="58"/>
        <v>-2.1850583712472005E-2</v>
      </c>
      <c r="AJ200" s="96">
        <f t="shared" si="59"/>
        <v>-6.9816348723815477E-3</v>
      </c>
      <c r="AK200" s="98">
        <f t="shared" si="59"/>
        <v>-1.486903614415295E-2</v>
      </c>
      <c r="AL200" s="220">
        <f t="shared" si="59"/>
        <v>-2.1850671016534658E-2</v>
      </c>
    </row>
    <row r="201" spans="1:38" x14ac:dyDescent="0.2">
      <c r="A201" s="348"/>
      <c r="B201" s="91" t="s">
        <v>531</v>
      </c>
      <c r="C201" s="92">
        <v>888.99099999999999</v>
      </c>
      <c r="D201" s="93">
        <v>3722.8820000000001</v>
      </c>
      <c r="E201" s="93">
        <v>8931.3989999999994</v>
      </c>
      <c r="F201" s="93">
        <v>7894.826</v>
      </c>
      <c r="G201" s="94">
        <v>664.18000000000029</v>
      </c>
      <c r="H201" s="95">
        <f t="shared" si="62"/>
        <v>22102.277999999998</v>
      </c>
      <c r="I201" s="92">
        <v>12835.281000000001</v>
      </c>
      <c r="J201" s="94">
        <v>9266.9969999999994</v>
      </c>
      <c r="K201" s="95">
        <f t="shared" si="63"/>
        <v>22102.277999999998</v>
      </c>
      <c r="L201" s="96">
        <f t="shared" si="60"/>
        <v>-5.3778696926186607E-2</v>
      </c>
      <c r="M201" s="97">
        <f t="shared" si="60"/>
        <v>3.1129010658984646E-3</v>
      </c>
      <c r="N201" s="97">
        <f t="shared" si="60"/>
        <v>-2.104414253303427E-3</v>
      </c>
      <c r="O201" s="97">
        <f t="shared" si="56"/>
        <v>1.2630119046159961E-4</v>
      </c>
      <c r="P201" s="98">
        <f t="shared" si="56"/>
        <v>-5.9507061225204209E-3</v>
      </c>
      <c r="Q201" s="99">
        <f t="shared" si="56"/>
        <v>-2.7427163165383607E-3</v>
      </c>
      <c r="R201" s="96">
        <f t="shared" si="56"/>
        <v>-5.6687647229071601E-3</v>
      </c>
      <c r="S201" s="98">
        <f t="shared" si="56"/>
        <v>1.3386844694015364E-3</v>
      </c>
      <c r="T201" s="99">
        <f t="shared" si="56"/>
        <v>-2.7426713201748666E-3</v>
      </c>
      <c r="U201" s="96">
        <f t="shared" si="61"/>
        <v>-0.17246813644267542</v>
      </c>
      <c r="V201" s="97">
        <f t="shared" si="61"/>
        <v>-7.3594695906467666E-2</v>
      </c>
      <c r="W201" s="97">
        <f t="shared" si="61"/>
        <v>-5.1550710620245993E-2</v>
      </c>
      <c r="X201" s="97">
        <f t="shared" si="57"/>
        <v>-1.0958743480264172E-2</v>
      </c>
      <c r="Y201" s="98">
        <f t="shared" si="57"/>
        <v>-2.0493278039630691E-2</v>
      </c>
      <c r="Z201" s="99">
        <f t="shared" si="57"/>
        <v>-4.6087111669071097E-2</v>
      </c>
      <c r="AA201" s="96">
        <f t="shared" si="57"/>
        <v>-4.1950383595862471E-2</v>
      </c>
      <c r="AB201" s="98">
        <f t="shared" si="57"/>
        <v>-5.1758044429145791E-2</v>
      </c>
      <c r="AC201" s="99">
        <f t="shared" si="57"/>
        <v>-4.6087111669071097E-2</v>
      </c>
      <c r="AD201" s="96">
        <f t="shared" si="58"/>
        <v>-2.2797388357612123E-3</v>
      </c>
      <c r="AE201" s="97">
        <f t="shared" si="58"/>
        <v>5.2127266693482532E-4</v>
      </c>
      <c r="AF201" s="97">
        <f t="shared" si="58"/>
        <v>-8.4983733071219828E-4</v>
      </c>
      <c r="AG201" s="97">
        <f t="shared" si="58"/>
        <v>4.4984752785785647E-5</v>
      </c>
      <c r="AH201" s="98">
        <f t="shared" si="58"/>
        <v>-1.793975697855305E-4</v>
      </c>
      <c r="AI201" s="99">
        <f t="shared" si="58"/>
        <v>-2.7427163165383607E-3</v>
      </c>
      <c r="AJ201" s="96">
        <f t="shared" si="59"/>
        <v>-3.3016644269041177E-3</v>
      </c>
      <c r="AK201" s="98">
        <f t="shared" si="59"/>
        <v>5.589931067292508E-4</v>
      </c>
      <c r="AL201" s="220">
        <f t="shared" si="59"/>
        <v>-2.7426713201748666E-3</v>
      </c>
    </row>
    <row r="202" spans="1:38" x14ac:dyDescent="0.2">
      <c r="A202" s="348"/>
      <c r="B202" s="91" t="s">
        <v>532</v>
      </c>
      <c r="C202" s="92">
        <v>886.24900000000002</v>
      </c>
      <c r="D202" s="93">
        <v>3705.1289999999999</v>
      </c>
      <c r="E202" s="93">
        <v>8874.4779999999992</v>
      </c>
      <c r="F202" s="93">
        <v>7909.83</v>
      </c>
      <c r="G202" s="94">
        <v>648.08799999999974</v>
      </c>
      <c r="H202" s="95">
        <f t="shared" si="62"/>
        <v>22023.774000000001</v>
      </c>
      <c r="I202" s="92">
        <v>12829.904</v>
      </c>
      <c r="J202" s="94">
        <v>9193.8709999999992</v>
      </c>
      <c r="K202" s="95">
        <f t="shared" si="63"/>
        <v>22023.775000000001</v>
      </c>
      <c r="L202" s="96">
        <f t="shared" si="60"/>
        <v>-3.0843956800462118E-3</v>
      </c>
      <c r="M202" s="97">
        <f t="shared" si="60"/>
        <v>-4.7686174313341535E-3</v>
      </c>
      <c r="N202" s="97">
        <f t="shared" si="60"/>
        <v>-6.3731337050332518E-3</v>
      </c>
      <c r="O202" s="97">
        <f t="shared" si="56"/>
        <v>1.9004852038537524E-3</v>
      </c>
      <c r="P202" s="98">
        <f t="shared" si="56"/>
        <v>-2.4228371826915212E-2</v>
      </c>
      <c r="Q202" s="99">
        <f t="shared" si="56"/>
        <v>-3.5518510806893835E-3</v>
      </c>
      <c r="R202" s="96">
        <f t="shared" si="56"/>
        <v>-4.1892343455514586E-4</v>
      </c>
      <c r="S202" s="98">
        <f t="shared" si="56"/>
        <v>-7.8910136692609493E-3</v>
      </c>
      <c r="T202" s="99">
        <f t="shared" si="56"/>
        <v>-3.5518058364842294E-3</v>
      </c>
      <c r="U202" s="96">
        <f t="shared" si="61"/>
        <v>-0.17424344774830261</v>
      </c>
      <c r="V202" s="97">
        <f t="shared" si="61"/>
        <v>-8.4144082726223965E-2</v>
      </c>
      <c r="W202" s="97">
        <f t="shared" si="61"/>
        <v>-6.1149873943361237E-2</v>
      </c>
      <c r="X202" s="97">
        <f t="shared" si="57"/>
        <v>-1.0617268014157423E-2</v>
      </c>
      <c r="Y202" s="98">
        <f t="shared" si="57"/>
        <v>-3.1338230788202082E-2</v>
      </c>
      <c r="Z202" s="99">
        <f t="shared" si="57"/>
        <v>-5.213173989064282E-2</v>
      </c>
      <c r="AA202" s="96">
        <f t="shared" si="57"/>
        <v>-4.326374336189346E-2</v>
      </c>
      <c r="AB202" s="98">
        <f t="shared" si="57"/>
        <v>-6.4235524454798215E-2</v>
      </c>
      <c r="AC202" s="99">
        <f t="shared" si="57"/>
        <v>-5.213169685223077E-2</v>
      </c>
      <c r="AD202" s="96">
        <f t="shared" si="58"/>
        <v>-1.2405961050711433E-4</v>
      </c>
      <c r="AE202" s="97">
        <f t="shared" si="58"/>
        <v>-8.032203739361236E-4</v>
      </c>
      <c r="AF202" s="97">
        <f t="shared" si="58"/>
        <v>-2.5753454010487191E-3</v>
      </c>
      <c r="AG202" s="97">
        <f t="shared" si="58"/>
        <v>6.7884405399298235E-4</v>
      </c>
      <c r="AH202" s="98">
        <f t="shared" si="58"/>
        <v>-7.2806974919058362E-4</v>
      </c>
      <c r="AI202" s="99">
        <f t="shared" si="58"/>
        <v>-3.5518510806893835E-3</v>
      </c>
      <c r="AJ202" s="96">
        <f t="shared" si="59"/>
        <v>-2.4327809106375404E-4</v>
      </c>
      <c r="AK202" s="98">
        <f t="shared" si="59"/>
        <v>-3.3085277454206401E-3</v>
      </c>
      <c r="AL202" s="220">
        <f t="shared" si="59"/>
        <v>-3.5518058364842294E-3</v>
      </c>
    </row>
    <row r="203" spans="1:38" x14ac:dyDescent="0.2">
      <c r="A203" s="348"/>
      <c r="B203" s="91" t="s">
        <v>533</v>
      </c>
      <c r="C203" s="92">
        <v>916.76700000000005</v>
      </c>
      <c r="D203" s="93">
        <v>3728.6080000000002</v>
      </c>
      <c r="E203" s="93">
        <v>8914.3459999999995</v>
      </c>
      <c r="F203" s="93">
        <v>7898.24</v>
      </c>
      <c r="G203" s="94">
        <v>658.3070000000007</v>
      </c>
      <c r="H203" s="95">
        <f t="shared" si="62"/>
        <v>22116.268</v>
      </c>
      <c r="I203" s="92">
        <v>12851.444</v>
      </c>
      <c r="J203" s="94">
        <v>9264.8240000000005</v>
      </c>
      <c r="K203" s="95">
        <f t="shared" si="63"/>
        <v>22116.268</v>
      </c>
      <c r="L203" s="96">
        <f t="shared" si="60"/>
        <v>3.4435017698186431E-2</v>
      </c>
      <c r="M203" s="97">
        <f t="shared" si="60"/>
        <v>6.3368913740925806E-3</v>
      </c>
      <c r="N203" s="97">
        <f t="shared" si="60"/>
        <v>4.4924332450878117E-3</v>
      </c>
      <c r="O203" s="97">
        <f t="shared" si="56"/>
        <v>-1.4652653723278687E-3</v>
      </c>
      <c r="P203" s="98">
        <f t="shared" si="56"/>
        <v>1.5767920405872295E-2</v>
      </c>
      <c r="Q203" s="99">
        <f t="shared" si="56"/>
        <v>4.1997343416254988E-3</v>
      </c>
      <c r="R203" s="96">
        <f t="shared" si="56"/>
        <v>1.6788901927870274E-3</v>
      </c>
      <c r="S203" s="98">
        <f t="shared" si="56"/>
        <v>7.7174239229592569E-3</v>
      </c>
      <c r="T203" s="99">
        <f t="shared" si="56"/>
        <v>4.1996887454579688E-3</v>
      </c>
      <c r="U203" s="96">
        <f t="shared" si="61"/>
        <v>-0.14962200970252384</v>
      </c>
      <c r="V203" s="97">
        <f t="shared" si="61"/>
        <v>-7.717270836829257E-2</v>
      </c>
      <c r="W203" s="97">
        <f t="shared" si="61"/>
        <v>-4.9734561744122475E-2</v>
      </c>
      <c r="X203" s="97">
        <f t="shared" si="57"/>
        <v>-1.0825111854897087E-2</v>
      </c>
      <c r="Y203" s="98">
        <f t="shared" si="57"/>
        <v>-2.7453500568781153E-2</v>
      </c>
      <c r="Z203" s="99">
        <f t="shared" si="57"/>
        <v>-4.5105482269858201E-2</v>
      </c>
      <c r="AA203" s="96">
        <f t="shared" si="57"/>
        <v>-3.9004840927183697E-2</v>
      </c>
      <c r="AB203" s="98">
        <f t="shared" si="57"/>
        <v>-5.3440795300563573E-2</v>
      </c>
      <c r="AC203" s="99">
        <f t="shared" si="57"/>
        <v>-4.5105523498491389E-2</v>
      </c>
      <c r="AD203" s="96">
        <f t="shared" si="58"/>
        <v>1.3856843972336452E-3</v>
      </c>
      <c r="AE203" s="97">
        <f t="shared" si="58"/>
        <v>1.0660752330640638E-3</v>
      </c>
      <c r="AF203" s="97">
        <f t="shared" si="58"/>
        <v>1.8102256225477247E-3</v>
      </c>
      <c r="AG203" s="97">
        <f t="shared" si="58"/>
        <v>-5.2624949747487174E-4</v>
      </c>
      <c r="AH203" s="98">
        <f t="shared" si="58"/>
        <v>4.6399858625506053E-4</v>
      </c>
      <c r="AI203" s="99">
        <f t="shared" si="58"/>
        <v>4.1997343416254988E-3</v>
      </c>
      <c r="AJ203" s="96">
        <f t="shared" si="59"/>
        <v>9.7803396556671372E-4</v>
      </c>
      <c r="AK203" s="98">
        <f t="shared" si="59"/>
        <v>3.2216547798913373E-3</v>
      </c>
      <c r="AL203" s="220">
        <f t="shared" si="59"/>
        <v>4.1996887454579688E-3</v>
      </c>
    </row>
    <row r="204" spans="1:38" x14ac:dyDescent="0.2">
      <c r="A204" s="348"/>
      <c r="B204" s="91" t="s">
        <v>534</v>
      </c>
      <c r="C204" s="92">
        <v>955.15700000000004</v>
      </c>
      <c r="D204" s="93">
        <v>3813.7669999999998</v>
      </c>
      <c r="E204" s="93">
        <v>8933.4989999999998</v>
      </c>
      <c r="F204" s="93">
        <v>7929.8339999999998</v>
      </c>
      <c r="G204" s="94">
        <v>671.24400000000242</v>
      </c>
      <c r="H204" s="95">
        <f t="shared" si="62"/>
        <v>22303.501</v>
      </c>
      <c r="I204" s="92">
        <v>12961.771000000001</v>
      </c>
      <c r="J204" s="94">
        <v>9341.7289999999994</v>
      </c>
      <c r="K204" s="95">
        <f t="shared" si="63"/>
        <v>22303.5</v>
      </c>
      <c r="L204" s="96">
        <f t="shared" si="60"/>
        <v>4.1875416545316298E-2</v>
      </c>
      <c r="M204" s="97">
        <f t="shared" si="60"/>
        <v>2.2839354525871221E-2</v>
      </c>
      <c r="N204" s="97">
        <f t="shared" si="60"/>
        <v>2.1485591876285988E-3</v>
      </c>
      <c r="O204" s="97">
        <f t="shared" si="56"/>
        <v>4.0001316749047958E-3</v>
      </c>
      <c r="P204" s="98">
        <f t="shared" si="56"/>
        <v>1.9651925317521617E-2</v>
      </c>
      <c r="Q204" s="99">
        <f t="shared" si="56"/>
        <v>8.4658496632433727E-3</v>
      </c>
      <c r="R204" s="96">
        <f t="shared" si="56"/>
        <v>8.584794051158853E-3</v>
      </c>
      <c r="S204" s="98">
        <f t="shared" si="56"/>
        <v>8.3007513148656495E-3</v>
      </c>
      <c r="T204" s="99">
        <f t="shared" si="56"/>
        <v>8.4658044476581661E-3</v>
      </c>
      <c r="U204" s="96">
        <f t="shared" si="61"/>
        <v>-9.7544590976173309E-2</v>
      </c>
      <c r="V204" s="97">
        <f t="shared" si="61"/>
        <v>-5.0317331422895385E-2</v>
      </c>
      <c r="W204" s="97">
        <f t="shared" si="61"/>
        <v>-4.6429653324543609E-2</v>
      </c>
      <c r="X204" s="97">
        <f t="shared" si="57"/>
        <v>-7.8085723630491113E-3</v>
      </c>
      <c r="Y204" s="98">
        <f t="shared" si="57"/>
        <v>2.9255056881547759E-3</v>
      </c>
      <c r="Z204" s="99">
        <f t="shared" si="57"/>
        <v>-3.4657372092810869E-2</v>
      </c>
      <c r="AA204" s="96">
        <f t="shared" si="57"/>
        <v>-2.6778042307145897E-2</v>
      </c>
      <c r="AB204" s="98">
        <f t="shared" si="57"/>
        <v>-4.5381071795720783E-2</v>
      </c>
      <c r="AC204" s="99">
        <f t="shared" si="57"/>
        <v>-3.4657373592855194E-2</v>
      </c>
      <c r="AD204" s="96">
        <f t="shared" si="58"/>
        <v>1.7358263157237915E-3</v>
      </c>
      <c r="AE204" s="97">
        <f t="shared" si="58"/>
        <v>3.8505140198156242E-3</v>
      </c>
      <c r="AF204" s="97">
        <f t="shared" si="58"/>
        <v>8.6601410328362126E-4</v>
      </c>
      <c r="AG204" s="97">
        <f t="shared" si="58"/>
        <v>1.4285411987230419E-3</v>
      </c>
      <c r="AH204" s="98">
        <f t="shared" si="58"/>
        <v>5.8495402569736074E-4</v>
      </c>
      <c r="AI204" s="99">
        <f t="shared" si="58"/>
        <v>8.4658496632433727E-3</v>
      </c>
      <c r="AJ204" s="96">
        <f t="shared" si="59"/>
        <v>4.9884998680609733E-3</v>
      </c>
      <c r="AK204" s="98">
        <f t="shared" si="59"/>
        <v>3.4773045795971924E-3</v>
      </c>
      <c r="AL204" s="220">
        <f t="shared" si="59"/>
        <v>8.4658044476581661E-3</v>
      </c>
    </row>
    <row r="205" spans="1:38" x14ac:dyDescent="0.2">
      <c r="A205" s="348"/>
      <c r="B205" s="91" t="s">
        <v>535</v>
      </c>
      <c r="C205" s="92">
        <v>981.48199999999997</v>
      </c>
      <c r="D205" s="93">
        <v>3761.1149999999998</v>
      </c>
      <c r="E205" s="93">
        <v>8917.6569999999992</v>
      </c>
      <c r="F205" s="93">
        <v>7948.7560000000003</v>
      </c>
      <c r="G205" s="94">
        <v>653.80900000000111</v>
      </c>
      <c r="H205" s="95">
        <f t="shared" si="62"/>
        <v>22262.819</v>
      </c>
      <c r="I205" s="92">
        <v>12920.671</v>
      </c>
      <c r="J205" s="94">
        <v>9342.1489999999994</v>
      </c>
      <c r="K205" s="95">
        <f t="shared" si="63"/>
        <v>22262.82</v>
      </c>
      <c r="L205" s="96">
        <f t="shared" si="60"/>
        <v>2.7560914069624083E-2</v>
      </c>
      <c r="M205" s="97">
        <f t="shared" si="60"/>
        <v>-1.3805772612747461E-2</v>
      </c>
      <c r="N205" s="97">
        <f t="shared" si="60"/>
        <v>-1.7733253230341832E-3</v>
      </c>
      <c r="O205" s="97">
        <f t="shared" si="56"/>
        <v>2.3861785757432604E-3</v>
      </c>
      <c r="P205" s="98">
        <f t="shared" si="56"/>
        <v>-2.5974161407776079E-2</v>
      </c>
      <c r="Q205" s="99">
        <f t="shared" si="56"/>
        <v>-1.8240185699994228E-3</v>
      </c>
      <c r="R205" s="96">
        <f t="shared" si="56"/>
        <v>-3.1708629939535549E-3</v>
      </c>
      <c r="S205" s="98">
        <f t="shared" si="56"/>
        <v>4.4959557272542674E-5</v>
      </c>
      <c r="T205" s="99">
        <f t="shared" si="56"/>
        <v>-1.8239289797565535E-3</v>
      </c>
      <c r="U205" s="96">
        <f t="shared" si="61"/>
        <v>-7.4339930491698222E-2</v>
      </c>
      <c r="V205" s="97">
        <f t="shared" si="61"/>
        <v>-6.4481867894750647E-2</v>
      </c>
      <c r="W205" s="97">
        <f t="shared" si="61"/>
        <v>-4.5450730925139307E-2</v>
      </c>
      <c r="X205" s="97">
        <f t="shared" si="57"/>
        <v>-4.7307106032675539E-3</v>
      </c>
      <c r="Y205" s="98">
        <f t="shared" si="57"/>
        <v>-1.8637819598751274E-2</v>
      </c>
      <c r="Z205" s="99">
        <f t="shared" si="57"/>
        <v>-3.5226459494566015E-2</v>
      </c>
      <c r="AA205" s="96">
        <f t="shared" si="57"/>
        <v>-3.069128152837344E-2</v>
      </c>
      <c r="AB205" s="98">
        <f t="shared" si="57"/>
        <v>-4.1429255231551006E-2</v>
      </c>
      <c r="AC205" s="99">
        <f t="shared" si="57"/>
        <v>-3.5226416158924766E-2</v>
      </c>
      <c r="AD205" s="96">
        <f t="shared" si="58"/>
        <v>1.1803079704840926E-3</v>
      </c>
      <c r="AE205" s="97">
        <f t="shared" si="58"/>
        <v>-2.3607056129887429E-3</v>
      </c>
      <c r="AF205" s="97">
        <f t="shared" si="58"/>
        <v>-7.1029207477339782E-4</v>
      </c>
      <c r="AG205" s="97">
        <f t="shared" si="58"/>
        <v>8.4838698641977683E-4</v>
      </c>
      <c r="AH205" s="98">
        <f t="shared" si="58"/>
        <v>-7.817158391411873E-4</v>
      </c>
      <c r="AI205" s="99">
        <f t="shared" si="58"/>
        <v>-1.8240185699994228E-3</v>
      </c>
      <c r="AJ205" s="96">
        <f t="shared" si="59"/>
        <v>-1.842760104916285E-3</v>
      </c>
      <c r="AK205" s="98">
        <f t="shared" si="59"/>
        <v>1.8831125159731557E-5</v>
      </c>
      <c r="AL205" s="220">
        <f t="shared" si="59"/>
        <v>-1.8239289797565535E-3</v>
      </c>
    </row>
    <row r="206" spans="1:38" x14ac:dyDescent="0.2">
      <c r="A206" s="348"/>
      <c r="B206" s="91" t="s">
        <v>536</v>
      </c>
      <c r="C206" s="92">
        <v>963.54899999999998</v>
      </c>
      <c r="D206" s="93">
        <v>3823.748</v>
      </c>
      <c r="E206" s="93">
        <v>8914.2620000000006</v>
      </c>
      <c r="F206" s="93">
        <v>7973.0320000000002</v>
      </c>
      <c r="G206" s="94">
        <v>653.48099999999977</v>
      </c>
      <c r="H206" s="95">
        <f t="shared" si="62"/>
        <v>22328.072</v>
      </c>
      <c r="I206" s="92">
        <v>12931.263999999999</v>
      </c>
      <c r="J206" s="94">
        <v>9396.8080000000009</v>
      </c>
      <c r="K206" s="95">
        <f t="shared" si="63"/>
        <v>22328.072</v>
      </c>
      <c r="L206" s="96">
        <f t="shared" si="60"/>
        <v>-1.8271348837777965E-2</v>
      </c>
      <c r="M206" s="97">
        <f t="shared" si="60"/>
        <v>1.6652774509686694E-2</v>
      </c>
      <c r="N206" s="97">
        <f t="shared" si="60"/>
        <v>-3.8070538034806875E-4</v>
      </c>
      <c r="O206" s="97">
        <f t="shared" si="56"/>
        <v>3.054062799260644E-3</v>
      </c>
      <c r="P206" s="98">
        <f t="shared" si="56"/>
        <v>-5.0167556580184465E-4</v>
      </c>
      <c r="Q206" s="99">
        <f t="shared" si="56"/>
        <v>2.9310304323994464E-3</v>
      </c>
      <c r="R206" s="96">
        <f t="shared" si="56"/>
        <v>8.1984906201844603E-4</v>
      </c>
      <c r="S206" s="98">
        <f t="shared" si="56"/>
        <v>5.8507951436014855E-3</v>
      </c>
      <c r="T206" s="99">
        <f t="shared" si="56"/>
        <v>2.9309853828041734E-3</v>
      </c>
      <c r="U206" s="96">
        <f t="shared" si="61"/>
        <v>-9.4943872466370857E-2</v>
      </c>
      <c r="V206" s="97">
        <f t="shared" si="61"/>
        <v>-4.3245213846535346E-2</v>
      </c>
      <c r="W206" s="97">
        <f t="shared" si="61"/>
        <v>-4.3008390875674041E-2</v>
      </c>
      <c r="X206" s="97">
        <f t="shared" si="57"/>
        <v>-2.2264289923578794E-3</v>
      </c>
      <c r="Y206" s="98">
        <f t="shared" si="57"/>
        <v>-4.0670302487578983E-2</v>
      </c>
      <c r="Z206" s="99">
        <f t="shared" si="57"/>
        <v>-3.1240148319397185E-2</v>
      </c>
      <c r="AA206" s="96">
        <f t="shared" si="57"/>
        <v>-3.1431652011605311E-2</v>
      </c>
      <c r="AB206" s="98">
        <f t="shared" si="57"/>
        <v>-3.0976489794520789E-2</v>
      </c>
      <c r="AC206" s="99">
        <f t="shared" si="57"/>
        <v>-3.1240148319397032E-2</v>
      </c>
      <c r="AD206" s="96">
        <f t="shared" si="58"/>
        <v>-8.0551344373774023E-4</v>
      </c>
      <c r="AE206" s="97">
        <f t="shared" si="58"/>
        <v>2.8133454258420852E-3</v>
      </c>
      <c r="AF206" s="97">
        <f t="shared" si="58"/>
        <v>-1.5249641116871218E-4</v>
      </c>
      <c r="AG206" s="97">
        <f t="shared" si="58"/>
        <v>1.0904279462542385E-3</v>
      </c>
      <c r="AH206" s="98">
        <f t="shared" si="58"/>
        <v>-1.4733084790445396E-5</v>
      </c>
      <c r="AI206" s="99">
        <f t="shared" si="58"/>
        <v>2.9310304323994464E-3</v>
      </c>
      <c r="AJ206" s="96">
        <f t="shared" si="59"/>
        <v>4.7581573223872526E-4</v>
      </c>
      <c r="AK206" s="98">
        <f t="shared" si="59"/>
        <v>2.455169650565448E-3</v>
      </c>
      <c r="AL206" s="220">
        <f t="shared" si="59"/>
        <v>2.9309853828041734E-3</v>
      </c>
    </row>
    <row r="207" spans="1:38" x14ac:dyDescent="0.2">
      <c r="A207" s="348"/>
      <c r="B207" s="91" t="s">
        <v>537</v>
      </c>
      <c r="C207" s="92">
        <v>957.44</v>
      </c>
      <c r="D207" s="93">
        <v>3762.2820000000002</v>
      </c>
      <c r="E207" s="93">
        <v>8934.6209999999992</v>
      </c>
      <c r="F207" s="93">
        <v>7924.5550000000003</v>
      </c>
      <c r="G207" s="94">
        <v>676.60299999999916</v>
      </c>
      <c r="H207" s="95">
        <f t="shared" si="62"/>
        <v>22255.501</v>
      </c>
      <c r="I207" s="92">
        <v>12899.919</v>
      </c>
      <c r="J207" s="94">
        <v>9355.5820000000003</v>
      </c>
      <c r="K207" s="95">
        <f t="shared" si="63"/>
        <v>22255.501</v>
      </c>
      <c r="L207" s="96">
        <f t="shared" si="60"/>
        <v>-6.3401030980260722E-3</v>
      </c>
      <c r="M207" s="97">
        <f t="shared" si="60"/>
        <v>-1.6074804092738301E-2</v>
      </c>
      <c r="N207" s="97">
        <f t="shared" si="60"/>
        <v>2.2838682551621836E-3</v>
      </c>
      <c r="O207" s="97">
        <f t="shared" si="56"/>
        <v>-6.0801210881882648E-3</v>
      </c>
      <c r="P207" s="98">
        <f t="shared" si="56"/>
        <v>3.5382819087317607E-2</v>
      </c>
      <c r="Q207" s="99">
        <f t="shared" si="56"/>
        <v>-3.2502134532708385E-3</v>
      </c>
      <c r="R207" s="96">
        <f t="shared" si="56"/>
        <v>-2.4239703094762698E-3</v>
      </c>
      <c r="S207" s="98">
        <f t="shared" si="56"/>
        <v>-4.3872344736638827E-3</v>
      </c>
      <c r="T207" s="99">
        <f t="shared" si="56"/>
        <v>-3.2502134532708385E-3</v>
      </c>
      <c r="U207" s="96">
        <f t="shared" si="61"/>
        <v>-8.9850459951385936E-2</v>
      </c>
      <c r="V207" s="97">
        <f t="shared" si="61"/>
        <v>-7.2255338015766488E-2</v>
      </c>
      <c r="W207" s="97">
        <f t="shared" si="61"/>
        <v>-4.1102134306345607E-2</v>
      </c>
      <c r="X207" s="97">
        <f t="shared" si="57"/>
        <v>-9.7947729722394229E-3</v>
      </c>
      <c r="Y207" s="98">
        <f t="shared" si="57"/>
        <v>7.1344576591563643E-3</v>
      </c>
      <c r="Z207" s="99">
        <f t="shared" si="57"/>
        <v>-3.6541881843515547E-2</v>
      </c>
      <c r="AA207" s="96">
        <f t="shared" si="57"/>
        <v>-3.497258856089723E-2</v>
      </c>
      <c r="AB207" s="98">
        <f t="shared" si="57"/>
        <v>-3.8697444656101559E-2</v>
      </c>
      <c r="AC207" s="99">
        <f t="shared" si="57"/>
        <v>-3.6541923552372409E-2</v>
      </c>
      <c r="AD207" s="96">
        <f t="shared" si="58"/>
        <v>-2.7360176910930435E-4</v>
      </c>
      <c r="AE207" s="97">
        <f t="shared" si="58"/>
        <v>-2.7528574791410515E-3</v>
      </c>
      <c r="AF207" s="97">
        <f t="shared" si="58"/>
        <v>9.1181182145948648E-4</v>
      </c>
      <c r="AG207" s="97">
        <f t="shared" si="58"/>
        <v>-2.1711234180900106E-3</v>
      </c>
      <c r="AH207" s="98">
        <f t="shared" si="58"/>
        <v>1.0355573916099603E-3</v>
      </c>
      <c r="AI207" s="99">
        <f t="shared" si="58"/>
        <v>-3.2502134532708385E-3</v>
      </c>
      <c r="AJ207" s="96">
        <f t="shared" si="59"/>
        <v>-1.4038381818188039E-3</v>
      </c>
      <c r="AK207" s="98">
        <f t="shared" si="59"/>
        <v>-1.8463752714520344E-3</v>
      </c>
      <c r="AL207" s="220">
        <f t="shared" si="59"/>
        <v>-3.2502134532708385E-3</v>
      </c>
    </row>
    <row r="208" spans="1:38" x14ac:dyDescent="0.2">
      <c r="A208" s="349"/>
      <c r="B208" s="100" t="s">
        <v>538</v>
      </c>
      <c r="C208" s="101">
        <v>917.06</v>
      </c>
      <c r="D208" s="102">
        <v>3776.1089999999999</v>
      </c>
      <c r="E208" s="102">
        <v>8851.85</v>
      </c>
      <c r="F208" s="102">
        <v>7956.5029999999997</v>
      </c>
      <c r="G208" s="103">
        <v>691.47699999999895</v>
      </c>
      <c r="H208" s="104">
        <f t="shared" si="62"/>
        <v>22192.999</v>
      </c>
      <c r="I208" s="101">
        <v>12922.99</v>
      </c>
      <c r="J208" s="103">
        <v>9270.009</v>
      </c>
      <c r="K208" s="104">
        <f t="shared" si="63"/>
        <v>22192.999</v>
      </c>
      <c r="L208" s="105">
        <f t="shared" si="60"/>
        <v>-4.2174966577540218E-2</v>
      </c>
      <c r="M208" s="106">
        <f t="shared" si="60"/>
        <v>3.675163105795836E-3</v>
      </c>
      <c r="N208" s="106">
        <f t="shared" si="60"/>
        <v>-9.2640751073827122E-3</v>
      </c>
      <c r="O208" s="106">
        <f t="shared" si="56"/>
        <v>4.0315197509512403E-3</v>
      </c>
      <c r="P208" s="107">
        <f t="shared" si="56"/>
        <v>2.1983349172261746E-2</v>
      </c>
      <c r="Q208" s="108">
        <f t="shared" si="56"/>
        <v>-2.8083843181063595E-3</v>
      </c>
      <c r="R208" s="105">
        <f t="shared" si="56"/>
        <v>1.788460842273499E-3</v>
      </c>
      <c r="S208" s="107">
        <f t="shared" si="56"/>
        <v>-9.1467318655322899E-3</v>
      </c>
      <c r="T208" s="108">
        <f t="shared" si="56"/>
        <v>-2.8083843181063595E-3</v>
      </c>
      <c r="U208" s="105">
        <f t="shared" si="61"/>
        <v>-0.13966772895583882</v>
      </c>
      <c r="V208" s="106">
        <f t="shared" si="61"/>
        <v>-5.9784150001929728E-2</v>
      </c>
      <c r="W208" s="106">
        <f t="shared" si="61"/>
        <v>-4.6394881729738865E-2</v>
      </c>
      <c r="X208" s="106">
        <f t="shared" si="57"/>
        <v>-6.7278821171887172E-3</v>
      </c>
      <c r="Y208" s="107">
        <f t="shared" si="57"/>
        <v>2.8639220499089516E-2</v>
      </c>
      <c r="Z208" s="108">
        <f t="shared" si="57"/>
        <v>-3.7066623555296142E-2</v>
      </c>
      <c r="AA208" s="105">
        <f t="shared" si="57"/>
        <v>-2.853900964275197E-2</v>
      </c>
      <c r="AB208" s="107">
        <f t="shared" si="57"/>
        <v>-4.870785507945382E-2</v>
      </c>
      <c r="AC208" s="108">
        <f t="shared" si="57"/>
        <v>-3.7066623555296142E-2</v>
      </c>
      <c r="AD208" s="105">
        <f t="shared" si="58"/>
        <v>-1.8143828799899902E-3</v>
      </c>
      <c r="AE208" s="106">
        <f t="shared" si="58"/>
        <v>6.2128459835614441E-4</v>
      </c>
      <c r="AF208" s="106">
        <f t="shared" si="58"/>
        <v>-3.7191254422894735E-3</v>
      </c>
      <c r="AG208" s="106">
        <f t="shared" si="58"/>
        <v>1.4355102587894745E-3</v>
      </c>
      <c r="AH208" s="107">
        <f t="shared" si="58"/>
        <v>6.6832914702750557E-4</v>
      </c>
      <c r="AI208" s="108">
        <f t="shared" si="58"/>
        <v>-2.8083843181063595E-3</v>
      </c>
      <c r="AJ208" s="105">
        <f t="shared" si="59"/>
        <v>1.0366425810859037E-3</v>
      </c>
      <c r="AK208" s="107">
        <f t="shared" si="59"/>
        <v>-3.8450268991922637E-3</v>
      </c>
      <c r="AL208" s="223">
        <f t="shared" si="59"/>
        <v>-2.8083843181063595E-3</v>
      </c>
    </row>
    <row r="209" spans="1:38" x14ac:dyDescent="0.2">
      <c r="A209" s="347">
        <v>2021</v>
      </c>
      <c r="B209" s="82" t="s">
        <v>527</v>
      </c>
      <c r="C209" s="83">
        <v>918.55899999999997</v>
      </c>
      <c r="D209" s="84">
        <v>3744.105</v>
      </c>
      <c r="E209" s="84">
        <v>8828.8909999999996</v>
      </c>
      <c r="F209" s="84">
        <v>7902.6689999999999</v>
      </c>
      <c r="G209" s="85">
        <v>715.98499999999694</v>
      </c>
      <c r="H209" s="86">
        <f t="shared" si="62"/>
        <v>22110.208999999999</v>
      </c>
      <c r="I209" s="83">
        <v>12817.878000000001</v>
      </c>
      <c r="J209" s="85">
        <v>9292.3320000000003</v>
      </c>
      <c r="K209" s="86">
        <f t="shared" si="63"/>
        <v>22110.21</v>
      </c>
      <c r="L209" s="87">
        <f t="shared" si="60"/>
        <v>1.6345713475672515E-3</v>
      </c>
      <c r="M209" s="88">
        <f t="shared" si="60"/>
        <v>-8.4753909381323229E-3</v>
      </c>
      <c r="N209" s="88">
        <f t="shared" si="60"/>
        <v>-2.5936951032835783E-3</v>
      </c>
      <c r="O209" s="88">
        <f t="shared" si="56"/>
        <v>-6.7660377932365302E-3</v>
      </c>
      <c r="P209" s="89">
        <f t="shared" si="56"/>
        <v>3.5442972072820975E-2</v>
      </c>
      <c r="Q209" s="90">
        <f t="shared" si="56"/>
        <v>-3.7304557171385839E-3</v>
      </c>
      <c r="R209" s="87">
        <f t="shared" si="56"/>
        <v>-8.1337213756258551E-3</v>
      </c>
      <c r="S209" s="89">
        <f t="shared" si="56"/>
        <v>2.4080882769369825E-3</v>
      </c>
      <c r="T209" s="90">
        <f t="shared" si="56"/>
        <v>-3.7304106578836269E-3</v>
      </c>
      <c r="U209" s="87">
        <f t="shared" si="61"/>
        <v>-0.12488436544615651</v>
      </c>
      <c r="V209" s="88">
        <f t="shared" si="61"/>
        <v>-6.8040123929265617E-2</v>
      </c>
      <c r="W209" s="88">
        <f t="shared" si="61"/>
        <v>-5.1667009312446464E-2</v>
      </c>
      <c r="X209" s="88">
        <f t="shared" si="57"/>
        <v>-1.4524863370737965E-2</v>
      </c>
      <c r="Y209" s="89">
        <f t="shared" si="57"/>
        <v>8.5164460422494079E-2</v>
      </c>
      <c r="Z209" s="90">
        <f t="shared" si="57"/>
        <v>-4.1019057039612616E-2</v>
      </c>
      <c r="AA209" s="87">
        <f t="shared" si="57"/>
        <v>-4.0106956677243635E-2</v>
      </c>
      <c r="AB209" s="89">
        <f t="shared" si="57"/>
        <v>-4.2274169216439755E-2</v>
      </c>
      <c r="AC209" s="90">
        <f t="shared" si="57"/>
        <v>-4.1018972073184945E-2</v>
      </c>
      <c r="AD209" s="87">
        <f t="shared" si="58"/>
        <v>6.7543823166937636E-5</v>
      </c>
      <c r="AE209" s="88">
        <f t="shared" si="58"/>
        <v>-1.4420763953533232E-3</v>
      </c>
      <c r="AF209" s="88">
        <f t="shared" si="58"/>
        <v>-1.0345154343493973E-3</v>
      </c>
      <c r="AG209" s="88">
        <f t="shared" si="58"/>
        <v>-2.4257199308664787E-3</v>
      </c>
      <c r="AH209" s="89">
        <f t="shared" si="58"/>
        <v>1.1043122202636063E-3</v>
      </c>
      <c r="AI209" s="90">
        <f t="shared" si="58"/>
        <v>-3.7304557171385839E-3</v>
      </c>
      <c r="AJ209" s="87">
        <f t="shared" si="59"/>
        <v>-4.7362684060860442E-3</v>
      </c>
      <c r="AK209" s="89">
        <f t="shared" si="59"/>
        <v>1.0058577482024993E-3</v>
      </c>
      <c r="AL209" s="219">
        <f t="shared" si="59"/>
        <v>-3.7304106578836269E-3</v>
      </c>
    </row>
    <row r="210" spans="1:38" x14ac:dyDescent="0.2">
      <c r="A210" s="348"/>
      <c r="B210" s="91" t="s">
        <v>528</v>
      </c>
      <c r="C210" s="92">
        <v>919.05399999999997</v>
      </c>
      <c r="D210" s="93">
        <v>3765.433</v>
      </c>
      <c r="E210" s="93">
        <v>8832.2729999999992</v>
      </c>
      <c r="F210" s="93">
        <v>7901.74</v>
      </c>
      <c r="G210" s="94">
        <v>734.79699999999866</v>
      </c>
      <c r="H210" s="95">
        <f t="shared" si="62"/>
        <v>22153.296999999999</v>
      </c>
      <c r="I210" s="92">
        <v>12843.749</v>
      </c>
      <c r="J210" s="94">
        <v>9309.5480000000007</v>
      </c>
      <c r="K210" s="95">
        <f t="shared" si="63"/>
        <v>22153.296999999999</v>
      </c>
      <c r="L210" s="96">
        <f t="shared" si="60"/>
        <v>5.3888754015801331E-4</v>
      </c>
      <c r="M210" s="97">
        <f t="shared" si="60"/>
        <v>5.6964214411721822E-3</v>
      </c>
      <c r="N210" s="97">
        <f t="shared" si="60"/>
        <v>3.8306056785609961E-4</v>
      </c>
      <c r="O210" s="97">
        <f t="shared" si="56"/>
        <v>-1.1755522090069663E-4</v>
      </c>
      <c r="P210" s="98">
        <f t="shared" si="56"/>
        <v>2.6274293455870998E-2</v>
      </c>
      <c r="Q210" s="99">
        <f t="shared" si="56"/>
        <v>1.948783025976812E-3</v>
      </c>
      <c r="R210" s="96">
        <f t="shared" si="56"/>
        <v>2.018352803794761E-3</v>
      </c>
      <c r="S210" s="98">
        <f t="shared" si="56"/>
        <v>1.8527103852940627E-3</v>
      </c>
      <c r="T210" s="99">
        <f t="shared" si="56"/>
        <v>1.9487377098634311E-3</v>
      </c>
      <c r="U210" s="96">
        <f t="shared" si="61"/>
        <v>-0.13076285028719076</v>
      </c>
      <c r="V210" s="97">
        <f t="shared" si="61"/>
        <v>-5.9715789639284519E-2</v>
      </c>
      <c r="W210" s="97">
        <f t="shared" si="61"/>
        <v>-4.788088357631283E-2</v>
      </c>
      <c r="X210" s="97">
        <f t="shared" si="57"/>
        <v>-1.4584307879831214E-2</v>
      </c>
      <c r="Y210" s="98">
        <f t="shared" si="57"/>
        <v>7.1455964117453766E-2</v>
      </c>
      <c r="Z210" s="99">
        <f t="shared" si="57"/>
        <v>-3.8602084634083267E-2</v>
      </c>
      <c r="AA210" s="96">
        <f t="shared" si="57"/>
        <v>-3.6333936774347673E-2</v>
      </c>
      <c r="AB210" s="98">
        <f t="shared" si="57"/>
        <v>-4.1713824149963517E-2</v>
      </c>
      <c r="AC210" s="99">
        <f t="shared" si="57"/>
        <v>-3.8602084634083267E-2</v>
      </c>
      <c r="AD210" s="96">
        <f t="shared" ref="AD210:AI225" si="64">(C210-C209)/$H209</f>
        <v>2.2387848075068153E-5</v>
      </c>
      <c r="AE210" s="97">
        <f t="shared" si="64"/>
        <v>9.6462227019201746E-4</v>
      </c>
      <c r="AF210" s="97">
        <f t="shared" si="64"/>
        <v>1.5296101452499193E-4</v>
      </c>
      <c r="AG210" s="97">
        <f t="shared" si="64"/>
        <v>-4.2016789619676928E-5</v>
      </c>
      <c r="AH210" s="98">
        <f t="shared" si="64"/>
        <v>8.5082868280447819E-4</v>
      </c>
      <c r="AI210" s="99">
        <f t="shared" si="64"/>
        <v>1.948783025976812E-3</v>
      </c>
      <c r="AJ210" s="96">
        <f t="shared" ref="AJ210:AL225" si="65">(I210-I209)/$K209</f>
        <v>1.1700929118266712E-3</v>
      </c>
      <c r="AK210" s="98">
        <f t="shared" si="65"/>
        <v>7.7864479803675993E-4</v>
      </c>
      <c r="AL210" s="220">
        <f t="shared" si="65"/>
        <v>1.9487377098634311E-3</v>
      </c>
    </row>
    <row r="211" spans="1:38" x14ac:dyDescent="0.2">
      <c r="A211" s="348"/>
      <c r="B211" s="91" t="s">
        <v>529</v>
      </c>
      <c r="C211" s="92">
        <v>938.64300000000003</v>
      </c>
      <c r="D211" s="93">
        <v>3820.0650000000001</v>
      </c>
      <c r="E211" s="93">
        <v>8798.2960000000003</v>
      </c>
      <c r="F211" s="93">
        <v>7925.8789999999999</v>
      </c>
      <c r="G211" s="94">
        <v>732.05499999999665</v>
      </c>
      <c r="H211" s="95">
        <f t="shared" si="62"/>
        <v>22214.937999999998</v>
      </c>
      <c r="I211" s="92">
        <v>12874.47</v>
      </c>
      <c r="J211" s="94">
        <v>9340.4680000000008</v>
      </c>
      <c r="K211" s="95">
        <f t="shared" si="63"/>
        <v>22214.938000000002</v>
      </c>
      <c r="L211" s="96">
        <f t="shared" si="60"/>
        <v>2.1314307973198589E-2</v>
      </c>
      <c r="M211" s="97">
        <f t="shared" si="60"/>
        <v>1.4508822756904734E-2</v>
      </c>
      <c r="N211" s="97">
        <f t="shared" si="60"/>
        <v>-3.8469146051077628E-3</v>
      </c>
      <c r="O211" s="97">
        <f t="shared" si="56"/>
        <v>3.0548967695722871E-3</v>
      </c>
      <c r="P211" s="98">
        <f t="shared" si="56"/>
        <v>-3.7316428891272192E-3</v>
      </c>
      <c r="Q211" s="99">
        <f t="shared" si="56"/>
        <v>2.7824752225368361E-3</v>
      </c>
      <c r="R211" s="96">
        <f t="shared" si="56"/>
        <v>2.3919028626298716E-3</v>
      </c>
      <c r="S211" s="98">
        <f t="shared" si="56"/>
        <v>3.3213212929349601E-3</v>
      </c>
      <c r="T211" s="99">
        <f t="shared" si="56"/>
        <v>2.7824752225370005E-3</v>
      </c>
      <c r="U211" s="96">
        <f t="shared" si="61"/>
        <v>-6.9536702845287096E-2</v>
      </c>
      <c r="V211" s="97">
        <f t="shared" si="61"/>
        <v>-3.0479972772686194E-2</v>
      </c>
      <c r="W211" s="97">
        <f t="shared" si="61"/>
        <v>-2.2889905230839277E-2</v>
      </c>
      <c r="X211" s="97">
        <f t="shared" si="57"/>
        <v>-9.7705133742365894E-3</v>
      </c>
      <c r="Y211" s="98">
        <f t="shared" si="57"/>
        <v>4.4721271609971289E-2</v>
      </c>
      <c r="Z211" s="99">
        <f t="shared" si="57"/>
        <v>-1.9561209716994279E-2</v>
      </c>
      <c r="AA211" s="96">
        <f t="shared" si="57"/>
        <v>-1.4707445605594265E-2</v>
      </c>
      <c r="AB211" s="98">
        <f t="shared" si="57"/>
        <v>-2.6173659984613486E-2</v>
      </c>
      <c r="AC211" s="99">
        <f t="shared" si="57"/>
        <v>-1.9561252987886107E-2</v>
      </c>
      <c r="AD211" s="96">
        <f t="shared" si="64"/>
        <v>8.8424761334622364E-4</v>
      </c>
      <c r="AE211" s="97">
        <f t="shared" si="64"/>
        <v>2.4660889076691412E-3</v>
      </c>
      <c r="AF211" s="97">
        <f t="shared" si="64"/>
        <v>-1.5337220459780299E-3</v>
      </c>
      <c r="AG211" s="97">
        <f t="shared" si="64"/>
        <v>1.0896346489644465E-3</v>
      </c>
      <c r="AH211" s="98">
        <f t="shared" si="64"/>
        <v>-1.2377390146496066E-4</v>
      </c>
      <c r="AI211" s="99">
        <f t="shared" si="64"/>
        <v>2.7824752225368361E-3</v>
      </c>
      <c r="AJ211" s="96">
        <f t="shared" si="65"/>
        <v>1.3867461804895024E-3</v>
      </c>
      <c r="AK211" s="98">
        <f t="shared" si="65"/>
        <v>1.3957290420473338E-3</v>
      </c>
      <c r="AL211" s="220">
        <f t="shared" si="65"/>
        <v>2.7824752225370005E-3</v>
      </c>
    </row>
    <row r="212" spans="1:38" x14ac:dyDescent="0.2">
      <c r="A212" s="348"/>
      <c r="B212" s="91" t="s">
        <v>530</v>
      </c>
      <c r="C212" s="92">
        <v>950.745</v>
      </c>
      <c r="D212" s="93">
        <v>3841.5349999999999</v>
      </c>
      <c r="E212" s="93">
        <v>8862.0720000000001</v>
      </c>
      <c r="F212" s="93">
        <v>7992.0870000000004</v>
      </c>
      <c r="G212" s="94">
        <v>700.74700000000303</v>
      </c>
      <c r="H212" s="95">
        <f t="shared" si="62"/>
        <v>22347.186000000002</v>
      </c>
      <c r="I212" s="92">
        <v>12930.681</v>
      </c>
      <c r="J212" s="94">
        <v>9416.5049999999992</v>
      </c>
      <c r="K212" s="95">
        <f t="shared" si="63"/>
        <v>22347.186000000002</v>
      </c>
      <c r="L212" s="96">
        <f t="shared" si="60"/>
        <v>1.2893080755942329E-2</v>
      </c>
      <c r="M212" s="97">
        <f t="shared" si="60"/>
        <v>5.6203232143955143E-3</v>
      </c>
      <c r="N212" s="97">
        <f t="shared" si="60"/>
        <v>7.2486763345993178E-3</v>
      </c>
      <c r="O212" s="97">
        <f t="shared" si="56"/>
        <v>8.3533952511766259E-3</v>
      </c>
      <c r="P212" s="98">
        <f t="shared" si="56"/>
        <v>-4.276727841486469E-2</v>
      </c>
      <c r="Q212" s="99">
        <f t="shared" si="56"/>
        <v>5.9531113703762415E-3</v>
      </c>
      <c r="R212" s="96">
        <f t="shared" si="56"/>
        <v>4.3660826426253786E-3</v>
      </c>
      <c r="S212" s="98">
        <f t="shared" si="56"/>
        <v>8.1405985224721547E-3</v>
      </c>
      <c r="T212" s="99">
        <f t="shared" si="56"/>
        <v>5.9531113703760767E-3</v>
      </c>
      <c r="U212" s="96">
        <f t="shared" si="61"/>
        <v>1.1950821539152513E-2</v>
      </c>
      <c r="V212" s="97">
        <f t="shared" si="61"/>
        <v>3.5083389265678055E-2</v>
      </c>
      <c r="W212" s="97">
        <f t="shared" si="61"/>
        <v>-9.8502452561575766E-3</v>
      </c>
      <c r="X212" s="97">
        <f t="shared" si="57"/>
        <v>1.2447444706491707E-2</v>
      </c>
      <c r="Y212" s="98">
        <f t="shared" si="57"/>
        <v>4.8777530995761521E-2</v>
      </c>
      <c r="Z212" s="99">
        <f t="shared" si="57"/>
        <v>8.3075603487154336E-3</v>
      </c>
      <c r="AA212" s="96">
        <f t="shared" si="57"/>
        <v>1.7217396100664838E-3</v>
      </c>
      <c r="AB212" s="98">
        <f t="shared" si="57"/>
        <v>1.7493663697046816E-2</v>
      </c>
      <c r="AC212" s="99">
        <f t="shared" si="57"/>
        <v>8.3076058436686844E-3</v>
      </c>
      <c r="AD212" s="96">
        <f t="shared" si="64"/>
        <v>5.4476856968945745E-4</v>
      </c>
      <c r="AE212" s="97">
        <f t="shared" si="64"/>
        <v>9.6646679815175728E-4</v>
      </c>
      <c r="AF212" s="97">
        <f t="shared" si="64"/>
        <v>2.8708610395401439E-3</v>
      </c>
      <c r="AG212" s="97">
        <f t="shared" si="64"/>
        <v>2.9803369246405526E-3</v>
      </c>
      <c r="AH212" s="98">
        <f t="shared" si="64"/>
        <v>-1.4093219616455211E-3</v>
      </c>
      <c r="AI212" s="99">
        <f t="shared" si="64"/>
        <v>5.9531113703762415E-3</v>
      </c>
      <c r="AJ212" s="96">
        <f t="shared" si="65"/>
        <v>2.5303244150400575E-3</v>
      </c>
      <c r="AK212" s="98">
        <f t="shared" si="65"/>
        <v>3.4227869553360192E-3</v>
      </c>
      <c r="AL212" s="220">
        <f t="shared" si="65"/>
        <v>5.9531113703760767E-3</v>
      </c>
    </row>
    <row r="213" spans="1:38" x14ac:dyDescent="0.2">
      <c r="A213" s="348"/>
      <c r="B213" s="91" t="s">
        <v>531</v>
      </c>
      <c r="C213" s="92">
        <v>1003.325</v>
      </c>
      <c r="D213" s="93">
        <v>3897.66</v>
      </c>
      <c r="E213" s="93">
        <v>8871.0120000000006</v>
      </c>
      <c r="F213" s="93">
        <v>7996.8040000000001</v>
      </c>
      <c r="G213" s="94">
        <v>709.66800000000148</v>
      </c>
      <c r="H213" s="95">
        <f t="shared" si="62"/>
        <v>22478.469000000001</v>
      </c>
      <c r="I213" s="92">
        <v>13027.633</v>
      </c>
      <c r="J213" s="94">
        <v>9450.8359999999993</v>
      </c>
      <c r="K213" s="95">
        <f t="shared" si="63"/>
        <v>22478.468999999997</v>
      </c>
      <c r="L213" s="96">
        <f t="shared" si="60"/>
        <v>5.5303998443326063E-2</v>
      </c>
      <c r="M213" s="97">
        <f t="shared" si="60"/>
        <v>1.4610045203284626E-2</v>
      </c>
      <c r="N213" s="97">
        <f t="shared" si="60"/>
        <v>1.0087934288956926E-3</v>
      </c>
      <c r="O213" s="97">
        <f t="shared" si="56"/>
        <v>5.9020879026963082E-4</v>
      </c>
      <c r="P213" s="98">
        <f t="shared" si="56"/>
        <v>1.2730700238457559E-2</v>
      </c>
      <c r="Q213" s="99">
        <f t="shared" si="56"/>
        <v>5.8746993916817735E-3</v>
      </c>
      <c r="R213" s="96">
        <f t="shared" si="56"/>
        <v>7.4978262939128506E-3</v>
      </c>
      <c r="S213" s="98">
        <f t="shared" si="56"/>
        <v>3.6458325036730862E-3</v>
      </c>
      <c r="T213" s="99">
        <f t="shared" si="56"/>
        <v>5.8746993916816105E-3</v>
      </c>
      <c r="U213" s="96">
        <f t="shared" si="61"/>
        <v>0.12861097581415343</v>
      </c>
      <c r="V213" s="97">
        <f t="shared" si="61"/>
        <v>4.6946962057889501E-2</v>
      </c>
      <c r="W213" s="97">
        <f t="shared" si="61"/>
        <v>-6.7612028082049422E-3</v>
      </c>
      <c r="X213" s="97">
        <f t="shared" si="57"/>
        <v>1.2917067456584864E-2</v>
      </c>
      <c r="Y213" s="98">
        <f t="shared" si="57"/>
        <v>6.848745821915922E-2</v>
      </c>
      <c r="Z213" s="99">
        <f t="shared" si="57"/>
        <v>1.7020462777637788E-2</v>
      </c>
      <c r="AA213" s="96">
        <f t="shared" si="57"/>
        <v>1.4986193134376952E-2</v>
      </c>
      <c r="AB213" s="98">
        <f t="shared" si="57"/>
        <v>1.983803383124004E-2</v>
      </c>
      <c r="AC213" s="99">
        <f t="shared" si="57"/>
        <v>1.7020462777637621E-2</v>
      </c>
      <c r="AD213" s="96">
        <f t="shared" si="64"/>
        <v>2.352868947347556E-3</v>
      </c>
      <c r="AE213" s="97">
        <f t="shared" si="64"/>
        <v>2.5115018955854215E-3</v>
      </c>
      <c r="AF213" s="97">
        <f t="shared" si="64"/>
        <v>4.0005036875786099E-4</v>
      </c>
      <c r="AG213" s="97">
        <f t="shared" si="64"/>
        <v>2.1107803013764879E-4</v>
      </c>
      <c r="AH213" s="98">
        <f t="shared" si="64"/>
        <v>3.9920014985325031E-4</v>
      </c>
      <c r="AI213" s="99">
        <f t="shared" si="64"/>
        <v>5.8746993916817735E-3</v>
      </c>
      <c r="AJ213" s="96">
        <f t="shared" si="65"/>
        <v>4.338443327942915E-3</v>
      </c>
      <c r="AK213" s="98">
        <f t="shared" si="65"/>
        <v>1.5362560637388585E-3</v>
      </c>
      <c r="AL213" s="220">
        <f t="shared" si="65"/>
        <v>5.8746993916816105E-3</v>
      </c>
    </row>
    <row r="214" spans="1:38" x14ac:dyDescent="0.2">
      <c r="A214" s="348"/>
      <c r="B214" s="91" t="s">
        <v>532</v>
      </c>
      <c r="C214" s="92">
        <v>1028.6300000000001</v>
      </c>
      <c r="D214" s="93">
        <v>3923.0479999999998</v>
      </c>
      <c r="E214" s="93">
        <v>8931.5319999999992</v>
      </c>
      <c r="F214" s="93">
        <v>8059.3890000000001</v>
      </c>
      <c r="G214" s="94">
        <v>701.90000000000146</v>
      </c>
      <c r="H214" s="95">
        <f t="shared" si="62"/>
        <v>22644.499</v>
      </c>
      <c r="I214" s="92">
        <v>13101.007</v>
      </c>
      <c r="J214" s="94">
        <v>9543.4930000000004</v>
      </c>
      <c r="K214" s="95">
        <f t="shared" si="63"/>
        <v>22644.5</v>
      </c>
      <c r="L214" s="96">
        <f t="shared" si="60"/>
        <v>2.5221139710462775E-2</v>
      </c>
      <c r="M214" s="97">
        <f t="shared" si="60"/>
        <v>6.513651780812057E-3</v>
      </c>
      <c r="N214" s="97">
        <f t="shared" si="60"/>
        <v>6.8222205087760694E-3</v>
      </c>
      <c r="O214" s="97">
        <f t="shared" si="56"/>
        <v>7.8262515875092142E-3</v>
      </c>
      <c r="P214" s="98">
        <f t="shared" si="56"/>
        <v>-1.0945963464606003E-2</v>
      </c>
      <c r="Q214" s="99">
        <f t="shared" si="56"/>
        <v>7.386179192186035E-3</v>
      </c>
      <c r="R214" s="96">
        <f t="shared" si="56"/>
        <v>5.6321819934595794E-3</v>
      </c>
      <c r="S214" s="98">
        <f t="shared" si="56"/>
        <v>9.804106218751555E-3</v>
      </c>
      <c r="T214" s="99">
        <f t="shared" si="56"/>
        <v>7.3862236792017599E-3</v>
      </c>
      <c r="U214" s="96">
        <f t="shared" si="61"/>
        <v>0.16065575250296482</v>
      </c>
      <c r="V214" s="97">
        <f t="shared" si="61"/>
        <v>5.8815496032661715E-2</v>
      </c>
      <c r="W214" s="97">
        <f t="shared" si="61"/>
        <v>6.4289978520426887E-3</v>
      </c>
      <c r="X214" s="97">
        <f t="shared" si="57"/>
        <v>1.8907991701465163E-2</v>
      </c>
      <c r="Y214" s="98">
        <f t="shared" si="57"/>
        <v>8.3031933934900409E-2</v>
      </c>
      <c r="Z214" s="99">
        <f t="shared" si="57"/>
        <v>2.8184315730809737E-2</v>
      </c>
      <c r="AA214" s="96">
        <f t="shared" si="57"/>
        <v>2.1130555614445684E-2</v>
      </c>
      <c r="AB214" s="98">
        <f t="shared" si="57"/>
        <v>3.8027725209544623E-2</v>
      </c>
      <c r="AC214" s="99">
        <f t="shared" si="57"/>
        <v>2.8184314451087451E-2</v>
      </c>
      <c r="AD214" s="96">
        <f t="shared" si="64"/>
        <v>1.1257439285567029E-3</v>
      </c>
      <c r="AE214" s="97">
        <f t="shared" si="64"/>
        <v>1.1294363508475562E-3</v>
      </c>
      <c r="AF214" s="97">
        <f t="shared" si="64"/>
        <v>2.6923541812388829E-3</v>
      </c>
      <c r="AG214" s="97">
        <f t="shared" si="64"/>
        <v>2.784219868354915E-3</v>
      </c>
      <c r="AH214" s="98">
        <f t="shared" si="64"/>
        <v>-3.4557513681203239E-4</v>
      </c>
      <c r="AI214" s="99">
        <f t="shared" si="64"/>
        <v>7.386179192186035E-3</v>
      </c>
      <c r="AJ214" s="96">
        <f t="shared" si="65"/>
        <v>3.2641902791511203E-3</v>
      </c>
      <c r="AK214" s="98">
        <f t="shared" si="65"/>
        <v>4.1220334000505584E-3</v>
      </c>
      <c r="AL214" s="220">
        <f t="shared" si="65"/>
        <v>7.3862236792017599E-3</v>
      </c>
    </row>
    <row r="215" spans="1:38" x14ac:dyDescent="0.2">
      <c r="A215" s="348"/>
      <c r="B215" s="91" t="s">
        <v>533</v>
      </c>
      <c r="C215" s="92">
        <v>1045.43</v>
      </c>
      <c r="D215" s="93">
        <v>4020.922</v>
      </c>
      <c r="E215" s="93">
        <v>8921.6419999999998</v>
      </c>
      <c r="F215" s="93">
        <v>8042.9049999999997</v>
      </c>
      <c r="G215" s="94">
        <v>702.2400000000016</v>
      </c>
      <c r="H215" s="95">
        <f t="shared" si="62"/>
        <v>22733.138999999999</v>
      </c>
      <c r="I215" s="92">
        <v>13159.098</v>
      </c>
      <c r="J215" s="94">
        <v>9574.0409999999993</v>
      </c>
      <c r="K215" s="95">
        <f t="shared" si="63"/>
        <v>22733.138999999999</v>
      </c>
      <c r="L215" s="96">
        <f t="shared" si="60"/>
        <v>1.6332403293701284E-2</v>
      </c>
      <c r="M215" s="97">
        <f t="shared" si="60"/>
        <v>2.4948458443536825E-2</v>
      </c>
      <c r="N215" s="97">
        <f t="shared" si="60"/>
        <v>-1.1073128327815898E-3</v>
      </c>
      <c r="O215" s="97">
        <f t="shared" si="56"/>
        <v>-2.0453163384966748E-3</v>
      </c>
      <c r="P215" s="98">
        <f t="shared" si="56"/>
        <v>4.8439948710663172E-4</v>
      </c>
      <c r="Q215" s="99">
        <f t="shared" si="56"/>
        <v>3.9144164770436923E-3</v>
      </c>
      <c r="R215" s="96">
        <f t="shared" si="56"/>
        <v>4.4340866316612418E-3</v>
      </c>
      <c r="S215" s="98">
        <f t="shared" si="56"/>
        <v>3.2009244413967572E-3</v>
      </c>
      <c r="T215" s="99">
        <f t="shared" si="56"/>
        <v>3.9143721433460314E-3</v>
      </c>
      <c r="U215" s="96">
        <f t="shared" si="61"/>
        <v>0.14034427504480418</v>
      </c>
      <c r="V215" s="97">
        <f t="shared" si="61"/>
        <v>7.8397621847080684E-2</v>
      </c>
      <c r="W215" s="97">
        <f t="shared" si="61"/>
        <v>8.1845600339052089E-4</v>
      </c>
      <c r="X215" s="97">
        <f t="shared" si="57"/>
        <v>1.8316105866623446E-2</v>
      </c>
      <c r="Y215" s="98">
        <f t="shared" si="57"/>
        <v>6.6736340339690836E-2</v>
      </c>
      <c r="Z215" s="99">
        <f t="shared" si="57"/>
        <v>2.7892183256234694E-2</v>
      </c>
      <c r="AA215" s="96">
        <f t="shared" si="57"/>
        <v>2.3939255386398638E-2</v>
      </c>
      <c r="AB215" s="98">
        <f t="shared" si="57"/>
        <v>3.3375377665026199E-2</v>
      </c>
      <c r="AC215" s="99">
        <f t="shared" si="57"/>
        <v>2.7892183256234694E-2</v>
      </c>
      <c r="AD215" s="96">
        <f t="shared" si="64"/>
        <v>7.419020398729049E-4</v>
      </c>
      <c r="AE215" s="97">
        <f t="shared" si="64"/>
        <v>4.3221976339595878E-3</v>
      </c>
      <c r="AF215" s="97">
        <f t="shared" si="64"/>
        <v>-4.3675066513944148E-4</v>
      </c>
      <c r="AG215" s="97">
        <f t="shared" si="64"/>
        <v>-7.2794721578959989E-4</v>
      </c>
      <c r="AH215" s="98">
        <f t="shared" si="64"/>
        <v>1.5014684140291446E-5</v>
      </c>
      <c r="AI215" s="99">
        <f t="shared" si="64"/>
        <v>3.9144164770436923E-3</v>
      </c>
      <c r="AJ215" s="96">
        <f t="shared" si="65"/>
        <v>2.5653469937512575E-3</v>
      </c>
      <c r="AK215" s="98">
        <f t="shared" si="65"/>
        <v>1.3490251495947743E-3</v>
      </c>
      <c r="AL215" s="220">
        <f t="shared" si="65"/>
        <v>3.9143721433460314E-3</v>
      </c>
    </row>
    <row r="216" spans="1:38" x14ac:dyDescent="0.2">
      <c r="A216" s="348"/>
      <c r="B216" s="91" t="s">
        <v>534</v>
      </c>
      <c r="C216" s="92">
        <v>1042.3800000000001</v>
      </c>
      <c r="D216" s="93">
        <v>3963.8969999999999</v>
      </c>
      <c r="E216" s="93">
        <v>8918.3580000000002</v>
      </c>
      <c r="F216" s="93">
        <v>8074.9210000000003</v>
      </c>
      <c r="G216" s="94">
        <v>687.08299999999872</v>
      </c>
      <c r="H216" s="95">
        <f t="shared" si="62"/>
        <v>22686.638999999999</v>
      </c>
      <c r="I216" s="92">
        <v>13159.870999999999</v>
      </c>
      <c r="J216" s="94">
        <v>9526.768</v>
      </c>
      <c r="K216" s="95">
        <f t="shared" si="63"/>
        <v>22686.638999999999</v>
      </c>
      <c r="L216" s="96">
        <f t="shared" si="60"/>
        <v>-2.9174598012300722E-3</v>
      </c>
      <c r="M216" s="97">
        <f t="shared" si="60"/>
        <v>-1.4182070679311883E-2</v>
      </c>
      <c r="N216" s="97">
        <f t="shared" si="60"/>
        <v>-3.6809367602955271E-4</v>
      </c>
      <c r="O216" s="97">
        <f t="shared" si="56"/>
        <v>3.9806512696594744E-3</v>
      </c>
      <c r="P216" s="98">
        <f t="shared" si="56"/>
        <v>-2.1583789018003598E-2</v>
      </c>
      <c r="Q216" s="99">
        <f t="shared" si="56"/>
        <v>-2.0454720309412617E-3</v>
      </c>
      <c r="R216" s="96">
        <f t="shared" si="56"/>
        <v>5.8742628104086525E-5</v>
      </c>
      <c r="S216" s="98">
        <f t="shared" si="56"/>
        <v>-4.9376224731019257E-3</v>
      </c>
      <c r="T216" s="99">
        <f t="shared" si="56"/>
        <v>-2.0454720309412617E-3</v>
      </c>
      <c r="U216" s="96">
        <f t="shared" si="61"/>
        <v>9.1317971809870072E-2</v>
      </c>
      <c r="V216" s="97">
        <f t="shared" si="61"/>
        <v>3.9365278476634812E-2</v>
      </c>
      <c r="W216" s="97">
        <f t="shared" si="61"/>
        <v>-1.6948566289647115E-3</v>
      </c>
      <c r="X216" s="97">
        <f t="shared" si="57"/>
        <v>1.8296347691515415E-2</v>
      </c>
      <c r="Y216" s="98">
        <f t="shared" si="57"/>
        <v>2.3596486523523856E-2</v>
      </c>
      <c r="Z216" s="99">
        <f t="shared" si="57"/>
        <v>1.7178379304666071E-2</v>
      </c>
      <c r="AA216" s="96">
        <f t="shared" si="57"/>
        <v>1.5283405330953504E-2</v>
      </c>
      <c r="AB216" s="98">
        <f t="shared" si="57"/>
        <v>1.9807789328934792E-2</v>
      </c>
      <c r="AC216" s="99">
        <f t="shared" si="57"/>
        <v>1.717842491088839E-2</v>
      </c>
      <c r="AD216" s="96">
        <f t="shared" si="64"/>
        <v>-1.3416536977141409E-4</v>
      </c>
      <c r="AE216" s="97">
        <f t="shared" si="64"/>
        <v>-2.5084525282672177E-3</v>
      </c>
      <c r="AF216" s="97">
        <f t="shared" si="64"/>
        <v>-1.4445871289484708E-4</v>
      </c>
      <c r="AG216" s="97">
        <f t="shared" si="64"/>
        <v>1.408340484787452E-3</v>
      </c>
      <c r="AH216" s="98">
        <f t="shared" si="64"/>
        <v>-6.6673590479532461E-4</v>
      </c>
      <c r="AI216" s="99">
        <f t="shared" si="64"/>
        <v>-2.0454720309412617E-3</v>
      </c>
      <c r="AJ216" s="96">
        <f t="shared" si="65"/>
        <v>3.400322322400038E-5</v>
      </c>
      <c r="AK216" s="98">
        <f t="shared" si="65"/>
        <v>-2.0794752541652621E-3</v>
      </c>
      <c r="AL216" s="220">
        <f t="shared" si="65"/>
        <v>-2.0454720309412617E-3</v>
      </c>
    </row>
    <row r="217" spans="1:38" x14ac:dyDescent="0.2">
      <c r="A217" s="348"/>
      <c r="B217" s="91" t="s">
        <v>535</v>
      </c>
      <c r="C217" s="92">
        <v>1042.1099999999999</v>
      </c>
      <c r="D217" s="93">
        <v>3994.69</v>
      </c>
      <c r="E217" s="93">
        <v>8902.3009999999995</v>
      </c>
      <c r="F217" s="93">
        <v>8145.1440000000002</v>
      </c>
      <c r="G217" s="94">
        <v>698.83500000000276</v>
      </c>
      <c r="H217" s="95">
        <f t="shared" si="62"/>
        <v>22783.08</v>
      </c>
      <c r="I217" s="92">
        <v>13178.759</v>
      </c>
      <c r="J217" s="94">
        <v>9604.32</v>
      </c>
      <c r="K217" s="95">
        <f t="shared" si="63"/>
        <v>22783.078999999998</v>
      </c>
      <c r="L217" s="96">
        <f t="shared" si="60"/>
        <v>-2.5902262130912831E-4</v>
      </c>
      <c r="M217" s="97">
        <f t="shared" si="60"/>
        <v>7.7683653233169584E-3</v>
      </c>
      <c r="N217" s="97">
        <f t="shared" si="60"/>
        <v>-1.8004435345610368E-3</v>
      </c>
      <c r="O217" s="97">
        <f t="shared" si="56"/>
        <v>8.6964318288686605E-3</v>
      </c>
      <c r="P217" s="98">
        <f t="shared" si="56"/>
        <v>1.7104192652130919E-2</v>
      </c>
      <c r="Q217" s="99">
        <f t="shared" si="56"/>
        <v>4.2510043025766192E-3</v>
      </c>
      <c r="R217" s="96">
        <f t="shared" si="56"/>
        <v>1.4352724278224938E-3</v>
      </c>
      <c r="S217" s="98">
        <f t="shared" si="56"/>
        <v>8.1404312564344675E-3</v>
      </c>
      <c r="T217" s="99">
        <f t="shared" si="56"/>
        <v>4.2509602237686553E-3</v>
      </c>
      <c r="U217" s="96">
        <f t="shared" si="61"/>
        <v>6.177189189409478E-2</v>
      </c>
      <c r="V217" s="97">
        <f t="shared" si="61"/>
        <v>6.2102594576342464E-2</v>
      </c>
      <c r="W217" s="97">
        <f t="shared" si="61"/>
        <v>-1.7219769722024258E-3</v>
      </c>
      <c r="X217" s="97">
        <f t="shared" si="57"/>
        <v>2.4706759145707819E-2</v>
      </c>
      <c r="Y217" s="98">
        <f t="shared" si="57"/>
        <v>6.8867207395434421E-2</v>
      </c>
      <c r="Z217" s="99">
        <f t="shared" si="57"/>
        <v>2.3369053128447132E-2</v>
      </c>
      <c r="AA217" s="96">
        <f t="shared" si="57"/>
        <v>1.9974814001532872E-2</v>
      </c>
      <c r="AB217" s="98">
        <f t="shared" si="57"/>
        <v>2.8063243264478045E-2</v>
      </c>
      <c r="AC217" s="99">
        <f t="shared" si="57"/>
        <v>2.3368962242878405E-2</v>
      </c>
      <c r="AD217" s="96">
        <f t="shared" si="64"/>
        <v>-1.190127810471217E-5</v>
      </c>
      <c r="AE217" s="97">
        <f t="shared" si="64"/>
        <v>1.3573187284374791E-3</v>
      </c>
      <c r="AF217" s="97">
        <f t="shared" si="64"/>
        <v>-7.0777341676749473E-4</v>
      </c>
      <c r="AG217" s="97">
        <f t="shared" si="64"/>
        <v>3.0953461198020542E-3</v>
      </c>
      <c r="AH217" s="98">
        <f t="shared" si="64"/>
        <v>5.1801414920932297E-4</v>
      </c>
      <c r="AI217" s="99">
        <f t="shared" si="64"/>
        <v>4.2510043025766192E-3</v>
      </c>
      <c r="AJ217" s="96">
        <f t="shared" si="65"/>
        <v>8.3256052163570066E-4</v>
      </c>
      <c r="AK217" s="98">
        <f t="shared" si="65"/>
        <v>3.4183997021330344E-3</v>
      </c>
      <c r="AL217" s="220">
        <f t="shared" si="65"/>
        <v>4.2509602237686553E-3</v>
      </c>
    </row>
    <row r="218" spans="1:38" x14ac:dyDescent="0.2">
      <c r="A218" s="348"/>
      <c r="B218" s="91" t="s">
        <v>536</v>
      </c>
      <c r="C218" s="92">
        <v>1071.075</v>
      </c>
      <c r="D218" s="93">
        <v>3980.2020000000002</v>
      </c>
      <c r="E218" s="93">
        <v>8893.8719999999994</v>
      </c>
      <c r="F218" s="93">
        <v>8096.165</v>
      </c>
      <c r="G218" s="94">
        <v>701.61200000000099</v>
      </c>
      <c r="H218" s="95">
        <f t="shared" si="62"/>
        <v>22742.925999999999</v>
      </c>
      <c r="I218" s="92">
        <v>13165.421</v>
      </c>
      <c r="J218" s="94">
        <v>9577.5059999999994</v>
      </c>
      <c r="K218" s="95">
        <f t="shared" si="63"/>
        <v>22742.927</v>
      </c>
      <c r="L218" s="96">
        <f t="shared" si="60"/>
        <v>2.7794570630739701E-2</v>
      </c>
      <c r="M218" s="97">
        <f t="shared" si="60"/>
        <v>-3.6268145963766472E-3</v>
      </c>
      <c r="N218" s="97">
        <f t="shared" si="60"/>
        <v>-9.4683385789809708E-4</v>
      </c>
      <c r="O218" s="97">
        <f t="shared" si="56"/>
        <v>-6.013276131152533E-3</v>
      </c>
      <c r="P218" s="98">
        <f t="shared" si="56"/>
        <v>3.9737563230207613E-3</v>
      </c>
      <c r="Q218" s="99">
        <f t="shared" si="56"/>
        <v>-1.7624482730167416E-3</v>
      </c>
      <c r="R218" s="96">
        <f t="shared" si="56"/>
        <v>-1.0120831559329478E-3</v>
      </c>
      <c r="S218" s="98">
        <f t="shared" si="56"/>
        <v>-2.7918686591034353E-3</v>
      </c>
      <c r="T218" s="99">
        <f t="shared" si="56"/>
        <v>-1.762360565926942E-3</v>
      </c>
      <c r="U218" s="96">
        <f t="shared" si="61"/>
        <v>0.11159370203279757</v>
      </c>
      <c r="V218" s="97">
        <f t="shared" si="61"/>
        <v>4.0916399302464539E-2</v>
      </c>
      <c r="W218" s="97">
        <f t="shared" si="61"/>
        <v>-2.2873458285162852E-3</v>
      </c>
      <c r="X218" s="97">
        <f t="shared" si="57"/>
        <v>1.5443685664374584E-2</v>
      </c>
      <c r="Y218" s="98">
        <f t="shared" si="57"/>
        <v>7.3653250821372376E-2</v>
      </c>
      <c r="Z218" s="99">
        <f t="shared" si="57"/>
        <v>1.8579929337382974E-2</v>
      </c>
      <c r="AA218" s="96">
        <f t="shared" si="57"/>
        <v>1.8107819931601512E-2</v>
      </c>
      <c r="AB218" s="98">
        <f t="shared" si="57"/>
        <v>1.9229721411781371E-2</v>
      </c>
      <c r="AC218" s="99">
        <f t="shared" si="57"/>
        <v>1.8579974124053326E-2</v>
      </c>
      <c r="AD218" s="96">
        <f t="shared" si="64"/>
        <v>1.2713382036142675E-3</v>
      </c>
      <c r="AE218" s="97">
        <f t="shared" si="64"/>
        <v>-6.3591050902686683E-4</v>
      </c>
      <c r="AF218" s="97">
        <f t="shared" si="64"/>
        <v>-3.6996753731278152E-4</v>
      </c>
      <c r="AG218" s="97">
        <f t="shared" si="64"/>
        <v>-2.1497971301509835E-3</v>
      </c>
      <c r="AH218" s="98">
        <f t="shared" si="64"/>
        <v>1.2188869985964252E-4</v>
      </c>
      <c r="AI218" s="99">
        <f t="shared" si="64"/>
        <v>-1.7624482730167416E-3</v>
      </c>
      <c r="AJ218" s="96">
        <f t="shared" si="65"/>
        <v>-5.8543447968554814E-4</v>
      </c>
      <c r="AK218" s="98">
        <f t="shared" si="65"/>
        <v>-1.1769260862414736E-3</v>
      </c>
      <c r="AL218" s="220">
        <f t="shared" si="65"/>
        <v>-1.762360565926942E-3</v>
      </c>
    </row>
    <row r="219" spans="1:38" x14ac:dyDescent="0.2">
      <c r="A219" s="348"/>
      <c r="B219" s="91" t="s">
        <v>537</v>
      </c>
      <c r="C219" s="92">
        <v>1073.5820000000001</v>
      </c>
      <c r="D219" s="93">
        <v>3998.1170000000002</v>
      </c>
      <c r="E219" s="93">
        <v>8890.3680000000004</v>
      </c>
      <c r="F219" s="93">
        <v>8234.5139999999992</v>
      </c>
      <c r="G219" s="94">
        <v>697.59900000000198</v>
      </c>
      <c r="H219" s="95">
        <f t="shared" si="62"/>
        <v>22894.18</v>
      </c>
      <c r="I219" s="92">
        <v>13216.459000000001</v>
      </c>
      <c r="J219" s="94">
        <v>9677.7209999999995</v>
      </c>
      <c r="K219" s="95">
        <f t="shared" si="63"/>
        <v>22894.18</v>
      </c>
      <c r="L219" s="96">
        <f t="shared" si="60"/>
        <v>2.3406390775623197E-3</v>
      </c>
      <c r="M219" s="97">
        <f t="shared" si="60"/>
        <v>4.5010278372806106E-3</v>
      </c>
      <c r="N219" s="97">
        <f t="shared" si="60"/>
        <v>-3.9397913529663975E-4</v>
      </c>
      <c r="O219" s="97">
        <f t="shared" si="56"/>
        <v>1.7088213987733605E-2</v>
      </c>
      <c r="P219" s="98">
        <f t="shared" si="56"/>
        <v>-5.7196855241914406E-3</v>
      </c>
      <c r="Q219" s="99">
        <f t="shared" si="56"/>
        <v>6.6505954422927298E-3</v>
      </c>
      <c r="R219" s="96">
        <f t="shared" si="56"/>
        <v>3.8766705599464282E-3</v>
      </c>
      <c r="S219" s="98">
        <f t="shared" si="56"/>
        <v>1.0463579975830884E-2</v>
      </c>
      <c r="T219" s="99">
        <f t="shared" si="56"/>
        <v>6.6505511801537515E-3</v>
      </c>
      <c r="U219" s="96">
        <f t="shared" si="61"/>
        <v>0.12130472927807491</v>
      </c>
      <c r="V219" s="97">
        <f t="shared" si="61"/>
        <v>6.2684030596324256E-2</v>
      </c>
      <c r="W219" s="97">
        <f t="shared" si="61"/>
        <v>-4.9529800984282153E-3</v>
      </c>
      <c r="X219" s="97">
        <f t="shared" si="57"/>
        <v>3.9113742033464204E-2</v>
      </c>
      <c r="Y219" s="98">
        <f t="shared" si="57"/>
        <v>3.1031491140303617E-2</v>
      </c>
      <c r="Z219" s="99">
        <f t="shared" si="57"/>
        <v>2.8697579083930759E-2</v>
      </c>
      <c r="AA219" s="96">
        <f t="shared" si="57"/>
        <v>2.453813857280816E-2</v>
      </c>
      <c r="AB219" s="98">
        <f t="shared" si="57"/>
        <v>3.4432812410815188E-2</v>
      </c>
      <c r="AC219" s="99">
        <f t="shared" si="57"/>
        <v>2.8697579083930759E-2</v>
      </c>
      <c r="AD219" s="96">
        <f t="shared" si="64"/>
        <v>1.1023207831745404E-4</v>
      </c>
      <c r="AE219" s="97">
        <f t="shared" si="64"/>
        <v>7.8771746432275088E-4</v>
      </c>
      <c r="AF219" s="97">
        <f t="shared" si="64"/>
        <v>-1.5406988529088105E-4</v>
      </c>
      <c r="AG219" s="97">
        <f t="shared" si="64"/>
        <v>6.083166255740324E-3</v>
      </c>
      <c r="AH219" s="98">
        <f t="shared" si="64"/>
        <v>-1.7645047079689792E-4</v>
      </c>
      <c r="AI219" s="99">
        <f t="shared" si="64"/>
        <v>6.6505954422927298E-3</v>
      </c>
      <c r="AJ219" s="96">
        <f t="shared" si="65"/>
        <v>2.2441262727528636E-3</v>
      </c>
      <c r="AK219" s="98">
        <f t="shared" si="65"/>
        <v>4.4064249074008879E-3</v>
      </c>
      <c r="AL219" s="220">
        <f t="shared" si="65"/>
        <v>6.6505511801537515E-3</v>
      </c>
    </row>
    <row r="220" spans="1:38" x14ac:dyDescent="0.2">
      <c r="A220" s="349"/>
      <c r="B220" s="100" t="s">
        <v>538</v>
      </c>
      <c r="C220" s="101">
        <v>1094.308</v>
      </c>
      <c r="D220" s="102">
        <v>4025.3</v>
      </c>
      <c r="E220" s="102">
        <v>8911.1890000000003</v>
      </c>
      <c r="F220" s="102">
        <v>8147.9380000000001</v>
      </c>
      <c r="G220" s="103">
        <v>696.35699999999997</v>
      </c>
      <c r="H220" s="104">
        <f t="shared" si="62"/>
        <v>22875.092000000001</v>
      </c>
      <c r="I220" s="101">
        <v>13161.15</v>
      </c>
      <c r="J220" s="103">
        <v>9713.9419999999991</v>
      </c>
      <c r="K220" s="104">
        <f t="shared" si="63"/>
        <v>22875.091999999997</v>
      </c>
      <c r="L220" s="105">
        <f t="shared" si="60"/>
        <v>1.9305465255564907E-2</v>
      </c>
      <c r="M220" s="106">
        <f t="shared" si="60"/>
        <v>6.7989506059977717E-3</v>
      </c>
      <c r="N220" s="106">
        <f t="shared" si="60"/>
        <v>2.3419727957267812E-3</v>
      </c>
      <c r="O220" s="106">
        <f t="shared" si="56"/>
        <v>-1.0513795956871179E-2</v>
      </c>
      <c r="P220" s="107">
        <f t="shared" si="56"/>
        <v>-1.7803924604278456E-3</v>
      </c>
      <c r="Q220" s="108">
        <f t="shared" si="56"/>
        <v>-8.3374901394152301E-4</v>
      </c>
      <c r="R220" s="105">
        <f t="shared" si="56"/>
        <v>-4.1848576838925695E-3</v>
      </c>
      <c r="S220" s="107">
        <f t="shared" si="56"/>
        <v>3.7427200060840306E-3</v>
      </c>
      <c r="T220" s="108">
        <f t="shared" si="56"/>
        <v>-8.3374901394168196E-4</v>
      </c>
      <c r="U220" s="105">
        <f t="shared" si="61"/>
        <v>0.19327852048939007</v>
      </c>
      <c r="V220" s="106">
        <f t="shared" si="61"/>
        <v>6.5991474292717789E-2</v>
      </c>
      <c r="W220" s="106">
        <f t="shared" si="61"/>
        <v>6.7035704400774908E-3</v>
      </c>
      <c r="X220" s="106">
        <f t="shared" si="57"/>
        <v>2.4060193278378755E-2</v>
      </c>
      <c r="Y220" s="107">
        <f t="shared" si="57"/>
        <v>7.0573569330592721E-3</v>
      </c>
      <c r="Z220" s="108">
        <f t="shared" si="57"/>
        <v>3.0734602385193672E-2</v>
      </c>
      <c r="AA220" s="105">
        <f t="shared" si="57"/>
        <v>1.8429171577165955E-2</v>
      </c>
      <c r="AB220" s="107">
        <f t="shared" si="57"/>
        <v>4.7889166019148319E-2</v>
      </c>
      <c r="AC220" s="108">
        <f t="shared" si="57"/>
        <v>3.0734602385193509E-2</v>
      </c>
      <c r="AD220" s="105">
        <f t="shared" si="64"/>
        <v>9.0529558167184348E-4</v>
      </c>
      <c r="AE220" s="106">
        <f t="shared" si="64"/>
        <v>1.1873323263816391E-3</v>
      </c>
      <c r="AF220" s="106">
        <f t="shared" si="64"/>
        <v>9.0944510788330975E-4</v>
      </c>
      <c r="AG220" s="106">
        <f t="shared" si="64"/>
        <v>-3.7815724345663009E-3</v>
      </c>
      <c r="AH220" s="107">
        <f t="shared" si="64"/>
        <v>-5.4249595312084041E-5</v>
      </c>
      <c r="AI220" s="108">
        <f t="shared" si="64"/>
        <v>-8.3374901394152301E-4</v>
      </c>
      <c r="AJ220" s="105">
        <f t="shared" si="65"/>
        <v>-2.415854160315028E-3</v>
      </c>
      <c r="AK220" s="107">
        <f t="shared" si="65"/>
        <v>1.5821051463734254E-3</v>
      </c>
      <c r="AL220" s="223">
        <f t="shared" si="65"/>
        <v>-8.3374901394168196E-4</v>
      </c>
    </row>
    <row r="221" spans="1:38" x14ac:dyDescent="0.2">
      <c r="A221" s="347">
        <v>2022</v>
      </c>
      <c r="B221" s="82" t="s">
        <v>527</v>
      </c>
      <c r="C221" s="83">
        <v>1101.808</v>
      </c>
      <c r="D221" s="84">
        <v>4004.674</v>
      </c>
      <c r="E221" s="84">
        <v>8864.6959999999999</v>
      </c>
      <c r="F221" s="84">
        <v>8195.4230000000007</v>
      </c>
      <c r="G221" s="85">
        <v>685.69699999999648</v>
      </c>
      <c r="H221" s="86">
        <f t="shared" si="62"/>
        <v>22852.297999999999</v>
      </c>
      <c r="I221" s="83">
        <v>13234.227999999999</v>
      </c>
      <c r="J221" s="85">
        <v>9618.07</v>
      </c>
      <c r="K221" s="86">
        <f t="shared" si="63"/>
        <v>22852.297999999999</v>
      </c>
      <c r="L221" s="87">
        <f t="shared" si="60"/>
        <v>6.8536463226075289E-3</v>
      </c>
      <c r="M221" s="88">
        <f t="shared" si="60"/>
        <v>-5.1240901299282543E-3</v>
      </c>
      <c r="N221" s="88">
        <f t="shared" si="60"/>
        <v>-5.2173733493925886E-3</v>
      </c>
      <c r="O221" s="88">
        <f t="shared" si="56"/>
        <v>5.8278548511292777E-3</v>
      </c>
      <c r="P221" s="89">
        <f t="shared" si="56"/>
        <v>-1.5308239882708859E-2</v>
      </c>
      <c r="Q221" s="90">
        <f t="shared" si="56"/>
        <v>-9.9645500879304381E-4</v>
      </c>
      <c r="R221" s="87">
        <f t="shared" si="56"/>
        <v>5.5525542980666221E-3</v>
      </c>
      <c r="S221" s="89">
        <f t="shared" si="56"/>
        <v>-9.869525677629061E-3</v>
      </c>
      <c r="T221" s="90">
        <f t="shared" si="56"/>
        <v>-9.9645500879288508E-4</v>
      </c>
      <c r="U221" s="87">
        <f t="shared" si="61"/>
        <v>0.19949616736649473</v>
      </c>
      <c r="V221" s="88">
        <f t="shared" si="61"/>
        <v>6.9594469172205367E-2</v>
      </c>
      <c r="W221" s="88">
        <f t="shared" si="61"/>
        <v>4.0554357279980338E-3</v>
      </c>
      <c r="X221" s="88">
        <f t="shared" si="57"/>
        <v>3.7044952787469755E-2</v>
      </c>
      <c r="Y221" s="89">
        <f t="shared" si="57"/>
        <v>-4.2302562204516288E-2</v>
      </c>
      <c r="Z221" s="90">
        <f t="shared" si="57"/>
        <v>3.3563183414503227E-2</v>
      </c>
      <c r="AA221" s="87">
        <f t="shared" si="57"/>
        <v>3.2481975565690241E-2</v>
      </c>
      <c r="AB221" s="89">
        <f t="shared" si="57"/>
        <v>3.5054494393872211E-2</v>
      </c>
      <c r="AC221" s="90">
        <f t="shared" si="57"/>
        <v>3.3563136668534568E-2</v>
      </c>
      <c r="AD221" s="87">
        <f t="shared" si="64"/>
        <v>3.278675338223776E-4</v>
      </c>
      <c r="AE221" s="88">
        <f t="shared" si="64"/>
        <v>-9.016794336827237E-4</v>
      </c>
      <c r="AF221" s="88">
        <f t="shared" si="64"/>
        <v>-2.0324727000005241E-3</v>
      </c>
      <c r="AG221" s="88">
        <f t="shared" si="64"/>
        <v>2.0758386458074388E-3</v>
      </c>
      <c r="AH221" s="89">
        <f t="shared" si="64"/>
        <v>-4.6600905473969208E-4</v>
      </c>
      <c r="AI221" s="90">
        <f t="shared" si="64"/>
        <v>-9.9645500879304381E-4</v>
      </c>
      <c r="AJ221" s="87">
        <f t="shared" si="65"/>
        <v>3.1946538182228744E-3</v>
      </c>
      <c r="AK221" s="89">
        <f t="shared" si="65"/>
        <v>-4.1911088270158393E-3</v>
      </c>
      <c r="AL221" s="219">
        <f t="shared" si="65"/>
        <v>-9.9645500879288508E-4</v>
      </c>
    </row>
    <row r="222" spans="1:38" x14ac:dyDescent="0.2">
      <c r="A222" s="348"/>
      <c r="B222" s="91" t="s">
        <v>528</v>
      </c>
      <c r="C222" s="92">
        <v>1112.5930000000001</v>
      </c>
      <c r="D222" s="93">
        <v>4033.16</v>
      </c>
      <c r="E222" s="93">
        <v>8933.9130000000005</v>
      </c>
      <c r="F222" s="93">
        <v>8201.7260000000006</v>
      </c>
      <c r="G222" s="94">
        <v>677.53399999999965</v>
      </c>
      <c r="H222" s="95">
        <f t="shared" si="62"/>
        <v>22958.925999999999</v>
      </c>
      <c r="I222" s="92">
        <v>13291.796</v>
      </c>
      <c r="J222" s="94">
        <v>9667.1309999999994</v>
      </c>
      <c r="K222" s="95">
        <f t="shared" si="63"/>
        <v>22958.927</v>
      </c>
      <c r="L222" s="96">
        <f t="shared" si="60"/>
        <v>9.7884567910199258E-3</v>
      </c>
      <c r="M222" s="97">
        <f t="shared" si="60"/>
        <v>7.1131882395420645E-3</v>
      </c>
      <c r="N222" s="97">
        <f t="shared" si="60"/>
        <v>7.8081639799041673E-3</v>
      </c>
      <c r="O222" s="97">
        <f t="shared" si="56"/>
        <v>7.6908781889597198E-4</v>
      </c>
      <c r="P222" s="98">
        <f t="shared" si="56"/>
        <v>-1.1904675097013505E-2</v>
      </c>
      <c r="Q222" s="99">
        <f t="shared" si="56"/>
        <v>4.665964009396369E-3</v>
      </c>
      <c r="R222" s="96">
        <f t="shared" si="56"/>
        <v>4.3499326141276332E-3</v>
      </c>
      <c r="S222" s="98">
        <f t="shared" si="56"/>
        <v>5.1009194152256843E-3</v>
      </c>
      <c r="T222" s="99">
        <f t="shared" si="56"/>
        <v>4.6660077686717033E-3</v>
      </c>
      <c r="U222" s="96">
        <f t="shared" si="61"/>
        <v>0.21058501459109052</v>
      </c>
      <c r="V222" s="97">
        <f t="shared" si="61"/>
        <v>7.1101251834782317E-2</v>
      </c>
      <c r="W222" s="97">
        <f t="shared" si="61"/>
        <v>1.1507796464171934E-2</v>
      </c>
      <c r="X222" s="97">
        <f t="shared" si="57"/>
        <v>3.7964549580219144E-2</v>
      </c>
      <c r="Y222" s="98">
        <f t="shared" si="57"/>
        <v>-7.7930367162630104E-2</v>
      </c>
      <c r="Z222" s="99">
        <f t="shared" si="57"/>
        <v>3.6366099366608992E-2</v>
      </c>
      <c r="AA222" s="96">
        <f t="shared" si="57"/>
        <v>3.4884440672267925E-2</v>
      </c>
      <c r="AB222" s="98">
        <f t="shared" si="57"/>
        <v>3.8410350319907978E-2</v>
      </c>
      <c r="AC222" s="99">
        <f t="shared" si="57"/>
        <v>3.6366144506616828E-2</v>
      </c>
      <c r="AD222" s="96">
        <f t="shared" si="64"/>
        <v>4.7194378438440119E-4</v>
      </c>
      <c r="AE222" s="97">
        <f t="shared" si="64"/>
        <v>1.2465267169192297E-3</v>
      </c>
      <c r="AF222" s="97">
        <f t="shared" si="64"/>
        <v>3.0288857601979704E-3</v>
      </c>
      <c r="AG222" s="97">
        <f t="shared" si="64"/>
        <v>2.758147123759669E-4</v>
      </c>
      <c r="AH222" s="98">
        <f t="shared" si="64"/>
        <v>-3.5720696448107004E-4</v>
      </c>
      <c r="AI222" s="99">
        <f t="shared" si="64"/>
        <v>4.665964009396369E-3</v>
      </c>
      <c r="AJ222" s="96">
        <f t="shared" si="65"/>
        <v>2.5191339619324554E-3</v>
      </c>
      <c r="AK222" s="98">
        <f t="shared" si="65"/>
        <v>2.1468738067392476E-3</v>
      </c>
      <c r="AL222" s="220">
        <f t="shared" si="65"/>
        <v>4.6660077686717033E-3</v>
      </c>
    </row>
    <row r="223" spans="1:38" x14ac:dyDescent="0.2">
      <c r="A223" s="348"/>
      <c r="B223" s="91" t="s">
        <v>529</v>
      </c>
      <c r="C223" s="92">
        <v>1107.595</v>
      </c>
      <c r="D223" s="93">
        <v>4090.319</v>
      </c>
      <c r="E223" s="93">
        <v>8935.8960000000006</v>
      </c>
      <c r="F223" s="93">
        <v>8255.8089999999993</v>
      </c>
      <c r="G223" s="94">
        <v>658.57400000000052</v>
      </c>
      <c r="H223" s="95">
        <f t="shared" si="62"/>
        <v>23048.192999999999</v>
      </c>
      <c r="I223" s="92">
        <v>13295.56</v>
      </c>
      <c r="J223" s="94">
        <v>9752.6329999999998</v>
      </c>
      <c r="K223" s="95">
        <f t="shared" si="63"/>
        <v>23048.192999999999</v>
      </c>
      <c r="L223" s="96">
        <f t="shared" si="60"/>
        <v>-4.4922087412019012E-3</v>
      </c>
      <c r="M223" s="97">
        <f t="shared" si="60"/>
        <v>1.4172261948447397E-2</v>
      </c>
      <c r="N223" s="97">
        <f t="shared" si="60"/>
        <v>2.2196320917834935E-4</v>
      </c>
      <c r="O223" s="97">
        <f t="shared" si="56"/>
        <v>6.5940998272801012E-3</v>
      </c>
      <c r="P223" s="98">
        <f t="shared" si="56"/>
        <v>-2.7983835497553091E-2</v>
      </c>
      <c r="Q223" s="99">
        <f t="shared" si="56"/>
        <v>3.8881174145515267E-3</v>
      </c>
      <c r="R223" s="96">
        <f t="shared" si="56"/>
        <v>2.8318219749981223E-4</v>
      </c>
      <c r="S223" s="98">
        <f t="shared" si="56"/>
        <v>8.8446096365095723E-3</v>
      </c>
      <c r="T223" s="99">
        <f t="shared" si="56"/>
        <v>3.8880736891580177E-3</v>
      </c>
      <c r="U223" s="96">
        <f t="shared" si="61"/>
        <v>0.17999601552453914</v>
      </c>
      <c r="V223" s="97">
        <f t="shared" si="61"/>
        <v>7.074591662707308E-2</v>
      </c>
      <c r="W223" s="97">
        <f t="shared" si="61"/>
        <v>1.5639391991358366E-2</v>
      </c>
      <c r="X223" s="97">
        <f t="shared" si="57"/>
        <v>4.162692869775067E-2</v>
      </c>
      <c r="Y223" s="98">
        <f t="shared" si="57"/>
        <v>-0.10037633784346321</v>
      </c>
      <c r="Z223" s="99">
        <f t="shared" si="57"/>
        <v>3.7508769999718257E-2</v>
      </c>
      <c r="AA223" s="96">
        <f t="shared" si="57"/>
        <v>3.2707365817777369E-2</v>
      </c>
      <c r="AB223" s="98">
        <f t="shared" si="57"/>
        <v>4.4126803924599819E-2</v>
      </c>
      <c r="AC223" s="99">
        <f t="shared" si="57"/>
        <v>3.7508769999718083E-2</v>
      </c>
      <c r="AD223" s="96">
        <f t="shared" si="64"/>
        <v>-2.1769310986062882E-4</v>
      </c>
      <c r="AE223" s="97">
        <f t="shared" si="64"/>
        <v>2.4896199412812303E-3</v>
      </c>
      <c r="AF223" s="97">
        <f t="shared" si="64"/>
        <v>8.6371636025142238E-5</v>
      </c>
      <c r="AG223" s="97">
        <f t="shared" si="64"/>
        <v>2.3556415487378949E-3</v>
      </c>
      <c r="AH223" s="98">
        <f t="shared" si="64"/>
        <v>-8.2582260163211146E-4</v>
      </c>
      <c r="AI223" s="99">
        <f t="shared" si="64"/>
        <v>3.8881174145515267E-3</v>
      </c>
      <c r="AJ223" s="96">
        <f t="shared" si="65"/>
        <v>1.6394494394268575E-4</v>
      </c>
      <c r="AK223" s="98">
        <f t="shared" si="65"/>
        <v>3.7241287452153319E-3</v>
      </c>
      <c r="AL223" s="220">
        <f t="shared" si="65"/>
        <v>3.8880736891580177E-3</v>
      </c>
    </row>
    <row r="224" spans="1:38" x14ac:dyDescent="0.2">
      <c r="A224" s="348"/>
      <c r="B224" s="91" t="s">
        <v>530</v>
      </c>
      <c r="C224" s="92">
        <v>1129.6890000000001</v>
      </c>
      <c r="D224" s="93">
        <v>4104.7790000000005</v>
      </c>
      <c r="E224" s="93">
        <v>8905.2070000000003</v>
      </c>
      <c r="F224" s="93">
        <v>8253.6389999999992</v>
      </c>
      <c r="G224" s="94">
        <v>663.29200000000128</v>
      </c>
      <c r="H224" s="95">
        <f t="shared" si="62"/>
        <v>23056.606</v>
      </c>
      <c r="I224" s="92">
        <v>13332.788</v>
      </c>
      <c r="J224" s="94">
        <v>9723.8179999999993</v>
      </c>
      <c r="K224" s="95">
        <f t="shared" si="63"/>
        <v>23056.606</v>
      </c>
      <c r="L224" s="96">
        <f t="shared" si="60"/>
        <v>1.9947724574415786E-2</v>
      </c>
      <c r="M224" s="97">
        <f t="shared" si="60"/>
        <v>3.5351765962509259E-3</v>
      </c>
      <c r="N224" s="97">
        <f t="shared" si="60"/>
        <v>-3.4343506235972646E-3</v>
      </c>
      <c r="O224" s="97">
        <f t="shared" si="56"/>
        <v>-2.6284522812968094E-4</v>
      </c>
      <c r="P224" s="98">
        <f t="shared" si="56"/>
        <v>7.1639633511203799E-3</v>
      </c>
      <c r="Q224" s="99">
        <f t="shared" si="56"/>
        <v>3.6501776950585523E-4</v>
      </c>
      <c r="R224" s="96">
        <f t="shared" si="56"/>
        <v>2.8000324920500509E-3</v>
      </c>
      <c r="S224" s="98">
        <f t="shared" si="56"/>
        <v>-2.9545867254515278E-3</v>
      </c>
      <c r="T224" s="99">
        <f t="shared" si="56"/>
        <v>3.6501776950585523E-4</v>
      </c>
      <c r="U224" s="96">
        <f t="shared" si="61"/>
        <v>0.1882145054667656</v>
      </c>
      <c r="V224" s="97">
        <f t="shared" si="61"/>
        <v>6.8525732552222121E-2</v>
      </c>
      <c r="W224" s="97">
        <f t="shared" si="61"/>
        <v>4.8673718742073208E-3</v>
      </c>
      <c r="X224" s="97">
        <f t="shared" si="57"/>
        <v>3.2726370471192159E-2</v>
      </c>
      <c r="Y224" s="98">
        <f t="shared" si="57"/>
        <v>-5.3450103960490138E-2</v>
      </c>
      <c r="Z224" s="99">
        <f t="shared" si="57"/>
        <v>3.1745383960199651E-2</v>
      </c>
      <c r="AA224" s="96">
        <f t="shared" si="57"/>
        <v>3.1097124737668493E-2</v>
      </c>
      <c r="AB224" s="98">
        <f t="shared" si="57"/>
        <v>3.2635569141629524E-2</v>
      </c>
      <c r="AC224" s="99">
        <f t="shared" si="57"/>
        <v>3.1745383960199651E-2</v>
      </c>
      <c r="AD224" s="96">
        <f t="shared" si="64"/>
        <v>9.5860009502697467E-4</v>
      </c>
      <c r="AE224" s="97">
        <f t="shared" si="64"/>
        <v>6.2738107061150047E-4</v>
      </c>
      <c r="AF224" s="97">
        <f t="shared" si="64"/>
        <v>-1.3315143621020662E-3</v>
      </c>
      <c r="AG224" s="97">
        <f t="shared" si="64"/>
        <v>-9.4150547941006599E-5</v>
      </c>
      <c r="AH224" s="98">
        <f t="shared" si="64"/>
        <v>2.0470151391047259E-4</v>
      </c>
      <c r="AI224" s="99">
        <f t="shared" si="64"/>
        <v>3.6501776950585523E-4</v>
      </c>
      <c r="AJ224" s="96">
        <f t="shared" si="65"/>
        <v>1.6152242390542711E-3</v>
      </c>
      <c r="AK224" s="98">
        <f t="shared" si="65"/>
        <v>-1.2502064695484158E-3</v>
      </c>
      <c r="AL224" s="220">
        <f t="shared" si="65"/>
        <v>3.6501776950585523E-4</v>
      </c>
    </row>
    <row r="225" spans="1:38" x14ac:dyDescent="0.2">
      <c r="A225" s="348"/>
      <c r="B225" s="91" t="s">
        <v>531</v>
      </c>
      <c r="C225" s="92">
        <v>1167.4079999999999</v>
      </c>
      <c r="D225" s="93">
        <v>4062.7260000000001</v>
      </c>
      <c r="E225" s="93">
        <v>8890.8520000000008</v>
      </c>
      <c r="F225" s="93">
        <v>8289.8439999999991</v>
      </c>
      <c r="G225" s="94">
        <v>683.92599999999948</v>
      </c>
      <c r="H225" s="95">
        <f t="shared" si="62"/>
        <v>23094.756000000001</v>
      </c>
      <c r="I225" s="92">
        <v>13339.063</v>
      </c>
      <c r="J225" s="94">
        <v>9755.6929999999993</v>
      </c>
      <c r="K225" s="95">
        <f t="shared" si="63"/>
        <v>23094.756000000001</v>
      </c>
      <c r="L225" s="96">
        <f t="shared" si="60"/>
        <v>3.3388835334326371E-2</v>
      </c>
      <c r="M225" s="97">
        <f t="shared" si="60"/>
        <v>-1.0244887727207807E-2</v>
      </c>
      <c r="N225" s="97">
        <f t="shared" si="60"/>
        <v>-1.6119782504774524E-3</v>
      </c>
      <c r="O225" s="97">
        <f t="shared" si="56"/>
        <v>4.3865499811658751E-3</v>
      </c>
      <c r="P225" s="98">
        <f t="shared" si="56"/>
        <v>3.1108471080607266E-2</v>
      </c>
      <c r="Q225" s="99">
        <f t="shared" si="56"/>
        <v>1.6546234081460842E-3</v>
      </c>
      <c r="R225" s="96">
        <f t="shared" si="56"/>
        <v>4.7064424934977113E-4</v>
      </c>
      <c r="S225" s="98">
        <f t="shared" si="56"/>
        <v>3.2780333815379927E-3</v>
      </c>
      <c r="T225" s="99">
        <f t="shared" si="56"/>
        <v>1.6546234081460842E-3</v>
      </c>
      <c r="U225" s="96">
        <f t="shared" si="61"/>
        <v>0.16353923205342222</v>
      </c>
      <c r="V225" s="97">
        <f t="shared" si="61"/>
        <v>4.2350025399855364E-2</v>
      </c>
      <c r="W225" s="97">
        <f t="shared" si="61"/>
        <v>2.2364979328176023E-3</v>
      </c>
      <c r="X225" s="97">
        <f t="shared" si="57"/>
        <v>3.6644639533493513E-2</v>
      </c>
      <c r="Y225" s="98">
        <f t="shared" si="57"/>
        <v>-3.6273299627434169E-2</v>
      </c>
      <c r="Z225" s="99">
        <f t="shared" si="57"/>
        <v>2.7416769353820328E-2</v>
      </c>
      <c r="AA225" s="96">
        <f t="shared" si="57"/>
        <v>2.3905340287065216E-2</v>
      </c>
      <c r="AB225" s="98">
        <f t="shared" si="57"/>
        <v>3.2257146351920611E-2</v>
      </c>
      <c r="AC225" s="99">
        <f t="shared" si="57"/>
        <v>2.7416769353820491E-2</v>
      </c>
      <c r="AD225" s="96">
        <f t="shared" si="64"/>
        <v>1.6359302839281647E-3</v>
      </c>
      <c r="AE225" s="97">
        <f t="shared" si="64"/>
        <v>-1.8239024425364401E-3</v>
      </c>
      <c r="AF225" s="97">
        <f t="shared" si="64"/>
        <v>-6.2259813955269755E-4</v>
      </c>
      <c r="AG225" s="97">
        <f t="shared" si="64"/>
        <v>1.5702658058172104E-3</v>
      </c>
      <c r="AH225" s="98">
        <f t="shared" si="64"/>
        <v>8.9492790048969898E-4</v>
      </c>
      <c r="AI225" s="99">
        <f t="shared" si="64"/>
        <v>1.6546234081460842E-3</v>
      </c>
      <c r="AJ225" s="96">
        <f t="shared" si="65"/>
        <v>2.721562748654176E-4</v>
      </c>
      <c r="AK225" s="98">
        <f t="shared" si="65"/>
        <v>1.3824671332805878E-3</v>
      </c>
      <c r="AL225" s="220">
        <f t="shared" si="65"/>
        <v>1.6546234081460842E-3</v>
      </c>
    </row>
    <row r="226" spans="1:38" x14ac:dyDescent="0.2">
      <c r="A226" s="348"/>
      <c r="B226" s="91" t="s">
        <v>532</v>
      </c>
      <c r="C226" s="92">
        <v>1178.07</v>
      </c>
      <c r="D226" s="93">
        <v>4132.6580000000004</v>
      </c>
      <c r="E226" s="93">
        <v>8873.8420000000006</v>
      </c>
      <c r="F226" s="93">
        <v>8338.25</v>
      </c>
      <c r="G226" s="94">
        <v>707.27600000000166</v>
      </c>
      <c r="H226" s="95">
        <f t="shared" si="62"/>
        <v>23230.096000000001</v>
      </c>
      <c r="I226" s="92">
        <v>13417.181</v>
      </c>
      <c r="J226" s="94">
        <v>9812.9159999999993</v>
      </c>
      <c r="K226" s="95">
        <f t="shared" si="63"/>
        <v>23230.097000000002</v>
      </c>
      <c r="L226" s="96">
        <f t="shared" si="60"/>
        <v>9.13305373956666E-3</v>
      </c>
      <c r="M226" s="97">
        <f t="shared" si="60"/>
        <v>1.7213073192728291E-2</v>
      </c>
      <c r="N226" s="97">
        <f t="shared" si="60"/>
        <v>-1.913202469234694E-3</v>
      </c>
      <c r="O226" s="97">
        <f t="shared" si="56"/>
        <v>5.8391931138874103E-3</v>
      </c>
      <c r="P226" s="98">
        <f t="shared" si="56"/>
        <v>3.4141120530586933E-2</v>
      </c>
      <c r="Q226" s="99">
        <f t="shared" si="56"/>
        <v>5.8602048014709546E-3</v>
      </c>
      <c r="R226" s="96">
        <f t="shared" si="56"/>
        <v>5.8563333871352432E-3</v>
      </c>
      <c r="S226" s="98">
        <f t="shared" si="56"/>
        <v>5.8656007317983419E-3</v>
      </c>
      <c r="T226" s="99">
        <f t="shared" si="56"/>
        <v>5.8602481013438866E-3</v>
      </c>
      <c r="U226" s="96">
        <f t="shared" si="61"/>
        <v>0.14528061596492403</v>
      </c>
      <c r="V226" s="97">
        <f t="shared" si="61"/>
        <v>5.3430393918198447E-2</v>
      </c>
      <c r="W226" s="97">
        <f t="shared" si="61"/>
        <v>-6.4591382531013373E-3</v>
      </c>
      <c r="X226" s="97">
        <f t="shared" si="57"/>
        <v>3.4600761918800529E-2</v>
      </c>
      <c r="Y226" s="98">
        <f t="shared" si="57"/>
        <v>7.6592107137771655E-3</v>
      </c>
      <c r="Z226" s="99">
        <f t="shared" si="57"/>
        <v>2.586045290734856E-2</v>
      </c>
      <c r="AA226" s="96">
        <f t="shared" si="57"/>
        <v>2.4133564694683463E-2</v>
      </c>
      <c r="AB226" s="98">
        <f t="shared" si="57"/>
        <v>2.8231068016710322E-2</v>
      </c>
      <c r="AC226" s="99">
        <f t="shared" si="57"/>
        <v>2.58604517653294E-2</v>
      </c>
      <c r="AD226" s="96">
        <f t="shared" ref="AD226:AI230" si="66">(C226-C225)/$H225</f>
        <v>4.6166324511070974E-4</v>
      </c>
      <c r="AE226" s="97">
        <f t="shared" si="66"/>
        <v>3.0280467132885163E-3</v>
      </c>
      <c r="AF226" s="97">
        <f t="shared" si="66"/>
        <v>-7.3653083842930482E-4</v>
      </c>
      <c r="AG226" s="97">
        <f t="shared" si="66"/>
        <v>2.0959736487365728E-3</v>
      </c>
      <c r="AH226" s="98">
        <f t="shared" si="66"/>
        <v>1.0110520327645887E-3</v>
      </c>
      <c r="AI226" s="99">
        <f t="shared" si="66"/>
        <v>5.8602048014709546E-3</v>
      </c>
      <c r="AJ226" s="96">
        <f t="shared" ref="AJ226:AL230" si="67">(I226-I225)/$K225</f>
        <v>3.3824994730405635E-3</v>
      </c>
      <c r="AK226" s="98">
        <f t="shared" si="67"/>
        <v>2.4777486283033235E-3</v>
      </c>
      <c r="AL226" s="220">
        <f t="shared" si="67"/>
        <v>5.8602481013438866E-3</v>
      </c>
    </row>
    <row r="227" spans="1:38" x14ac:dyDescent="0.2">
      <c r="A227" s="348"/>
      <c r="B227" s="91" t="s">
        <v>533</v>
      </c>
      <c r="C227" s="92">
        <v>1161.4390000000001</v>
      </c>
      <c r="D227" s="93">
        <v>4054.78</v>
      </c>
      <c r="E227" s="93">
        <v>8848.2739999999994</v>
      </c>
      <c r="F227" s="93">
        <v>8371.1749999999993</v>
      </c>
      <c r="G227" s="94">
        <v>711.65500000000247</v>
      </c>
      <c r="H227" s="95">
        <f t="shared" si="62"/>
        <v>23147.323</v>
      </c>
      <c r="I227" s="92">
        <v>13361.361000000001</v>
      </c>
      <c r="J227" s="94">
        <v>9785.9629999999997</v>
      </c>
      <c r="K227" s="95">
        <f t="shared" si="63"/>
        <v>23147.324000000001</v>
      </c>
      <c r="L227" s="96">
        <f t="shared" si="60"/>
        <v>-1.4117157724074002E-2</v>
      </c>
      <c r="M227" s="97">
        <f t="shared" si="60"/>
        <v>-1.884453056604252E-2</v>
      </c>
      <c r="N227" s="97">
        <f t="shared" si="60"/>
        <v>-2.8812773542735062E-3</v>
      </c>
      <c r="O227" s="97">
        <f t="shared" si="56"/>
        <v>3.948670284532039E-3</v>
      </c>
      <c r="P227" s="98">
        <f t="shared" si="56"/>
        <v>6.1913595258439487E-3</v>
      </c>
      <c r="Q227" s="99">
        <f t="shared" si="56"/>
        <v>-3.5631794203519885E-3</v>
      </c>
      <c r="R227" s="96">
        <f t="shared" si="56"/>
        <v>-4.1603374061958106E-3</v>
      </c>
      <c r="S227" s="98">
        <f t="shared" si="56"/>
        <v>-2.7466861022757681E-3</v>
      </c>
      <c r="T227" s="99">
        <f t="shared" si="56"/>
        <v>-3.5631792669656541E-3</v>
      </c>
      <c r="U227" s="96">
        <f t="shared" si="61"/>
        <v>0.110967735764231</v>
      </c>
      <c r="V227" s="97">
        <f t="shared" si="61"/>
        <v>8.4204568007039612E-3</v>
      </c>
      <c r="W227" s="97">
        <f t="shared" si="61"/>
        <v>-8.2235983017476377E-3</v>
      </c>
      <c r="X227" s="97">
        <f t="shared" si="57"/>
        <v>4.0814854831680784E-2</v>
      </c>
      <c r="Y227" s="98">
        <f t="shared" si="57"/>
        <v>1.3407097288677448E-2</v>
      </c>
      <c r="Z227" s="99">
        <f t="shared" si="57"/>
        <v>1.8219393283083394E-2</v>
      </c>
      <c r="AA227" s="96">
        <f t="shared" si="57"/>
        <v>1.5370582390981572E-2</v>
      </c>
      <c r="AB227" s="98">
        <f t="shared" si="57"/>
        <v>2.2135062926929235E-2</v>
      </c>
      <c r="AC227" s="99">
        <f t="shared" si="57"/>
        <v>1.8219437271729227E-2</v>
      </c>
      <c r="AD227" s="96">
        <f t="shared" si="66"/>
        <v>-7.1592472110316963E-4</v>
      </c>
      <c r="AE227" s="97">
        <f t="shared" si="66"/>
        <v>-3.3524613931858118E-3</v>
      </c>
      <c r="AF227" s="97">
        <f t="shared" si="66"/>
        <v>-1.100641168250063E-3</v>
      </c>
      <c r="AG227" s="97">
        <f t="shared" si="66"/>
        <v>1.4173423992737382E-3</v>
      </c>
      <c r="AH227" s="98">
        <f t="shared" si="66"/>
        <v>1.8850546291331792E-4</v>
      </c>
      <c r="AI227" s="99">
        <f t="shared" si="66"/>
        <v>-3.5631794203519885E-3</v>
      </c>
      <c r="AJ227" s="96">
        <f t="shared" si="67"/>
        <v>-2.4029172155415326E-3</v>
      </c>
      <c r="AK227" s="98">
        <f t="shared" si="67"/>
        <v>-1.1602620514240434E-3</v>
      </c>
      <c r="AL227" s="220">
        <f t="shared" si="67"/>
        <v>-3.5631792669656541E-3</v>
      </c>
    </row>
    <row r="228" spans="1:38" x14ac:dyDescent="0.2">
      <c r="A228" s="348"/>
      <c r="B228" s="91" t="s">
        <v>534</v>
      </c>
      <c r="C228" s="92">
        <v>1154.193</v>
      </c>
      <c r="D228" s="93">
        <v>4069.1370000000002</v>
      </c>
      <c r="E228" s="93">
        <v>8806.2790000000005</v>
      </c>
      <c r="F228" s="93">
        <v>8347.7559999999994</v>
      </c>
      <c r="G228" s="94">
        <v>705.90500000000247</v>
      </c>
      <c r="H228" s="95">
        <f t="shared" si="62"/>
        <v>23083.27</v>
      </c>
      <c r="I228" s="92">
        <v>13331.204</v>
      </c>
      <c r="J228" s="94">
        <v>9752.0660000000007</v>
      </c>
      <c r="K228" s="95">
        <f t="shared" si="63"/>
        <v>23083.27</v>
      </c>
      <c r="L228" s="96">
        <f t="shared" si="60"/>
        <v>-6.2388123698275105E-3</v>
      </c>
      <c r="M228" s="97">
        <f t="shared" si="60"/>
        <v>3.5407593013677611E-3</v>
      </c>
      <c r="N228" s="97">
        <f t="shared" si="60"/>
        <v>-4.7461233682409678E-3</v>
      </c>
      <c r="O228" s="97">
        <f t="shared" si="56"/>
        <v>-2.7975762064465109E-3</v>
      </c>
      <c r="P228" s="98">
        <f t="shared" si="56"/>
        <v>-8.0797577477850647E-3</v>
      </c>
      <c r="Q228" s="99">
        <f t="shared" si="56"/>
        <v>-2.7671882402988839E-3</v>
      </c>
      <c r="R228" s="96">
        <f t="shared" si="56"/>
        <v>-2.2570305525014302E-3</v>
      </c>
      <c r="S228" s="98">
        <f t="shared" si="56"/>
        <v>-3.463838970165637E-3</v>
      </c>
      <c r="T228" s="99">
        <f t="shared" si="56"/>
        <v>-2.7672313222902173E-3</v>
      </c>
      <c r="U228" s="96">
        <f t="shared" si="61"/>
        <v>0.10726702354227811</v>
      </c>
      <c r="V228" s="97">
        <f t="shared" si="61"/>
        <v>2.6549630325914179E-2</v>
      </c>
      <c r="W228" s="97">
        <f t="shared" si="61"/>
        <v>-1.2567223697456383E-2</v>
      </c>
      <c r="X228" s="97">
        <f t="shared" si="57"/>
        <v>3.3787946656072439E-2</v>
      </c>
      <c r="Y228" s="98">
        <f t="shared" si="57"/>
        <v>2.7394070294278552E-2</v>
      </c>
      <c r="Z228" s="99">
        <f t="shared" si="57"/>
        <v>1.7483021614616481E-2</v>
      </c>
      <c r="AA228" s="96">
        <f t="shared" si="57"/>
        <v>1.3019352545325144E-2</v>
      </c>
      <c r="AB228" s="98">
        <f t="shared" si="57"/>
        <v>2.3648943692131549E-2</v>
      </c>
      <c r="AC228" s="99">
        <f t="shared" si="57"/>
        <v>1.7483021614616481E-2</v>
      </c>
      <c r="AD228" s="96">
        <f t="shared" si="66"/>
        <v>-3.130383586905533E-4</v>
      </c>
      <c r="AE228" s="97">
        <f t="shared" si="66"/>
        <v>6.2024450948388156E-4</v>
      </c>
      <c r="AF228" s="97">
        <f t="shared" si="66"/>
        <v>-1.8142486714337973E-3</v>
      </c>
      <c r="AG228" s="97">
        <f t="shared" si="66"/>
        <v>-1.011736864776971E-3</v>
      </c>
      <c r="AH228" s="98">
        <f t="shared" si="66"/>
        <v>-2.4840885488140464E-4</v>
      </c>
      <c r="AI228" s="99">
        <f t="shared" si="66"/>
        <v>-2.7671882402988839E-3</v>
      </c>
      <c r="AJ228" s="96">
        <f t="shared" si="67"/>
        <v>-1.3028287848738395E-3</v>
      </c>
      <c r="AK228" s="98">
        <f t="shared" si="67"/>
        <v>-1.464402537416378E-3</v>
      </c>
      <c r="AL228" s="220">
        <f t="shared" si="67"/>
        <v>-2.7672313222902173E-3</v>
      </c>
    </row>
    <row r="229" spans="1:38" x14ac:dyDescent="0.2">
      <c r="A229" s="348"/>
      <c r="B229" s="91" t="s">
        <v>535</v>
      </c>
      <c r="C229" s="92">
        <v>1140.605</v>
      </c>
      <c r="D229" s="93">
        <v>4143.7749999999996</v>
      </c>
      <c r="E229" s="93">
        <v>8850.9</v>
      </c>
      <c r="F229" s="93">
        <v>8324.2099999999991</v>
      </c>
      <c r="G229" s="94">
        <v>698.99400000000242</v>
      </c>
      <c r="H229" s="95">
        <f t="shared" si="62"/>
        <v>23158.484</v>
      </c>
      <c r="I229" s="92">
        <v>13381.507</v>
      </c>
      <c r="J229" s="94">
        <v>9776.9779999999992</v>
      </c>
      <c r="K229" s="95">
        <f t="shared" si="63"/>
        <v>23158.485000000001</v>
      </c>
      <c r="L229" s="96">
        <f t="shared" si="60"/>
        <v>-1.1772727784694558E-2</v>
      </c>
      <c r="M229" s="97">
        <f t="shared" si="60"/>
        <v>1.8342464262078043E-2</v>
      </c>
      <c r="N229" s="97">
        <f t="shared" si="60"/>
        <v>5.0669527958402388E-3</v>
      </c>
      <c r="O229" s="97">
        <f t="shared" si="56"/>
        <v>-2.8206382649421328E-3</v>
      </c>
      <c r="P229" s="98">
        <f t="shared" si="56"/>
        <v>-9.7902692288622892E-3</v>
      </c>
      <c r="Q229" s="99">
        <f t="shared" si="56"/>
        <v>3.2583771709987336E-3</v>
      </c>
      <c r="R229" s="96">
        <f t="shared" si="56"/>
        <v>3.7733276004177779E-3</v>
      </c>
      <c r="S229" s="98">
        <f t="shared" si="56"/>
        <v>2.5545356235282288E-3</v>
      </c>
      <c r="T229" s="99">
        <f t="shared" si="56"/>
        <v>3.2584204924172417E-3</v>
      </c>
      <c r="U229" s="96">
        <f t="shared" si="61"/>
        <v>9.4514974426884044E-2</v>
      </c>
      <c r="V229" s="97">
        <f t="shared" si="61"/>
        <v>3.7320793353176236E-2</v>
      </c>
      <c r="W229" s="97">
        <f t="shared" si="61"/>
        <v>-5.7739004780898604E-3</v>
      </c>
      <c r="X229" s="97">
        <f t="shared" si="57"/>
        <v>2.198438726190708E-2</v>
      </c>
      <c r="Y229" s="98">
        <f t="shared" si="57"/>
        <v>2.275215179543814E-4</v>
      </c>
      <c r="Z229" s="99">
        <f t="shared" si="57"/>
        <v>1.6477315621943944E-2</v>
      </c>
      <c r="AA229" s="96">
        <f t="shared" si="57"/>
        <v>1.5384453118840673E-2</v>
      </c>
      <c r="AB229" s="98">
        <f t="shared" si="57"/>
        <v>1.7977118629949797E-2</v>
      </c>
      <c r="AC229" s="99">
        <f t="shared" si="57"/>
        <v>1.6477404129617543E-2</v>
      </c>
      <c r="AD229" s="96">
        <f t="shared" si="66"/>
        <v>-5.8865143456711139E-4</v>
      </c>
      <c r="AE229" s="97">
        <f t="shared" si="66"/>
        <v>3.2334240339431746E-3</v>
      </c>
      <c r="AF229" s="97">
        <f t="shared" si="66"/>
        <v>1.933045014852713E-3</v>
      </c>
      <c r="AG229" s="97">
        <f t="shared" si="66"/>
        <v>-1.0200461199821461E-3</v>
      </c>
      <c r="AH229" s="98">
        <f t="shared" si="66"/>
        <v>-2.9939432324796521E-4</v>
      </c>
      <c r="AI229" s="99">
        <f t="shared" si="66"/>
        <v>3.2583771709987336E-3</v>
      </c>
      <c r="AJ229" s="96">
        <f t="shared" si="67"/>
        <v>2.1791973147651908E-3</v>
      </c>
      <c r="AK229" s="98">
        <f t="shared" si="67"/>
        <v>1.0792231776519724E-3</v>
      </c>
      <c r="AL229" s="220">
        <f t="shared" si="67"/>
        <v>3.2584204924172417E-3</v>
      </c>
    </row>
    <row r="230" spans="1:38" x14ac:dyDescent="0.2">
      <c r="A230" s="348"/>
      <c r="B230" s="91" t="s">
        <v>536</v>
      </c>
      <c r="C230" s="92">
        <v>1131.3140000000001</v>
      </c>
      <c r="D230" s="93">
        <v>4086.547</v>
      </c>
      <c r="E230" s="93">
        <v>8859.4480000000003</v>
      </c>
      <c r="F230" s="93">
        <v>8463.3310000000001</v>
      </c>
      <c r="G230" s="94">
        <v>708.21700000000055</v>
      </c>
      <c r="H230" s="95">
        <f t="shared" si="62"/>
        <v>23248.857</v>
      </c>
      <c r="I230" s="92">
        <v>13410.699000000001</v>
      </c>
      <c r="J230" s="94">
        <v>9838.1579999999994</v>
      </c>
      <c r="K230" s="95">
        <f t="shared" si="63"/>
        <v>23248.857</v>
      </c>
      <c r="L230" s="96">
        <f t="shared" si="60"/>
        <v>-8.1456770748856433E-3</v>
      </c>
      <c r="M230" s="97">
        <f t="shared" si="60"/>
        <v>-1.3810595411188981E-2</v>
      </c>
      <c r="N230" s="97">
        <f t="shared" si="60"/>
        <v>9.6577749155460845E-4</v>
      </c>
      <c r="O230" s="97">
        <f t="shared" si="56"/>
        <v>1.6712817192262211E-2</v>
      </c>
      <c r="P230" s="98">
        <f t="shared" si="56"/>
        <v>1.3194676921401478E-2</v>
      </c>
      <c r="Q230" s="99">
        <f t="shared" si="56"/>
        <v>3.9023711569375437E-3</v>
      </c>
      <c r="R230" s="96">
        <f t="shared" si="56"/>
        <v>2.1815181204927754E-3</v>
      </c>
      <c r="S230" s="98">
        <f t="shared" si="56"/>
        <v>6.2575572942887153E-3</v>
      </c>
      <c r="T230" s="99">
        <f t="shared" si="56"/>
        <v>3.9023278077127839E-3</v>
      </c>
      <c r="U230" s="96">
        <f t="shared" si="61"/>
        <v>5.6241626403379812E-2</v>
      </c>
      <c r="V230" s="97">
        <f t="shared" si="61"/>
        <v>2.6718493182004279E-2</v>
      </c>
      <c r="W230" s="97">
        <f t="shared" si="61"/>
        <v>-3.8705301807805499E-3</v>
      </c>
      <c r="X230" s="97">
        <f t="shared" si="57"/>
        <v>4.5350607355457824E-2</v>
      </c>
      <c r="Y230" s="98">
        <f t="shared" si="57"/>
        <v>9.4140351077227208E-3</v>
      </c>
      <c r="Z230" s="99">
        <f t="shared" si="57"/>
        <v>2.2245642447238343E-2</v>
      </c>
      <c r="AA230" s="96">
        <f t="shared" si="57"/>
        <v>1.8630471444855447E-2</v>
      </c>
      <c r="AB230" s="98">
        <f t="shared" si="57"/>
        <v>2.7215018189495267E-2</v>
      </c>
      <c r="AC230" s="99">
        <f t="shared" si="57"/>
        <v>2.2245597499389605E-2</v>
      </c>
      <c r="AD230" s="96">
        <f t="shared" si="66"/>
        <v>-4.011920642128362E-4</v>
      </c>
      <c r="AE230" s="97">
        <f t="shared" si="66"/>
        <v>-2.4711462114704748E-3</v>
      </c>
      <c r="AF230" s="97">
        <f t="shared" si="66"/>
        <v>3.6910878967728129E-4</v>
      </c>
      <c r="AG230" s="97">
        <f t="shared" si="66"/>
        <v>6.0073448676520019E-3</v>
      </c>
      <c r="AH230" s="98">
        <f t="shared" si="66"/>
        <v>3.9825577529160102E-4</v>
      </c>
      <c r="AI230" s="99">
        <f t="shared" si="66"/>
        <v>3.9023711569375437E-3</v>
      </c>
      <c r="AJ230" s="96">
        <f t="shared" si="67"/>
        <v>1.2605315071344656E-3</v>
      </c>
      <c r="AK230" s="98">
        <f t="shared" si="67"/>
        <v>2.6417963005783964E-3</v>
      </c>
      <c r="AL230" s="220">
        <f t="shared" si="67"/>
        <v>3.9023278077127839E-3</v>
      </c>
    </row>
    <row r="231" spans="1:38" x14ac:dyDescent="0.2">
      <c r="A231" s="348"/>
      <c r="B231" s="91" t="s">
        <v>537</v>
      </c>
      <c r="C231" s="92">
        <v>1154.2919999999999</v>
      </c>
      <c r="D231" s="93">
        <v>4125.5389999999998</v>
      </c>
      <c r="E231" s="93">
        <v>8828.6479999999992</v>
      </c>
      <c r="F231" s="93">
        <v>8432.4359999999997</v>
      </c>
      <c r="G231" s="94">
        <v>688.53399999999965</v>
      </c>
      <c r="H231" s="95">
        <f t="shared" si="62"/>
        <v>23229.449000000001</v>
      </c>
      <c r="I231" s="92">
        <v>13431.732</v>
      </c>
      <c r="J231" s="94">
        <v>9797.7170000000006</v>
      </c>
      <c r="K231" s="95">
        <f t="shared" si="63"/>
        <v>23229.449000000001</v>
      </c>
      <c r="L231" s="96">
        <f t="shared" ref="L231:L236" si="68">(C231-C230)/C230</f>
        <v>2.0310895118419676E-2</v>
      </c>
      <c r="M231" s="97">
        <f t="shared" ref="M231:M236" si="69">(D231-D230)/D230</f>
        <v>9.5415518284751727E-3</v>
      </c>
      <c r="N231" s="97">
        <f t="shared" ref="N231:N236" si="70">(E231-E230)/E230</f>
        <v>-3.4765145638871735E-3</v>
      </c>
      <c r="O231" s="97">
        <f t="shared" ref="O231:O236" si="71">(F231-F230)/F230</f>
        <v>-3.6504539406529693E-3</v>
      </c>
      <c r="P231" s="98">
        <f t="shared" ref="P231:P236" si="72">(G231-G230)/G230</f>
        <v>-2.7792329187241886E-2</v>
      </c>
      <c r="Q231" s="99">
        <f t="shared" ref="Q231:Q236" si="73">(H231-H230)/H230</f>
        <v>-8.3479372770882659E-4</v>
      </c>
      <c r="R231" s="96">
        <f t="shared" ref="R231:R236" si="74">(I231-I230)/I230</f>
        <v>1.568374623873032E-3</v>
      </c>
      <c r="S231" s="98">
        <f t="shared" ref="S231:S236" si="75">(J231-J230)/J230</f>
        <v>-4.1106272129395457E-3</v>
      </c>
      <c r="T231" s="99">
        <f t="shared" ref="T231:T236" si="76">(K231-K230)/K230</f>
        <v>-8.3479372770882659E-4</v>
      </c>
      <c r="U231" s="96">
        <f t="shared" ref="U231:U236" si="77">(C231-C219)/C219</f>
        <v>7.5178235104537708E-2</v>
      </c>
      <c r="V231" s="97">
        <f t="shared" ref="V231:V236" si="78">(D231-D219)/D219</f>
        <v>3.1870503039305643E-2</v>
      </c>
      <c r="W231" s="97">
        <f t="shared" ref="W231:W236" si="79">(E231-E219)/E219</f>
        <v>-6.9423447938264382E-3</v>
      </c>
      <c r="X231" s="97">
        <f t="shared" ref="X231:X236" si="80">(F231-F219)/F219</f>
        <v>2.4035662578265154E-2</v>
      </c>
      <c r="Y231" s="98">
        <f t="shared" ref="Y231:Y236" si="81">(G231-G219)/G219</f>
        <v>-1.2994571379836128E-2</v>
      </c>
      <c r="Z231" s="99">
        <f t="shared" ref="Z231:Z236" si="82">(H231-H219)/H219</f>
        <v>1.4644289509386238E-2</v>
      </c>
      <c r="AA231" s="96">
        <f t="shared" ref="AA231:AA236" si="83">(I231-I219)/I219</f>
        <v>1.6288250884749025E-2</v>
      </c>
      <c r="AB231" s="98">
        <f t="shared" ref="AB231:AB236" si="84">(J231-J219)/J219</f>
        <v>1.2399200183597048E-2</v>
      </c>
      <c r="AC231" s="99">
        <f t="shared" ref="AC231:AC236" si="85">(K231-K219)/K219</f>
        <v>1.4644289509386238E-2</v>
      </c>
      <c r="AD231" s="96">
        <f t="shared" ref="AD231:AD236" si="86">(C231-C230)/$H230</f>
        <v>9.8834966381357325E-4</v>
      </c>
      <c r="AE231" s="97">
        <f t="shared" ref="AE231:AE236" si="87">(D231-D230)/$H230</f>
        <v>1.6771577200547852E-3</v>
      </c>
      <c r="AF231" s="97">
        <f t="shared" ref="AF231:AF236" si="88">(E231-E230)/$H230</f>
        <v>-1.3247963114918335E-3</v>
      </c>
      <c r="AG231" s="97">
        <f t="shared" ref="AG231:AG236" si="89">(F231-F230)/$H230</f>
        <v>-1.3288825338811467E-3</v>
      </c>
      <c r="AH231" s="98">
        <f t="shared" ref="AH231:AH236" si="90">(G231-G230)/$H230</f>
        <v>-8.4662226620435153E-4</v>
      </c>
      <c r="AI231" s="99">
        <f t="shared" ref="AI231:AI236" si="91">(H231-H230)/$H230</f>
        <v>-8.3479372770882659E-4</v>
      </c>
      <c r="AJ231" s="96">
        <f t="shared" ref="AJ231:AJ236" si="92">(I231-I230)/$K230</f>
        <v>9.0468963700019518E-4</v>
      </c>
      <c r="AK231" s="98">
        <f t="shared" ref="AK231:AK236" si="93">(J231-J230)/$K230</f>
        <v>-1.7394833647090219E-3</v>
      </c>
      <c r="AL231" s="220">
        <f t="shared" ref="AL231:AL236" si="94">(K231-K230)/$K230</f>
        <v>-8.3479372770882659E-4</v>
      </c>
    </row>
    <row r="232" spans="1:38" x14ac:dyDescent="0.2">
      <c r="A232" s="349"/>
      <c r="B232" s="100" t="s">
        <v>538</v>
      </c>
      <c r="C232" s="101">
        <v>1186.28</v>
      </c>
      <c r="D232" s="102">
        <v>4104.6750000000002</v>
      </c>
      <c r="E232" s="102">
        <v>8855.2800000000007</v>
      </c>
      <c r="F232" s="102">
        <v>8448.6290000000008</v>
      </c>
      <c r="G232" s="103">
        <v>690.02599999999802</v>
      </c>
      <c r="H232" s="104">
        <f t="shared" si="62"/>
        <v>23284.89</v>
      </c>
      <c r="I232" s="101">
        <v>13425.419</v>
      </c>
      <c r="J232" s="103">
        <v>9859.4699999999993</v>
      </c>
      <c r="K232" s="104">
        <f t="shared" si="63"/>
        <v>23284.888999999999</v>
      </c>
      <c r="L232" s="105">
        <f t="shared" si="68"/>
        <v>2.7712225329466079E-2</v>
      </c>
      <c r="M232" s="106">
        <f t="shared" si="69"/>
        <v>-5.0572785762053344E-3</v>
      </c>
      <c r="N232" s="106">
        <f t="shared" si="70"/>
        <v>3.0165434163873595E-3</v>
      </c>
      <c r="O232" s="106">
        <f t="shared" si="71"/>
        <v>1.9203229055045447E-3</v>
      </c>
      <c r="P232" s="107">
        <f t="shared" si="72"/>
        <v>2.1669227663388751E-3</v>
      </c>
      <c r="Q232" s="108">
        <f t="shared" si="73"/>
        <v>2.3866687496547547E-3</v>
      </c>
      <c r="R232" s="105">
        <f t="shared" si="74"/>
        <v>-4.7000639977034251E-4</v>
      </c>
      <c r="S232" s="107">
        <f t="shared" si="75"/>
        <v>6.3027948245493095E-3</v>
      </c>
      <c r="T232" s="108">
        <f t="shared" si="76"/>
        <v>2.3866257008506183E-3</v>
      </c>
      <c r="U232" s="105">
        <f t="shared" si="77"/>
        <v>8.4045807944381268E-2</v>
      </c>
      <c r="V232" s="106">
        <f t="shared" si="78"/>
        <v>1.9719027153255658E-2</v>
      </c>
      <c r="W232" s="106">
        <f t="shared" si="79"/>
        <v>-6.274022467708815E-3</v>
      </c>
      <c r="X232" s="106">
        <f t="shared" si="80"/>
        <v>3.6903938149750369E-2</v>
      </c>
      <c r="Y232" s="107">
        <f t="shared" si="81"/>
        <v>-9.091601003511059E-3</v>
      </c>
      <c r="Z232" s="108">
        <f t="shared" si="82"/>
        <v>1.7914594616712312E-2</v>
      </c>
      <c r="AA232" s="105">
        <f t="shared" si="83"/>
        <v>2.0079476337554109E-2</v>
      </c>
      <c r="AB232" s="107">
        <f t="shared" si="84"/>
        <v>1.4981353604952579E-2</v>
      </c>
      <c r="AC232" s="108">
        <f t="shared" si="85"/>
        <v>1.7914550901041288E-2</v>
      </c>
      <c r="AD232" s="105">
        <f t="shared" si="86"/>
        <v>1.377045146443209E-3</v>
      </c>
      <c r="AE232" s="106">
        <f t="shared" si="87"/>
        <v>-8.9817024932444922E-4</v>
      </c>
      <c r="AF232" s="106">
        <f t="shared" si="88"/>
        <v>1.1464757515342453E-3</v>
      </c>
      <c r="AG232" s="106">
        <f t="shared" si="89"/>
        <v>6.9708928524310325E-4</v>
      </c>
      <c r="AH232" s="107">
        <f t="shared" si="90"/>
        <v>6.4228815758753905E-5</v>
      </c>
      <c r="AI232" s="108">
        <f t="shared" si="91"/>
        <v>2.3866687496547547E-3</v>
      </c>
      <c r="AJ232" s="105">
        <f t="shared" si="92"/>
        <v>-2.7176710045942552E-4</v>
      </c>
      <c r="AK232" s="107">
        <f t="shared" si="93"/>
        <v>2.6583928013100438E-3</v>
      </c>
      <c r="AL232" s="223">
        <f t="shared" si="94"/>
        <v>2.3866257008506183E-3</v>
      </c>
    </row>
    <row r="233" spans="1:38" x14ac:dyDescent="0.2">
      <c r="A233" s="246">
        <v>2023</v>
      </c>
      <c r="B233" s="82" t="s">
        <v>527</v>
      </c>
      <c r="C233" s="83">
        <v>1183.2349999999999</v>
      </c>
      <c r="D233" s="84">
        <v>4087.77</v>
      </c>
      <c r="E233" s="84">
        <v>8860.3250000000007</v>
      </c>
      <c r="F233" s="84">
        <v>8498.9650000000001</v>
      </c>
      <c r="G233" s="85">
        <v>685.74599999999919</v>
      </c>
      <c r="H233" s="216">
        <f t="shared" si="62"/>
        <v>23316.041000000001</v>
      </c>
      <c r="I233" s="83">
        <v>13412.269</v>
      </c>
      <c r="J233" s="85">
        <v>9903.7710000000006</v>
      </c>
      <c r="K233" s="216">
        <f t="shared" si="63"/>
        <v>23316.04</v>
      </c>
      <c r="L233" s="87">
        <f t="shared" si="68"/>
        <v>-2.5668476245069233E-3</v>
      </c>
      <c r="M233" s="88">
        <f t="shared" si="69"/>
        <v>-4.1184746660820164E-3</v>
      </c>
      <c r="N233" s="88">
        <f t="shared" si="70"/>
        <v>5.6971659845878075E-4</v>
      </c>
      <c r="O233" s="88">
        <f t="shared" si="71"/>
        <v>5.9578897357191714E-3</v>
      </c>
      <c r="P233" s="89">
        <f t="shared" si="72"/>
        <v>-6.2026648271207869E-3</v>
      </c>
      <c r="Q233" s="217">
        <f t="shared" si="73"/>
        <v>1.3378203633344053E-3</v>
      </c>
      <c r="R233" s="87">
        <f t="shared" si="74"/>
        <v>-9.7948525852337544E-4</v>
      </c>
      <c r="S233" s="89">
        <f t="shared" si="75"/>
        <v>4.4932435516312035E-3</v>
      </c>
      <c r="T233" s="217">
        <f t="shared" si="76"/>
        <v>1.3378204207888497E-3</v>
      </c>
      <c r="U233" s="87">
        <f t="shared" si="77"/>
        <v>7.3903075671986326E-2</v>
      </c>
      <c r="V233" s="88">
        <f t="shared" si="78"/>
        <v>2.0749753912553182E-2</v>
      </c>
      <c r="W233" s="88">
        <f t="shared" si="79"/>
        <v>-4.9307951451456257E-4</v>
      </c>
      <c r="X233" s="88">
        <f t="shared" si="80"/>
        <v>3.7037990595482309E-2</v>
      </c>
      <c r="Y233" s="89">
        <f t="shared" si="81"/>
        <v>7.1460134728177179E-5</v>
      </c>
      <c r="Z233" s="217">
        <f t="shared" si="82"/>
        <v>2.0293057617225288E-2</v>
      </c>
      <c r="AA233" s="87">
        <f t="shared" si="83"/>
        <v>1.3453070326429398E-2</v>
      </c>
      <c r="AB233" s="89">
        <f t="shared" si="84"/>
        <v>2.9704608097050753E-2</v>
      </c>
      <c r="AC233" s="217">
        <f t="shared" si="85"/>
        <v>2.0293013857949956E-2</v>
      </c>
      <c r="AD233" s="87">
        <f t="shared" si="86"/>
        <v>-1.3077150031630267E-4</v>
      </c>
      <c r="AE233" s="88">
        <f t="shared" si="87"/>
        <v>-7.2600729485946473E-4</v>
      </c>
      <c r="AF233" s="88">
        <f t="shared" si="88"/>
        <v>2.1666411136149119E-4</v>
      </c>
      <c r="AG233" s="88">
        <f t="shared" si="89"/>
        <v>2.1617452347852764E-3</v>
      </c>
      <c r="AH233" s="89">
        <f t="shared" si="90"/>
        <v>-1.8381018763665347E-4</v>
      </c>
      <c r="AI233" s="217">
        <f t="shared" si="91"/>
        <v>1.3378203633344053E-3</v>
      </c>
      <c r="AJ233" s="87">
        <f t="shared" si="92"/>
        <v>-5.6474394187576481E-4</v>
      </c>
      <c r="AK233" s="89">
        <f t="shared" si="93"/>
        <v>1.9025643626646147E-3</v>
      </c>
      <c r="AL233" s="217">
        <f t="shared" si="94"/>
        <v>1.3378204207888497E-3</v>
      </c>
    </row>
    <row r="234" spans="1:38" x14ac:dyDescent="0.2">
      <c r="A234" s="225"/>
      <c r="B234" s="91" t="s">
        <v>528</v>
      </c>
      <c r="C234" s="92">
        <v>1197.2449999999999</v>
      </c>
      <c r="D234" s="93">
        <v>4143.4920000000002</v>
      </c>
      <c r="E234" s="93">
        <v>8780.4230000000007</v>
      </c>
      <c r="F234" s="93">
        <v>8534.0480000000007</v>
      </c>
      <c r="G234" s="94">
        <v>703.03800000000047</v>
      </c>
      <c r="H234" s="145">
        <f t="shared" si="62"/>
        <v>23358.245999999999</v>
      </c>
      <c r="I234" s="92">
        <v>13484.666999999999</v>
      </c>
      <c r="J234" s="94">
        <v>9873.5789999999997</v>
      </c>
      <c r="K234" s="145">
        <f t="shared" si="63"/>
        <v>23358.245999999999</v>
      </c>
      <c r="L234" s="96">
        <f t="shared" si="68"/>
        <v>1.1840420541988694E-2</v>
      </c>
      <c r="M234" s="97">
        <f t="shared" si="69"/>
        <v>1.363139315568151E-2</v>
      </c>
      <c r="N234" s="97">
        <f t="shared" si="70"/>
        <v>-9.0179536303690942E-3</v>
      </c>
      <c r="O234" s="97">
        <f t="shared" si="71"/>
        <v>4.1279143989886458E-3</v>
      </c>
      <c r="P234" s="98">
        <f t="shared" si="72"/>
        <v>2.5216333744566211E-2</v>
      </c>
      <c r="Q234" s="119">
        <f t="shared" si="73"/>
        <v>1.810127199553222E-3</v>
      </c>
      <c r="R234" s="96">
        <f t="shared" si="74"/>
        <v>5.3978935256964525E-3</v>
      </c>
      <c r="S234" s="98">
        <f t="shared" si="75"/>
        <v>-3.04853575471413E-3</v>
      </c>
      <c r="T234" s="119">
        <f t="shared" si="76"/>
        <v>1.81017016611733E-3</v>
      </c>
      <c r="U234" s="96">
        <f t="shared" si="77"/>
        <v>7.6085325002044596E-2</v>
      </c>
      <c r="V234" s="97">
        <f t="shared" si="78"/>
        <v>2.7356216961390161E-2</v>
      </c>
      <c r="W234" s="97">
        <f t="shared" si="79"/>
        <v>-1.7180601602007965E-2</v>
      </c>
      <c r="X234" s="97">
        <f t="shared" si="80"/>
        <v>4.0518544511240692E-2</v>
      </c>
      <c r="Y234" s="98">
        <f t="shared" si="81"/>
        <v>3.7642391378146081E-2</v>
      </c>
      <c r="Z234" s="119">
        <f t="shared" si="82"/>
        <v>1.7392799645767391E-2</v>
      </c>
      <c r="AA234" s="96">
        <f t="shared" si="83"/>
        <v>1.4510529653028017E-2</v>
      </c>
      <c r="AB234" s="98">
        <f t="shared" si="84"/>
        <v>2.1355663846905595E-2</v>
      </c>
      <c r="AC234" s="119">
        <f t="shared" si="85"/>
        <v>1.7392755332163369E-2</v>
      </c>
      <c r="AD234" s="96">
        <f t="shared" si="86"/>
        <v>6.0087387906034267E-4</v>
      </c>
      <c r="AE234" s="97">
        <f t="shared" si="87"/>
        <v>2.3898568371877628E-3</v>
      </c>
      <c r="AF234" s="97">
        <f t="shared" si="88"/>
        <v>-3.4269111123968275E-3</v>
      </c>
      <c r="AG234" s="97">
        <f t="shared" si="89"/>
        <v>1.5046722554656914E-3</v>
      </c>
      <c r="AH234" s="98">
        <f t="shared" si="90"/>
        <v>7.4163534023641839E-4</v>
      </c>
      <c r="AI234" s="119">
        <f t="shared" si="91"/>
        <v>1.810127199553222E-3</v>
      </c>
      <c r="AJ234" s="96">
        <f t="shared" si="92"/>
        <v>3.10507273104692E-3</v>
      </c>
      <c r="AK234" s="98">
        <f t="shared" si="93"/>
        <v>-1.29490256492959E-3</v>
      </c>
      <c r="AL234" s="119">
        <f t="shared" si="94"/>
        <v>1.81017016611733E-3</v>
      </c>
    </row>
    <row r="235" spans="1:38" x14ac:dyDescent="0.2">
      <c r="A235" s="225"/>
      <c r="B235" s="91" t="s">
        <v>529</v>
      </c>
      <c r="C235" s="92">
        <v>1201.1199999999999</v>
      </c>
      <c r="D235" s="93">
        <v>4122.8620000000001</v>
      </c>
      <c r="E235" s="93">
        <v>8816.6569999999992</v>
      </c>
      <c r="F235" s="93">
        <v>8525.3150000000005</v>
      </c>
      <c r="G235" s="94">
        <v>732.15500000000247</v>
      </c>
      <c r="H235" s="145">
        <f t="shared" si="62"/>
        <v>23398.109</v>
      </c>
      <c r="I235" s="92">
        <v>13509.386</v>
      </c>
      <c r="J235" s="94">
        <v>9888.723</v>
      </c>
      <c r="K235" s="145">
        <f t="shared" si="63"/>
        <v>23398.109</v>
      </c>
      <c r="L235" s="96">
        <f t="shared" si="68"/>
        <v>3.2365973547603039E-3</v>
      </c>
      <c r="M235" s="97">
        <f t="shared" si="69"/>
        <v>-4.9788922001056373E-3</v>
      </c>
      <c r="N235" s="97">
        <f t="shared" si="70"/>
        <v>4.1266804571942102E-3</v>
      </c>
      <c r="O235" s="97">
        <f t="shared" si="71"/>
        <v>-1.0233127350584592E-3</v>
      </c>
      <c r="P235" s="98">
        <f t="shared" si="72"/>
        <v>4.1415968980342444E-2</v>
      </c>
      <c r="Q235" s="119">
        <f t="shared" si="73"/>
        <v>1.7065921816219074E-3</v>
      </c>
      <c r="R235" s="96">
        <f t="shared" si="74"/>
        <v>1.8331190529214374E-3</v>
      </c>
      <c r="S235" s="98">
        <f t="shared" si="75"/>
        <v>1.5337903307402749E-3</v>
      </c>
      <c r="T235" s="119">
        <f t="shared" si="76"/>
        <v>1.7065921816219074E-3</v>
      </c>
      <c r="U235" s="96">
        <f t="shared" si="77"/>
        <v>8.4439709460587903E-2</v>
      </c>
      <c r="V235" s="97">
        <f t="shared" si="78"/>
        <v>7.9561031792386161E-3</v>
      </c>
      <c r="W235" s="97">
        <f t="shared" si="79"/>
        <v>-1.3343821369452082E-2</v>
      </c>
      <c r="X235" s="97">
        <f t="shared" si="80"/>
        <v>3.264440831903951E-2</v>
      </c>
      <c r="Y235" s="98">
        <f t="shared" si="81"/>
        <v>0.11172776331893135</v>
      </c>
      <c r="Z235" s="119">
        <f t="shared" si="82"/>
        <v>1.5181927711209338E-2</v>
      </c>
      <c r="AA235" s="96">
        <f t="shared" si="83"/>
        <v>1.6082511755804264E-2</v>
      </c>
      <c r="AB235" s="98">
        <f t="shared" si="84"/>
        <v>1.3954180373648855E-2</v>
      </c>
      <c r="AC235" s="119">
        <f t="shared" si="85"/>
        <v>1.5181927711209338E-2</v>
      </c>
      <c r="AD235" s="96">
        <f t="shared" si="86"/>
        <v>1.6589430559126744E-4</v>
      </c>
      <c r="AE235" s="97">
        <f t="shared" si="87"/>
        <v>-8.8319987725106203E-4</v>
      </c>
      <c r="AF235" s="97">
        <f t="shared" si="88"/>
        <v>1.5512294887209666E-3</v>
      </c>
      <c r="AG235" s="97">
        <f t="shared" si="89"/>
        <v>-3.7387225051059808E-4</v>
      </c>
      <c r="AH235" s="98">
        <f t="shared" si="90"/>
        <v>1.2465405150712946E-3</v>
      </c>
      <c r="AI235" s="119">
        <f t="shared" si="91"/>
        <v>1.7065921816219074E-3</v>
      </c>
      <c r="AJ235" s="96">
        <f t="shared" si="92"/>
        <v>1.058255829654374E-3</v>
      </c>
      <c r="AK235" s="98">
        <f t="shared" si="93"/>
        <v>6.4833635196753358E-4</v>
      </c>
      <c r="AL235" s="119">
        <f t="shared" si="94"/>
        <v>1.7065921816219074E-3</v>
      </c>
    </row>
    <row r="236" spans="1:38" x14ac:dyDescent="0.2">
      <c r="A236" s="225"/>
      <c r="B236" s="91" t="s">
        <v>530</v>
      </c>
      <c r="C236" s="92">
        <v>1213.5740000000001</v>
      </c>
      <c r="D236" s="93">
        <v>4108</v>
      </c>
      <c r="E236" s="93">
        <v>8798.8549999999996</v>
      </c>
      <c r="F236" s="93">
        <v>8568.2649999999994</v>
      </c>
      <c r="G236" s="94">
        <v>757.6160000000018</v>
      </c>
      <c r="H236" s="145">
        <f t="shared" si="62"/>
        <v>23446.31</v>
      </c>
      <c r="I236" s="92">
        <v>13505.326999999999</v>
      </c>
      <c r="J236" s="94">
        <v>9940.9830000000002</v>
      </c>
      <c r="K236" s="145">
        <f t="shared" si="63"/>
        <v>23446.309999999998</v>
      </c>
      <c r="L236" s="96">
        <f t="shared" si="68"/>
        <v>1.0368655921140418E-2</v>
      </c>
      <c r="M236" s="97">
        <f t="shared" si="69"/>
        <v>-3.604777457989154E-3</v>
      </c>
      <c r="N236" s="97">
        <f t="shared" si="70"/>
        <v>-2.019132648576403E-3</v>
      </c>
      <c r="O236" s="97">
        <f t="shared" si="71"/>
        <v>5.0379370146439052E-3</v>
      </c>
      <c r="P236" s="98">
        <f t="shared" si="72"/>
        <v>3.4775423236881868E-2</v>
      </c>
      <c r="Q236" s="119">
        <f t="shared" si="73"/>
        <v>2.0600382706141306E-3</v>
      </c>
      <c r="R236" s="96">
        <f t="shared" si="74"/>
        <v>-3.0045777061970885E-4</v>
      </c>
      <c r="S236" s="98">
        <f t="shared" si="75"/>
        <v>5.2848077552582083E-3</v>
      </c>
      <c r="T236" s="119">
        <f t="shared" si="76"/>
        <v>2.0600382706139754E-3</v>
      </c>
      <c r="U236" s="96">
        <f t="shared" si="77"/>
        <v>7.4254949813621254E-2</v>
      </c>
      <c r="V236" s="97">
        <f t="shared" si="78"/>
        <v>7.8469510782420895E-4</v>
      </c>
      <c r="W236" s="97">
        <f t="shared" si="79"/>
        <v>-1.1942675785077289E-2</v>
      </c>
      <c r="X236" s="97">
        <f t="shared" si="80"/>
        <v>3.8119670608322005E-2</v>
      </c>
      <c r="Y236" s="98">
        <f t="shared" si="81"/>
        <v>0.14220584599241412</v>
      </c>
      <c r="Z236" s="119">
        <f t="shared" si="82"/>
        <v>1.690205401436801E-2</v>
      </c>
      <c r="AA236" s="96">
        <f t="shared" si="83"/>
        <v>1.2940954285030171E-2</v>
      </c>
      <c r="AB236" s="98">
        <f t="shared" si="84"/>
        <v>2.233330570358278E-2</v>
      </c>
      <c r="AC236" s="119">
        <f t="shared" si="85"/>
        <v>1.6902054014367854E-2</v>
      </c>
      <c r="AD236" s="96">
        <f t="shared" si="86"/>
        <v>5.3226523562225389E-4</v>
      </c>
      <c r="AE236" s="97">
        <f t="shared" si="87"/>
        <v>-6.3517953523509446E-4</v>
      </c>
      <c r="AF236" s="97">
        <f t="shared" si="88"/>
        <v>-7.6083071499494595E-4</v>
      </c>
      <c r="AG236" s="97">
        <f t="shared" si="89"/>
        <v>1.8356184254034763E-3</v>
      </c>
      <c r="AH236" s="98">
        <f t="shared" si="90"/>
        <v>1.0881648598183439E-3</v>
      </c>
      <c r="AI236" s="119">
        <f t="shared" si="91"/>
        <v>2.0600382706141306E-3</v>
      </c>
      <c r="AJ236" s="96">
        <f t="shared" si="92"/>
        <v>-1.734755573623965E-4</v>
      </c>
      <c r="AK236" s="98">
        <f t="shared" si="93"/>
        <v>2.2335138279764495E-3</v>
      </c>
      <c r="AL236" s="119">
        <f t="shared" si="94"/>
        <v>2.0600382706139754E-3</v>
      </c>
    </row>
    <row r="237" spans="1:38" x14ac:dyDescent="0.2">
      <c r="A237" s="225"/>
      <c r="B237" s="91" t="s">
        <v>531</v>
      </c>
      <c r="C237" s="92"/>
      <c r="G237" s="94"/>
      <c r="H237" s="215"/>
      <c r="I237" s="92"/>
      <c r="J237" s="94"/>
      <c r="K237" s="215"/>
      <c r="L237" s="96"/>
      <c r="P237" s="98"/>
      <c r="Q237" s="221"/>
      <c r="R237" s="96"/>
      <c r="S237" s="98"/>
      <c r="T237" s="221"/>
      <c r="U237" s="92"/>
      <c r="V237" s="93"/>
      <c r="W237" s="93"/>
      <c r="X237" s="93"/>
      <c r="Y237" s="94"/>
      <c r="Z237" s="215"/>
      <c r="AA237" s="92"/>
      <c r="AB237" s="94"/>
      <c r="AC237" s="215"/>
      <c r="AD237" s="92"/>
      <c r="AE237" s="93"/>
      <c r="AF237" s="93"/>
      <c r="AG237" s="93"/>
      <c r="AH237" s="94"/>
      <c r="AI237" s="215"/>
      <c r="AJ237" s="92"/>
      <c r="AK237" s="94"/>
      <c r="AL237" s="215"/>
    </row>
    <row r="238" spans="1:38" x14ac:dyDescent="0.2">
      <c r="A238" s="225"/>
      <c r="B238" s="91" t="s">
        <v>532</v>
      </c>
      <c r="C238" s="92"/>
      <c r="G238" s="94"/>
      <c r="H238" s="215"/>
      <c r="I238" s="92"/>
      <c r="J238" s="94"/>
      <c r="K238" s="215"/>
      <c r="L238" s="96"/>
      <c r="P238" s="98"/>
      <c r="Q238" s="221"/>
      <c r="R238" s="96"/>
      <c r="S238" s="98"/>
      <c r="T238" s="221"/>
      <c r="U238" s="92"/>
      <c r="V238" s="93"/>
      <c r="W238" s="93"/>
      <c r="X238" s="93"/>
      <c r="Y238" s="94"/>
      <c r="Z238" s="215"/>
      <c r="AA238" s="92"/>
      <c r="AB238" s="94"/>
      <c r="AC238" s="215"/>
      <c r="AD238" s="92"/>
      <c r="AE238" s="93"/>
      <c r="AF238" s="93"/>
      <c r="AG238" s="93"/>
      <c r="AH238" s="94"/>
      <c r="AI238" s="215"/>
      <c r="AJ238" s="92"/>
      <c r="AK238" s="94"/>
      <c r="AL238" s="215"/>
    </row>
    <row r="239" spans="1:38" x14ac:dyDescent="0.2">
      <c r="A239" s="225"/>
      <c r="B239" s="91" t="s">
        <v>533</v>
      </c>
      <c r="C239" s="92"/>
      <c r="G239" s="94"/>
      <c r="H239" s="215"/>
      <c r="I239" s="92"/>
      <c r="J239" s="94"/>
      <c r="K239" s="215"/>
      <c r="L239" s="96"/>
      <c r="P239" s="98"/>
      <c r="Q239" s="221"/>
      <c r="R239" s="96"/>
      <c r="S239" s="98"/>
      <c r="T239" s="221"/>
      <c r="U239" s="92"/>
      <c r="V239" s="93"/>
      <c r="W239" s="93"/>
      <c r="X239" s="93"/>
      <c r="Y239" s="94"/>
      <c r="Z239" s="215"/>
      <c r="AA239" s="92"/>
      <c r="AB239" s="94"/>
      <c r="AC239" s="215"/>
      <c r="AD239" s="92"/>
      <c r="AE239" s="93"/>
      <c r="AF239" s="93"/>
      <c r="AG239" s="93"/>
      <c r="AH239" s="94"/>
      <c r="AI239" s="215"/>
      <c r="AJ239" s="92"/>
      <c r="AK239" s="94"/>
      <c r="AL239" s="215"/>
    </row>
    <row r="240" spans="1:38" x14ac:dyDescent="0.2">
      <c r="A240" s="225"/>
      <c r="B240" s="91" t="s">
        <v>534</v>
      </c>
      <c r="C240" s="92"/>
      <c r="G240" s="94"/>
      <c r="H240" s="215"/>
      <c r="I240" s="92"/>
      <c r="J240" s="94"/>
      <c r="K240" s="215"/>
      <c r="L240" s="96"/>
      <c r="P240" s="98"/>
      <c r="Q240" s="221"/>
      <c r="R240" s="96"/>
      <c r="S240" s="98"/>
      <c r="T240" s="221"/>
      <c r="U240" s="92"/>
      <c r="V240" s="93"/>
      <c r="W240" s="93"/>
      <c r="X240" s="93"/>
      <c r="Y240" s="94"/>
      <c r="Z240" s="215"/>
      <c r="AA240" s="92"/>
      <c r="AB240" s="94"/>
      <c r="AC240" s="215"/>
      <c r="AD240" s="92"/>
      <c r="AE240" s="93"/>
      <c r="AF240" s="93"/>
      <c r="AG240" s="93"/>
      <c r="AH240" s="94"/>
      <c r="AI240" s="215"/>
      <c r="AJ240" s="92"/>
      <c r="AK240" s="94"/>
      <c r="AL240" s="215"/>
    </row>
    <row r="241" spans="1:38" x14ac:dyDescent="0.2">
      <c r="A241" s="225"/>
      <c r="B241" s="91" t="s">
        <v>535</v>
      </c>
      <c r="C241" s="92"/>
      <c r="G241" s="94"/>
      <c r="H241" s="215"/>
      <c r="I241" s="92"/>
      <c r="J241" s="94"/>
      <c r="K241" s="215"/>
      <c r="L241" s="96"/>
      <c r="P241" s="98"/>
      <c r="Q241" s="221"/>
      <c r="R241" s="96"/>
      <c r="S241" s="98"/>
      <c r="T241" s="221"/>
      <c r="U241" s="92"/>
      <c r="V241" s="93"/>
      <c r="W241" s="93"/>
      <c r="X241" s="93"/>
      <c r="Y241" s="94"/>
      <c r="Z241" s="215"/>
      <c r="AA241" s="92"/>
      <c r="AB241" s="94"/>
      <c r="AC241" s="215"/>
      <c r="AD241" s="92"/>
      <c r="AE241" s="93"/>
      <c r="AF241" s="93"/>
      <c r="AG241" s="93"/>
      <c r="AH241" s="94"/>
      <c r="AI241" s="215"/>
      <c r="AJ241" s="92"/>
      <c r="AK241" s="94"/>
      <c r="AL241" s="215"/>
    </row>
    <row r="242" spans="1:38" x14ac:dyDescent="0.2">
      <c r="A242" s="225"/>
      <c r="B242" s="91" t="s">
        <v>536</v>
      </c>
      <c r="C242" s="92"/>
      <c r="G242" s="94"/>
      <c r="H242" s="215"/>
      <c r="I242" s="92"/>
      <c r="J242" s="94"/>
      <c r="K242" s="215"/>
      <c r="L242" s="96"/>
      <c r="P242" s="98"/>
      <c r="Q242" s="221"/>
      <c r="R242" s="96"/>
      <c r="S242" s="98"/>
      <c r="T242" s="221"/>
      <c r="U242" s="92"/>
      <c r="V242" s="93"/>
      <c r="W242" s="93"/>
      <c r="X242" s="93"/>
      <c r="Y242" s="94"/>
      <c r="Z242" s="215"/>
      <c r="AA242" s="92"/>
      <c r="AB242" s="94"/>
      <c r="AC242" s="215"/>
      <c r="AD242" s="92"/>
      <c r="AE242" s="93"/>
      <c r="AF242" s="93"/>
      <c r="AG242" s="93"/>
      <c r="AH242" s="94"/>
      <c r="AI242" s="215"/>
      <c r="AJ242" s="92"/>
      <c r="AK242" s="94"/>
      <c r="AL242" s="215"/>
    </row>
    <row r="243" spans="1:38" x14ac:dyDescent="0.2">
      <c r="A243" s="225"/>
      <c r="B243" s="91" t="s">
        <v>537</v>
      </c>
      <c r="C243" s="92"/>
      <c r="G243" s="94"/>
      <c r="H243" s="215"/>
      <c r="I243" s="92"/>
      <c r="J243" s="94"/>
      <c r="K243" s="215"/>
      <c r="L243" s="96"/>
      <c r="P243" s="98"/>
      <c r="Q243" s="221"/>
      <c r="R243" s="96"/>
      <c r="S243" s="98"/>
      <c r="T243" s="221"/>
      <c r="U243" s="92"/>
      <c r="V243" s="93"/>
      <c r="W243" s="93"/>
      <c r="X243" s="93"/>
      <c r="Y243" s="94"/>
      <c r="Z243" s="215"/>
      <c r="AA243" s="92"/>
      <c r="AB243" s="94"/>
      <c r="AC243" s="215"/>
      <c r="AD243" s="92"/>
      <c r="AE243" s="93"/>
      <c r="AF243" s="93"/>
      <c r="AG243" s="93"/>
      <c r="AH243" s="94"/>
      <c r="AI243" s="215"/>
      <c r="AJ243" s="92"/>
      <c r="AK243" s="94"/>
      <c r="AL243" s="215"/>
    </row>
    <row r="244" spans="1:38" x14ac:dyDescent="0.2">
      <c r="A244" s="226"/>
      <c r="B244" s="100" t="s">
        <v>538</v>
      </c>
      <c r="C244" s="101"/>
      <c r="D244" s="102"/>
      <c r="E244" s="102"/>
      <c r="F244" s="102"/>
      <c r="G244" s="103"/>
      <c r="H244" s="218"/>
      <c r="I244" s="101"/>
      <c r="J244" s="103"/>
      <c r="K244" s="218"/>
      <c r="L244" s="105"/>
      <c r="M244" s="106"/>
      <c r="N244" s="106"/>
      <c r="O244" s="106"/>
      <c r="P244" s="107"/>
      <c r="Q244" s="222"/>
      <c r="R244" s="105"/>
      <c r="S244" s="107"/>
      <c r="T244" s="222"/>
      <c r="U244" s="101"/>
      <c r="V244" s="102"/>
      <c r="W244" s="102"/>
      <c r="X244" s="102"/>
      <c r="Y244" s="103"/>
      <c r="Z244" s="218"/>
      <c r="AA244" s="101"/>
      <c r="AB244" s="103"/>
      <c r="AC244" s="218"/>
      <c r="AD244" s="101"/>
      <c r="AE244" s="102"/>
      <c r="AF244" s="102"/>
      <c r="AG244" s="102"/>
      <c r="AH244" s="103"/>
      <c r="AI244" s="218"/>
      <c r="AJ244" s="101"/>
      <c r="AK244" s="103"/>
      <c r="AL244" s="218"/>
    </row>
    <row r="245" spans="1:38" ht="12.75" customHeight="1" x14ac:dyDescent="0.2">
      <c r="A245" s="224" t="s">
        <v>407</v>
      </c>
      <c r="B245" s="72" t="s">
        <v>539</v>
      </c>
      <c r="C245" s="109"/>
      <c r="D245" s="109"/>
      <c r="E245" s="109"/>
      <c r="F245" s="109"/>
      <c r="G245" s="109"/>
      <c r="H245" s="109"/>
      <c r="I245" s="109"/>
      <c r="J245" s="109"/>
    </row>
    <row r="246" spans="1:38" ht="12.75" customHeight="1" x14ac:dyDescent="0.2">
      <c r="A246" s="224" t="s">
        <v>385</v>
      </c>
      <c r="B246" s="72" t="s">
        <v>406</v>
      </c>
      <c r="C246" s="109"/>
      <c r="D246" s="109"/>
      <c r="E246" s="109"/>
      <c r="F246" s="109"/>
      <c r="G246" s="109"/>
      <c r="H246" s="109"/>
      <c r="I246" s="109"/>
      <c r="J246" s="109"/>
    </row>
    <row r="248" spans="1:38" x14ac:dyDescent="0.2">
      <c r="A248" s="297" t="s">
        <v>579</v>
      </c>
    </row>
  </sheetData>
  <mergeCells count="33">
    <mergeCell ref="A173:A184"/>
    <mergeCell ref="A185:A196"/>
    <mergeCell ref="A197:A208"/>
    <mergeCell ref="A209:A220"/>
    <mergeCell ref="A221:A232"/>
    <mergeCell ref="A161:A172"/>
    <mergeCell ref="A29:A40"/>
    <mergeCell ref="A41:A52"/>
    <mergeCell ref="A53:A64"/>
    <mergeCell ref="A65:A76"/>
    <mergeCell ref="A77:A88"/>
    <mergeCell ref="A89:A100"/>
    <mergeCell ref="A101:A112"/>
    <mergeCell ref="A113:A124"/>
    <mergeCell ref="A125:A136"/>
    <mergeCell ref="A137:A148"/>
    <mergeCell ref="A149:A160"/>
    <mergeCell ref="A17:A28"/>
    <mergeCell ref="A2:A4"/>
    <mergeCell ref="B2:B4"/>
    <mergeCell ref="C2:K2"/>
    <mergeCell ref="L2:T2"/>
    <mergeCell ref="A5:A16"/>
    <mergeCell ref="U2:AC2"/>
    <mergeCell ref="AD2:AL2"/>
    <mergeCell ref="C3:H3"/>
    <mergeCell ref="I3:K3"/>
    <mergeCell ref="L3:Q3"/>
    <mergeCell ref="R3:T3"/>
    <mergeCell ref="U3:Z3"/>
    <mergeCell ref="AA3:AC3"/>
    <mergeCell ref="AD3:AI3"/>
    <mergeCell ref="AJ3:AL3"/>
  </mergeCells>
  <pageMargins left="0.75" right="0.75" top="1" bottom="1" header="0.5" footer="0.5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BECD-E4F1-44AC-87D5-494AC4A9EE37}">
  <sheetPr>
    <tabColor theme="6" tint="-0.499984740745262"/>
  </sheetPr>
  <dimension ref="A1:AR247"/>
  <sheetViews>
    <sheetView zoomScale="74" zoomScaleNormal="74" workbookViewId="0">
      <pane xSplit="2" ySplit="4" topLeftCell="C212" activePane="bottomRight" state="frozen"/>
      <selection pane="topRight" activeCell="C1" sqref="C1"/>
      <selection pane="bottomLeft" activeCell="A5" sqref="A5"/>
      <selection pane="bottomRight" activeCell="A247" sqref="A247"/>
    </sheetView>
  </sheetViews>
  <sheetFormatPr defaultColWidth="6.7109375" defaultRowHeight="13.5" customHeight="1" x14ac:dyDescent="0.2"/>
  <cols>
    <col min="1" max="1" width="7.7109375" style="72" customWidth="1"/>
    <col min="2" max="2" width="11.140625" style="72" customWidth="1"/>
    <col min="3" max="32" width="8" style="72" customWidth="1"/>
    <col min="33" max="16384" width="6.7109375" style="72"/>
  </cols>
  <sheetData>
    <row r="1" spans="1:44" ht="13.5" customHeight="1" x14ac:dyDescent="0.2">
      <c r="A1" s="81"/>
      <c r="B1" s="109"/>
      <c r="C1" s="350" t="s">
        <v>518</v>
      </c>
      <c r="D1" s="351"/>
      <c r="E1" s="351"/>
      <c r="F1" s="351"/>
      <c r="G1" s="352"/>
      <c r="H1" s="350" t="s">
        <v>540</v>
      </c>
      <c r="I1" s="351"/>
      <c r="J1" s="351"/>
      <c r="K1" s="351"/>
      <c r="L1" s="352"/>
      <c r="M1" s="350" t="s">
        <v>519</v>
      </c>
      <c r="N1" s="351"/>
      <c r="O1" s="351"/>
      <c r="P1" s="351"/>
      <c r="Q1" s="352"/>
      <c r="R1" s="350" t="s">
        <v>520</v>
      </c>
      <c r="S1" s="351"/>
      <c r="T1" s="351"/>
      <c r="U1" s="351"/>
      <c r="V1" s="352"/>
      <c r="W1" s="350" t="s">
        <v>521</v>
      </c>
      <c r="X1" s="351"/>
      <c r="Y1" s="351"/>
      <c r="Z1" s="351"/>
      <c r="AA1" s="352"/>
      <c r="AB1" s="350" t="s">
        <v>541</v>
      </c>
      <c r="AC1" s="351"/>
      <c r="AD1" s="351"/>
      <c r="AE1" s="351"/>
      <c r="AF1" s="352"/>
    </row>
    <row r="2" spans="1:44" ht="13.5" customHeight="1" x14ac:dyDescent="0.2">
      <c r="A2" s="81"/>
      <c r="B2" s="109"/>
      <c r="C2" s="355" t="s">
        <v>549</v>
      </c>
      <c r="D2" s="356"/>
      <c r="E2" s="356"/>
      <c r="F2" s="356"/>
      <c r="G2" s="357"/>
      <c r="H2" s="351" t="s">
        <v>549</v>
      </c>
      <c r="I2" s="351"/>
      <c r="J2" s="351"/>
      <c r="K2" s="351"/>
      <c r="L2" s="351"/>
      <c r="M2" s="350" t="s">
        <v>549</v>
      </c>
      <c r="N2" s="351"/>
      <c r="O2" s="351"/>
      <c r="P2" s="351"/>
      <c r="Q2" s="352"/>
      <c r="R2" s="350" t="s">
        <v>549</v>
      </c>
      <c r="S2" s="351"/>
      <c r="T2" s="351"/>
      <c r="U2" s="351"/>
      <c r="V2" s="352"/>
      <c r="W2" s="350" t="s">
        <v>549</v>
      </c>
      <c r="X2" s="351"/>
      <c r="Y2" s="351"/>
      <c r="Z2" s="351"/>
      <c r="AA2" s="352"/>
      <c r="AB2" s="350" t="s">
        <v>549</v>
      </c>
      <c r="AC2" s="351"/>
      <c r="AD2" s="351"/>
      <c r="AE2" s="351"/>
      <c r="AF2" s="352"/>
    </row>
    <row r="3" spans="1:44" ht="13.5" customHeight="1" x14ac:dyDescent="0.2">
      <c r="A3" s="153"/>
      <c r="B3" s="109"/>
      <c r="C3" s="323" t="s">
        <v>550</v>
      </c>
      <c r="D3" s="324"/>
      <c r="E3" s="325"/>
      <c r="F3" s="358" t="s">
        <v>551</v>
      </c>
      <c r="G3" s="358" t="s">
        <v>524</v>
      </c>
      <c r="H3" s="324" t="s">
        <v>550</v>
      </c>
      <c r="I3" s="324"/>
      <c r="J3" s="325"/>
      <c r="K3" s="358" t="s">
        <v>551</v>
      </c>
      <c r="L3" s="353" t="s">
        <v>524</v>
      </c>
      <c r="M3" s="323" t="s">
        <v>550</v>
      </c>
      <c r="N3" s="324"/>
      <c r="O3" s="325"/>
      <c r="P3" s="358" t="s">
        <v>551</v>
      </c>
      <c r="Q3" s="358" t="s">
        <v>524</v>
      </c>
      <c r="R3" s="323" t="s">
        <v>550</v>
      </c>
      <c r="S3" s="324"/>
      <c r="T3" s="325"/>
      <c r="U3" s="358" t="s">
        <v>551</v>
      </c>
      <c r="V3" s="358" t="s">
        <v>524</v>
      </c>
      <c r="W3" s="323" t="s">
        <v>550</v>
      </c>
      <c r="X3" s="324"/>
      <c r="Y3" s="325"/>
      <c r="Z3" s="358" t="s">
        <v>551</v>
      </c>
      <c r="AA3" s="358" t="s">
        <v>524</v>
      </c>
      <c r="AB3" s="323" t="s">
        <v>550</v>
      </c>
      <c r="AC3" s="324"/>
      <c r="AD3" s="325"/>
      <c r="AE3" s="358" t="s">
        <v>551</v>
      </c>
      <c r="AF3" s="358" t="s">
        <v>524</v>
      </c>
    </row>
    <row r="4" spans="1:44" ht="36" customHeight="1" x14ac:dyDescent="0.2">
      <c r="A4" s="153"/>
      <c r="B4" s="109"/>
      <c r="C4" s="154" t="s">
        <v>552</v>
      </c>
      <c r="D4" s="154" t="s">
        <v>553</v>
      </c>
      <c r="E4" s="154" t="s">
        <v>524</v>
      </c>
      <c r="F4" s="359"/>
      <c r="G4" s="359"/>
      <c r="H4" s="155" t="s">
        <v>552</v>
      </c>
      <c r="I4" s="154" t="s">
        <v>553</v>
      </c>
      <c r="J4" s="154" t="s">
        <v>524</v>
      </c>
      <c r="K4" s="359"/>
      <c r="L4" s="354"/>
      <c r="M4" s="154" t="s">
        <v>552</v>
      </c>
      <c r="N4" s="154" t="s">
        <v>553</v>
      </c>
      <c r="O4" s="154" t="s">
        <v>524</v>
      </c>
      <c r="P4" s="359"/>
      <c r="Q4" s="359"/>
      <c r="R4" s="154" t="s">
        <v>552</v>
      </c>
      <c r="S4" s="154" t="s">
        <v>553</v>
      </c>
      <c r="T4" s="154" t="s">
        <v>524</v>
      </c>
      <c r="U4" s="359"/>
      <c r="V4" s="359"/>
      <c r="W4" s="154" t="s">
        <v>552</v>
      </c>
      <c r="X4" s="154" t="s">
        <v>553</v>
      </c>
      <c r="Y4" s="154" t="s">
        <v>524</v>
      </c>
      <c r="Z4" s="359"/>
      <c r="AA4" s="359"/>
      <c r="AB4" s="154" t="s">
        <v>552</v>
      </c>
      <c r="AC4" s="154" t="s">
        <v>553</v>
      </c>
      <c r="AD4" s="154" t="s">
        <v>524</v>
      </c>
      <c r="AE4" s="359"/>
      <c r="AF4" s="359"/>
    </row>
    <row r="5" spans="1:44" ht="13.5" customHeight="1" x14ac:dyDescent="0.2">
      <c r="A5" s="335">
        <v>2004</v>
      </c>
      <c r="B5" s="156" t="s">
        <v>527</v>
      </c>
      <c r="C5" s="157">
        <v>1803.9349999999999</v>
      </c>
      <c r="D5" s="158">
        <v>14141.297</v>
      </c>
      <c r="E5" s="159">
        <v>15945.233</v>
      </c>
      <c r="F5" s="158">
        <v>6251.018</v>
      </c>
      <c r="G5" s="116">
        <v>22196.25</v>
      </c>
      <c r="H5" s="157"/>
      <c r="I5" s="158"/>
      <c r="J5" s="159"/>
      <c r="K5" s="158"/>
      <c r="L5" s="116"/>
      <c r="M5" s="160"/>
      <c r="N5" s="161"/>
      <c r="O5" s="162"/>
      <c r="P5" s="161"/>
      <c r="Q5" s="163"/>
      <c r="R5" s="160"/>
      <c r="S5" s="161"/>
      <c r="T5" s="162"/>
      <c r="U5" s="161"/>
      <c r="V5" s="163"/>
      <c r="W5" s="160"/>
      <c r="X5" s="161"/>
      <c r="Y5" s="162"/>
      <c r="Z5" s="161"/>
      <c r="AA5" s="163"/>
      <c r="AB5" s="160"/>
      <c r="AC5" s="161"/>
      <c r="AD5" s="162"/>
      <c r="AE5" s="161"/>
      <c r="AF5" s="163"/>
      <c r="AN5" s="152"/>
      <c r="AO5" s="152"/>
      <c r="AP5" s="152"/>
      <c r="AQ5" s="152"/>
      <c r="AR5" s="152"/>
    </row>
    <row r="6" spans="1:44" ht="13.5" customHeight="1" x14ac:dyDescent="0.2">
      <c r="A6" s="336"/>
      <c r="B6" s="72" t="s">
        <v>528</v>
      </c>
      <c r="C6" s="164">
        <v>1833.019</v>
      </c>
      <c r="D6" s="165">
        <v>14162.064</v>
      </c>
      <c r="E6" s="166">
        <v>15995.083000000001</v>
      </c>
      <c r="F6" s="165">
        <v>6224.0079999999998</v>
      </c>
      <c r="G6" s="123">
        <v>22219.09</v>
      </c>
      <c r="H6" s="164"/>
      <c r="I6" s="165"/>
      <c r="J6" s="166"/>
      <c r="K6" s="165"/>
      <c r="L6" s="123"/>
      <c r="M6" s="167"/>
      <c r="N6" s="168"/>
      <c r="O6" s="169"/>
      <c r="P6" s="168"/>
      <c r="Q6" s="170"/>
      <c r="R6" s="167"/>
      <c r="S6" s="168"/>
      <c r="T6" s="169"/>
      <c r="U6" s="168"/>
      <c r="V6" s="170"/>
      <c r="W6" s="167"/>
      <c r="X6" s="168"/>
      <c r="Y6" s="169"/>
      <c r="Z6" s="168"/>
      <c r="AA6" s="170"/>
      <c r="AB6" s="167"/>
      <c r="AC6" s="168"/>
      <c r="AD6" s="169"/>
      <c r="AE6" s="168"/>
      <c r="AF6" s="170"/>
      <c r="AN6" s="152"/>
      <c r="AO6" s="152"/>
      <c r="AP6" s="152"/>
      <c r="AQ6" s="152"/>
      <c r="AR6" s="152"/>
    </row>
    <row r="7" spans="1:44" ht="13.5" customHeight="1" x14ac:dyDescent="0.2">
      <c r="A7" s="336"/>
      <c r="B7" s="72" t="s">
        <v>529</v>
      </c>
      <c r="C7" s="164">
        <v>1834.126</v>
      </c>
      <c r="D7" s="165">
        <v>14150.307000000001</v>
      </c>
      <c r="E7" s="166">
        <v>15984.432000000001</v>
      </c>
      <c r="F7" s="165">
        <v>6302.7389999999996</v>
      </c>
      <c r="G7" s="123">
        <v>22287.171999999999</v>
      </c>
      <c r="H7" s="164"/>
      <c r="I7" s="165"/>
      <c r="J7" s="166"/>
      <c r="K7" s="165"/>
      <c r="L7" s="123"/>
      <c r="M7" s="167"/>
      <c r="N7" s="168"/>
      <c r="O7" s="169"/>
      <c r="P7" s="168"/>
      <c r="Q7" s="170"/>
      <c r="R7" s="167"/>
      <c r="S7" s="168"/>
      <c r="T7" s="169"/>
      <c r="U7" s="168"/>
      <c r="V7" s="170"/>
      <c r="W7" s="167"/>
      <c r="X7" s="168"/>
      <c r="Y7" s="169"/>
      <c r="Z7" s="168"/>
      <c r="AA7" s="170"/>
      <c r="AB7" s="167"/>
      <c r="AC7" s="168"/>
      <c r="AD7" s="169"/>
      <c r="AE7" s="168"/>
      <c r="AF7" s="170"/>
      <c r="AN7" s="152"/>
      <c r="AO7" s="152"/>
      <c r="AP7" s="152"/>
      <c r="AQ7" s="152"/>
      <c r="AR7" s="152"/>
    </row>
    <row r="8" spans="1:44" ht="13.5" customHeight="1" x14ac:dyDescent="0.2">
      <c r="A8" s="336"/>
      <c r="B8" s="72" t="s">
        <v>530</v>
      </c>
      <c r="C8" s="164">
        <v>1814.1569999999999</v>
      </c>
      <c r="D8" s="165">
        <v>14157.246999999999</v>
      </c>
      <c r="E8" s="166">
        <v>15971.404</v>
      </c>
      <c r="F8" s="165">
        <v>6235.7749999999996</v>
      </c>
      <c r="G8" s="123">
        <v>22207.18</v>
      </c>
      <c r="H8" s="164"/>
      <c r="I8" s="165"/>
      <c r="J8" s="166"/>
      <c r="K8" s="165"/>
      <c r="L8" s="123"/>
      <c r="M8" s="167"/>
      <c r="N8" s="168"/>
      <c r="O8" s="169"/>
      <c r="P8" s="168"/>
      <c r="Q8" s="170"/>
      <c r="R8" s="167"/>
      <c r="S8" s="168"/>
      <c r="T8" s="169"/>
      <c r="U8" s="168"/>
      <c r="V8" s="170"/>
      <c r="W8" s="167"/>
      <c r="X8" s="168"/>
      <c r="Y8" s="169"/>
      <c r="Z8" s="168"/>
      <c r="AA8" s="170"/>
      <c r="AB8" s="167"/>
      <c r="AC8" s="168"/>
      <c r="AD8" s="169"/>
      <c r="AE8" s="168"/>
      <c r="AF8" s="170"/>
      <c r="AN8" s="152"/>
      <c r="AO8" s="152"/>
      <c r="AP8" s="152"/>
      <c r="AQ8" s="152"/>
      <c r="AR8" s="152"/>
    </row>
    <row r="9" spans="1:44" ht="13.5" customHeight="1" x14ac:dyDescent="0.2">
      <c r="A9" s="336"/>
      <c r="B9" s="72" t="s">
        <v>531</v>
      </c>
      <c r="C9" s="164">
        <v>1880.5540000000001</v>
      </c>
      <c r="D9" s="165">
        <v>14298.12</v>
      </c>
      <c r="E9" s="166">
        <v>16178.674000000001</v>
      </c>
      <c r="F9" s="165">
        <v>6216.3360000000002</v>
      </c>
      <c r="G9" s="123">
        <v>22395.01</v>
      </c>
      <c r="H9" s="164"/>
      <c r="I9" s="165"/>
      <c r="J9" s="166"/>
      <c r="K9" s="165"/>
      <c r="L9" s="123"/>
      <c r="M9" s="167"/>
      <c r="N9" s="168"/>
      <c r="O9" s="169"/>
      <c r="P9" s="168"/>
      <c r="Q9" s="170"/>
      <c r="R9" s="167"/>
      <c r="S9" s="168"/>
      <c r="T9" s="169"/>
      <c r="U9" s="168"/>
      <c r="V9" s="170"/>
      <c r="W9" s="167"/>
      <c r="X9" s="168"/>
      <c r="Y9" s="169"/>
      <c r="Z9" s="168"/>
      <c r="AA9" s="170"/>
      <c r="AB9" s="167"/>
      <c r="AC9" s="168"/>
      <c r="AD9" s="169"/>
      <c r="AE9" s="168"/>
      <c r="AF9" s="170"/>
      <c r="AN9" s="152"/>
      <c r="AO9" s="152"/>
      <c r="AP9" s="152"/>
      <c r="AQ9" s="152"/>
      <c r="AR9" s="152"/>
    </row>
    <row r="10" spans="1:44" ht="13.5" customHeight="1" x14ac:dyDescent="0.2">
      <c r="A10" s="336"/>
      <c r="B10" s="72" t="s">
        <v>532</v>
      </c>
      <c r="C10" s="164">
        <v>1946.123</v>
      </c>
      <c r="D10" s="165">
        <v>14234.144</v>
      </c>
      <c r="E10" s="166">
        <v>16180.267</v>
      </c>
      <c r="F10" s="165">
        <v>6263.4589999999998</v>
      </c>
      <c r="G10" s="123">
        <v>22443.723999999998</v>
      </c>
      <c r="H10" s="164"/>
      <c r="I10" s="165"/>
      <c r="J10" s="166"/>
      <c r="K10" s="165"/>
      <c r="L10" s="123"/>
      <c r="M10" s="167"/>
      <c r="N10" s="168"/>
      <c r="O10" s="169"/>
      <c r="P10" s="168"/>
      <c r="Q10" s="170"/>
      <c r="R10" s="167"/>
      <c r="S10" s="168"/>
      <c r="T10" s="169"/>
      <c r="U10" s="168"/>
      <c r="V10" s="170"/>
      <c r="W10" s="167"/>
      <c r="X10" s="168"/>
      <c r="Y10" s="169"/>
      <c r="Z10" s="168"/>
      <c r="AA10" s="170"/>
      <c r="AB10" s="167"/>
      <c r="AC10" s="168"/>
      <c r="AD10" s="169"/>
      <c r="AE10" s="168"/>
      <c r="AF10" s="170"/>
      <c r="AN10" s="152"/>
      <c r="AO10" s="152"/>
      <c r="AP10" s="152"/>
      <c r="AQ10" s="152"/>
      <c r="AR10" s="152"/>
    </row>
    <row r="11" spans="1:44" ht="13.5" customHeight="1" x14ac:dyDescent="0.2">
      <c r="A11" s="336"/>
      <c r="B11" s="72" t="s">
        <v>533</v>
      </c>
      <c r="C11" s="164">
        <v>1914.566</v>
      </c>
      <c r="D11" s="165">
        <v>14187.683999999999</v>
      </c>
      <c r="E11" s="166">
        <v>16102.251</v>
      </c>
      <c r="F11" s="165">
        <v>6298.88</v>
      </c>
      <c r="G11" s="123">
        <v>22401.131000000001</v>
      </c>
      <c r="H11" s="164"/>
      <c r="I11" s="165"/>
      <c r="J11" s="166"/>
      <c r="K11" s="165"/>
      <c r="L11" s="123"/>
      <c r="M11" s="167"/>
      <c r="N11" s="168"/>
      <c r="O11" s="169"/>
      <c r="P11" s="168"/>
      <c r="Q11" s="170"/>
      <c r="R11" s="167"/>
      <c r="S11" s="168"/>
      <c r="T11" s="169"/>
      <c r="U11" s="168"/>
      <c r="V11" s="170"/>
      <c r="W11" s="167"/>
      <c r="X11" s="168"/>
      <c r="Y11" s="169"/>
      <c r="Z11" s="168"/>
      <c r="AA11" s="170"/>
      <c r="AB11" s="167"/>
      <c r="AC11" s="168"/>
      <c r="AD11" s="169"/>
      <c r="AE11" s="168"/>
      <c r="AF11" s="170"/>
      <c r="AN11" s="152"/>
      <c r="AO11" s="152"/>
      <c r="AP11" s="152"/>
      <c r="AQ11" s="152"/>
      <c r="AR11" s="152"/>
    </row>
    <row r="12" spans="1:44" ht="13.5" customHeight="1" x14ac:dyDescent="0.2">
      <c r="A12" s="336"/>
      <c r="B12" s="72" t="s">
        <v>534</v>
      </c>
      <c r="C12" s="164">
        <v>1964.7819999999999</v>
      </c>
      <c r="D12" s="165">
        <v>14157.333000000001</v>
      </c>
      <c r="E12" s="166">
        <v>16122.115</v>
      </c>
      <c r="F12" s="165">
        <v>6242.9219999999996</v>
      </c>
      <c r="G12" s="123">
        <v>22365.036</v>
      </c>
      <c r="H12" s="164"/>
      <c r="I12" s="165"/>
      <c r="J12" s="166"/>
      <c r="K12" s="165"/>
      <c r="L12" s="123"/>
      <c r="M12" s="167"/>
      <c r="N12" s="168"/>
      <c r="O12" s="169"/>
      <c r="P12" s="168"/>
      <c r="Q12" s="170"/>
      <c r="R12" s="167"/>
      <c r="S12" s="168"/>
      <c r="T12" s="169"/>
      <c r="U12" s="168"/>
      <c r="V12" s="170"/>
      <c r="W12" s="167"/>
      <c r="X12" s="168"/>
      <c r="Y12" s="169"/>
      <c r="Z12" s="168"/>
      <c r="AA12" s="170"/>
      <c r="AB12" s="167"/>
      <c r="AC12" s="168"/>
      <c r="AD12" s="169"/>
      <c r="AE12" s="168"/>
      <c r="AF12" s="170"/>
      <c r="AN12" s="152"/>
      <c r="AO12" s="152"/>
      <c r="AP12" s="152"/>
      <c r="AQ12" s="152"/>
      <c r="AR12" s="152"/>
    </row>
    <row r="13" spans="1:44" ht="13.5" customHeight="1" x14ac:dyDescent="0.2">
      <c r="A13" s="336"/>
      <c r="B13" s="72" t="s">
        <v>535</v>
      </c>
      <c r="C13" s="164">
        <v>1979.52</v>
      </c>
      <c r="D13" s="165">
        <v>14206.906999999999</v>
      </c>
      <c r="E13" s="166">
        <v>16186.425999999999</v>
      </c>
      <c r="F13" s="165">
        <v>6170.3739999999998</v>
      </c>
      <c r="G13" s="123">
        <v>22356.799999999999</v>
      </c>
      <c r="H13" s="164"/>
      <c r="I13" s="165"/>
      <c r="J13" s="166"/>
      <c r="K13" s="165"/>
      <c r="L13" s="123"/>
      <c r="M13" s="167"/>
      <c r="N13" s="168"/>
      <c r="O13" s="169"/>
      <c r="P13" s="168"/>
      <c r="Q13" s="170"/>
      <c r="R13" s="167"/>
      <c r="S13" s="168"/>
      <c r="T13" s="169"/>
      <c r="U13" s="168"/>
      <c r="V13" s="170"/>
      <c r="W13" s="167"/>
      <c r="X13" s="168"/>
      <c r="Y13" s="169"/>
      <c r="Z13" s="168"/>
      <c r="AA13" s="170"/>
      <c r="AB13" s="167"/>
      <c r="AC13" s="168"/>
      <c r="AD13" s="169"/>
      <c r="AE13" s="168"/>
      <c r="AF13" s="170"/>
      <c r="AN13" s="152"/>
      <c r="AO13" s="152"/>
      <c r="AP13" s="152"/>
      <c r="AQ13" s="152"/>
      <c r="AR13" s="152"/>
    </row>
    <row r="14" spans="1:44" ht="13.5" customHeight="1" x14ac:dyDescent="0.2">
      <c r="A14" s="336"/>
      <c r="B14" s="72" t="s">
        <v>536</v>
      </c>
      <c r="C14" s="164">
        <v>1922.297</v>
      </c>
      <c r="D14" s="165">
        <v>14273.453</v>
      </c>
      <c r="E14" s="166">
        <v>16195.75</v>
      </c>
      <c r="F14" s="165">
        <v>6205.1760000000004</v>
      </c>
      <c r="G14" s="123">
        <v>22400.927</v>
      </c>
      <c r="H14" s="164"/>
      <c r="I14" s="165"/>
      <c r="J14" s="166"/>
      <c r="K14" s="165"/>
      <c r="L14" s="123"/>
      <c r="M14" s="167"/>
      <c r="N14" s="168"/>
      <c r="O14" s="169"/>
      <c r="P14" s="168"/>
      <c r="Q14" s="170"/>
      <c r="R14" s="167"/>
      <c r="S14" s="168"/>
      <c r="T14" s="169"/>
      <c r="U14" s="168"/>
      <c r="V14" s="170"/>
      <c r="W14" s="167"/>
      <c r="X14" s="168"/>
      <c r="Y14" s="169"/>
      <c r="Z14" s="168"/>
      <c r="AA14" s="170"/>
      <c r="AB14" s="167"/>
      <c r="AC14" s="168"/>
      <c r="AD14" s="169"/>
      <c r="AE14" s="168"/>
      <c r="AF14" s="170"/>
      <c r="AN14" s="152"/>
      <c r="AO14" s="152"/>
      <c r="AP14" s="152"/>
      <c r="AQ14" s="152"/>
      <c r="AR14" s="152"/>
    </row>
    <row r="15" spans="1:44" ht="13.5" customHeight="1" x14ac:dyDescent="0.2">
      <c r="A15" s="336"/>
      <c r="B15" s="72" t="s">
        <v>537</v>
      </c>
      <c r="C15" s="164">
        <v>1940.9580000000001</v>
      </c>
      <c r="D15" s="165">
        <v>14217.695</v>
      </c>
      <c r="E15" s="166">
        <v>16158.653</v>
      </c>
      <c r="F15" s="165">
        <v>6190.058</v>
      </c>
      <c r="G15" s="123">
        <v>22348.71</v>
      </c>
      <c r="H15" s="164"/>
      <c r="I15" s="165"/>
      <c r="J15" s="166"/>
      <c r="K15" s="165"/>
      <c r="L15" s="123"/>
      <c r="M15" s="167"/>
      <c r="N15" s="168"/>
      <c r="O15" s="169"/>
      <c r="P15" s="168"/>
      <c r="Q15" s="170"/>
      <c r="R15" s="167"/>
      <c r="S15" s="168"/>
      <c r="T15" s="169"/>
      <c r="U15" s="168"/>
      <c r="V15" s="170"/>
      <c r="W15" s="167"/>
      <c r="X15" s="168"/>
      <c r="Y15" s="169"/>
      <c r="Z15" s="168"/>
      <c r="AA15" s="170"/>
      <c r="AB15" s="167"/>
      <c r="AC15" s="168"/>
      <c r="AD15" s="169"/>
      <c r="AE15" s="168"/>
      <c r="AF15" s="170"/>
      <c r="AN15" s="152"/>
      <c r="AO15" s="152"/>
      <c r="AP15" s="152"/>
      <c r="AQ15" s="152"/>
      <c r="AR15" s="152"/>
    </row>
    <row r="16" spans="1:44" ht="13.5" customHeight="1" x14ac:dyDescent="0.2">
      <c r="A16" s="337"/>
      <c r="B16" s="150" t="s">
        <v>538</v>
      </c>
      <c r="C16" s="171">
        <v>1969.182</v>
      </c>
      <c r="D16" s="172">
        <v>14226.837</v>
      </c>
      <c r="E16" s="173">
        <v>16196.019</v>
      </c>
      <c r="F16" s="172">
        <v>6118.1959999999999</v>
      </c>
      <c r="G16" s="137">
        <v>22314.216</v>
      </c>
      <c r="H16" s="171"/>
      <c r="I16" s="172"/>
      <c r="J16" s="173"/>
      <c r="K16" s="172"/>
      <c r="L16" s="137"/>
      <c r="M16" s="174"/>
      <c r="N16" s="175"/>
      <c r="O16" s="176"/>
      <c r="P16" s="175"/>
      <c r="Q16" s="177"/>
      <c r="R16" s="174"/>
      <c r="S16" s="175"/>
      <c r="T16" s="176"/>
      <c r="U16" s="175"/>
      <c r="V16" s="177"/>
      <c r="W16" s="174"/>
      <c r="X16" s="175"/>
      <c r="Y16" s="176"/>
      <c r="Z16" s="175"/>
      <c r="AA16" s="177"/>
      <c r="AB16" s="174"/>
      <c r="AC16" s="175"/>
      <c r="AD16" s="176"/>
      <c r="AE16" s="175"/>
      <c r="AF16" s="177"/>
      <c r="AN16" s="152"/>
      <c r="AO16" s="152"/>
      <c r="AP16" s="152"/>
      <c r="AQ16" s="152"/>
      <c r="AR16" s="152"/>
    </row>
    <row r="17" spans="1:44" ht="13.5" customHeight="1" x14ac:dyDescent="0.2">
      <c r="A17" s="335">
        <v>2005</v>
      </c>
      <c r="B17" s="156" t="s">
        <v>527</v>
      </c>
      <c r="C17" s="157">
        <v>1975.348</v>
      </c>
      <c r="D17" s="158">
        <v>14279.291999999999</v>
      </c>
      <c r="E17" s="159">
        <v>16254.64</v>
      </c>
      <c r="F17" s="158">
        <v>6102.0110000000004</v>
      </c>
      <c r="G17" s="116">
        <v>22356.651999999998</v>
      </c>
      <c r="H17" s="157">
        <f t="shared" ref="H17:L32" si="0">C17-C16</f>
        <v>6.16599999999994</v>
      </c>
      <c r="I17" s="158">
        <f t="shared" si="0"/>
        <v>52.454999999999927</v>
      </c>
      <c r="J17" s="159">
        <f t="shared" si="0"/>
        <v>58.620999999999185</v>
      </c>
      <c r="K17" s="158">
        <f t="shared" si="0"/>
        <v>-16.184999999999491</v>
      </c>
      <c r="L17" s="116">
        <f t="shared" si="0"/>
        <v>42.435999999997875</v>
      </c>
      <c r="M17" s="160">
        <f t="shared" ref="M17:Q32" si="1">(C17-C16)/C16</f>
        <v>3.1312494223489449E-3</v>
      </c>
      <c r="N17" s="161">
        <f t="shared" si="1"/>
        <v>3.6870458275440935E-3</v>
      </c>
      <c r="O17" s="162">
        <f t="shared" si="1"/>
        <v>3.6194696980782243E-3</v>
      </c>
      <c r="P17" s="161">
        <f t="shared" si="1"/>
        <v>-2.6453876273332027E-3</v>
      </c>
      <c r="Q17" s="163">
        <f t="shared" si="1"/>
        <v>1.9017472986726433E-3</v>
      </c>
      <c r="R17" s="160">
        <f t="shared" ref="R17:V32" si="2">(C17-C5)/C5</f>
        <v>9.5021716414394095E-2</v>
      </c>
      <c r="S17" s="161">
        <f t="shared" si="2"/>
        <v>9.758298690707011E-3</v>
      </c>
      <c r="T17" s="162">
        <f t="shared" si="2"/>
        <v>1.940435740261677E-2</v>
      </c>
      <c r="U17" s="161">
        <f t="shared" si="2"/>
        <v>-2.3837237390773727E-2</v>
      </c>
      <c r="V17" s="163">
        <f t="shared" si="2"/>
        <v>7.2265360139662435E-3</v>
      </c>
      <c r="W17" s="160">
        <f t="shared" ref="W17:AA32" si="3">(C17-C16)/$F16</f>
        <v>1.0078134142809318E-3</v>
      </c>
      <c r="X17" s="161">
        <f t="shared" si="3"/>
        <v>8.5736056837669022E-3</v>
      </c>
      <c r="Y17" s="162">
        <f t="shared" si="3"/>
        <v>9.5814190980477235E-3</v>
      </c>
      <c r="Z17" s="161">
        <f t="shared" si="3"/>
        <v>-2.6453876273332027E-3</v>
      </c>
      <c r="AA17" s="163">
        <f t="shared" si="3"/>
        <v>6.9360314707142233E-3</v>
      </c>
      <c r="AB17" s="160">
        <f t="shared" ref="AB17:AF32" si="4">(C17-C5)/$G5</f>
        <v>7.7226108013741064E-3</v>
      </c>
      <c r="AC17" s="161">
        <f t="shared" si="4"/>
        <v>6.2170411668637264E-3</v>
      </c>
      <c r="AD17" s="162">
        <f t="shared" si="4"/>
        <v>1.3939606915582553E-2</v>
      </c>
      <c r="AE17" s="161">
        <f t="shared" si="4"/>
        <v>-6.7131610069268276E-3</v>
      </c>
      <c r="AF17" s="163">
        <f t="shared" si="4"/>
        <v>7.2265360139662435E-3</v>
      </c>
      <c r="AN17" s="152"/>
      <c r="AO17" s="152"/>
      <c r="AP17" s="152"/>
      <c r="AQ17" s="152"/>
      <c r="AR17" s="152"/>
    </row>
    <row r="18" spans="1:44" ht="13.5" customHeight="1" x14ac:dyDescent="0.2">
      <c r="A18" s="336"/>
      <c r="B18" s="72" t="s">
        <v>528</v>
      </c>
      <c r="C18" s="164">
        <v>1940.8779999999999</v>
      </c>
      <c r="D18" s="165">
        <v>14322.603999999999</v>
      </c>
      <c r="E18" s="166">
        <v>16263.482</v>
      </c>
      <c r="F18" s="165">
        <v>6078.3959999999997</v>
      </c>
      <c r="G18" s="123">
        <v>22341.878000000001</v>
      </c>
      <c r="H18" s="164">
        <f t="shared" si="0"/>
        <v>-34.470000000000027</v>
      </c>
      <c r="I18" s="165">
        <f t="shared" si="0"/>
        <v>43.311999999999898</v>
      </c>
      <c r="J18" s="166">
        <f t="shared" si="0"/>
        <v>8.842000000000553</v>
      </c>
      <c r="K18" s="165">
        <f t="shared" si="0"/>
        <v>-23.615000000000691</v>
      </c>
      <c r="L18" s="123">
        <f t="shared" si="0"/>
        <v>-14.773999999997613</v>
      </c>
      <c r="M18" s="167">
        <f t="shared" si="1"/>
        <v>-1.7450089806960611E-2</v>
      </c>
      <c r="N18" s="168">
        <f t="shared" si="1"/>
        <v>3.0332036070135622E-3</v>
      </c>
      <c r="O18" s="169">
        <f t="shared" si="1"/>
        <v>5.4396775320773351E-4</v>
      </c>
      <c r="P18" s="168">
        <f t="shared" si="1"/>
        <v>-3.8700356325153608E-3</v>
      </c>
      <c r="Q18" s="170">
        <f t="shared" si="1"/>
        <v>-6.6083240012849932E-4</v>
      </c>
      <c r="R18" s="167">
        <f t="shared" si="2"/>
        <v>5.8842270592939803E-2</v>
      </c>
      <c r="S18" s="168">
        <f t="shared" si="2"/>
        <v>1.1335918267280748E-2</v>
      </c>
      <c r="T18" s="169">
        <f t="shared" si="2"/>
        <v>1.6780094232708855E-2</v>
      </c>
      <c r="U18" s="168">
        <f t="shared" si="2"/>
        <v>-2.3395214144968979E-2</v>
      </c>
      <c r="V18" s="170">
        <f t="shared" si="2"/>
        <v>5.5262389233762706E-3</v>
      </c>
      <c r="W18" s="167">
        <f t="shared" si="3"/>
        <v>-5.6489573683167768E-3</v>
      </c>
      <c r="X18" s="168">
        <f t="shared" si="3"/>
        <v>7.097987860067754E-3</v>
      </c>
      <c r="Y18" s="169">
        <f t="shared" si="3"/>
        <v>1.4490304917510887E-3</v>
      </c>
      <c r="Z18" s="168">
        <f t="shared" si="3"/>
        <v>-3.8700356325153608E-3</v>
      </c>
      <c r="AA18" s="170">
        <f t="shared" si="3"/>
        <v>-2.4211690211632872E-3</v>
      </c>
      <c r="AB18" s="167">
        <f t="shared" si="4"/>
        <v>4.8543392191129301E-3</v>
      </c>
      <c r="AC18" s="168">
        <f t="shared" si="4"/>
        <v>7.2253184086296541E-3</v>
      </c>
      <c r="AD18" s="169">
        <f t="shared" si="4"/>
        <v>1.2079657627742605E-2</v>
      </c>
      <c r="AE18" s="168">
        <f t="shared" si="4"/>
        <v>-6.553463710710028E-3</v>
      </c>
      <c r="AF18" s="170">
        <f t="shared" si="4"/>
        <v>5.5262389233762706E-3</v>
      </c>
      <c r="AN18" s="152"/>
      <c r="AO18" s="152"/>
      <c r="AP18" s="152"/>
      <c r="AQ18" s="152"/>
      <c r="AR18" s="152"/>
    </row>
    <row r="19" spans="1:44" ht="13.5" customHeight="1" x14ac:dyDescent="0.2">
      <c r="A19" s="336"/>
      <c r="B19" s="72" t="s">
        <v>529</v>
      </c>
      <c r="C19" s="164">
        <v>1997.213</v>
      </c>
      <c r="D19" s="165">
        <v>14358.699000000001</v>
      </c>
      <c r="E19" s="166">
        <v>16355.912</v>
      </c>
      <c r="F19" s="165">
        <v>5983.384</v>
      </c>
      <c r="G19" s="123">
        <v>22339.296999999999</v>
      </c>
      <c r="H19" s="164">
        <f t="shared" si="0"/>
        <v>56.335000000000036</v>
      </c>
      <c r="I19" s="165">
        <f t="shared" si="0"/>
        <v>36.095000000001164</v>
      </c>
      <c r="J19" s="166">
        <f t="shared" si="0"/>
        <v>92.430000000000291</v>
      </c>
      <c r="K19" s="165">
        <f t="shared" si="0"/>
        <v>-95.011999999999716</v>
      </c>
      <c r="L19" s="123">
        <f t="shared" si="0"/>
        <v>-2.58100000000195</v>
      </c>
      <c r="M19" s="167">
        <f t="shared" si="1"/>
        <v>2.902552350018911E-2</v>
      </c>
      <c r="N19" s="168">
        <f t="shared" si="1"/>
        <v>2.5201422869752712E-3</v>
      </c>
      <c r="O19" s="169">
        <f t="shared" si="1"/>
        <v>5.6832847971916645E-3</v>
      </c>
      <c r="P19" s="168">
        <f t="shared" si="1"/>
        <v>-1.5631097414515231E-2</v>
      </c>
      <c r="Q19" s="170">
        <f t="shared" si="1"/>
        <v>-1.1552296543746009E-4</v>
      </c>
      <c r="R19" s="167">
        <f t="shared" si="2"/>
        <v>8.8918100501274175E-2</v>
      </c>
      <c r="S19" s="168">
        <f t="shared" si="2"/>
        <v>1.4727030304006818E-2</v>
      </c>
      <c r="T19" s="169">
        <f t="shared" si="2"/>
        <v>2.3240112629588562E-2</v>
      </c>
      <c r="U19" s="168">
        <f t="shared" si="2"/>
        <v>-5.0669240785632973E-2</v>
      </c>
      <c r="V19" s="170">
        <f t="shared" si="2"/>
        <v>2.338789326882747E-3</v>
      </c>
      <c r="W19" s="167">
        <f t="shared" si="3"/>
        <v>9.2680700632206316E-3</v>
      </c>
      <c r="X19" s="168">
        <f t="shared" si="3"/>
        <v>5.9382442341698646E-3</v>
      </c>
      <c r="Y19" s="169">
        <f t="shared" si="3"/>
        <v>1.5206314297390347E-2</v>
      </c>
      <c r="Z19" s="168">
        <f t="shared" si="3"/>
        <v>-1.5631097414515231E-2</v>
      </c>
      <c r="AA19" s="170">
        <f t="shared" si="3"/>
        <v>-4.2461860003888363E-4</v>
      </c>
      <c r="AB19" s="167">
        <f t="shared" si="4"/>
        <v>7.3175277688887581E-3</v>
      </c>
      <c r="AC19" s="168">
        <f t="shared" si="4"/>
        <v>9.3503114706522585E-3</v>
      </c>
      <c r="AD19" s="169">
        <f t="shared" si="4"/>
        <v>1.6667884108400994E-2</v>
      </c>
      <c r="AE19" s="168">
        <f t="shared" si="4"/>
        <v>-1.4329094781518247E-2</v>
      </c>
      <c r="AF19" s="170">
        <f t="shared" si="4"/>
        <v>2.338789326882747E-3</v>
      </c>
      <c r="AN19" s="152"/>
      <c r="AO19" s="152"/>
      <c r="AP19" s="152"/>
      <c r="AQ19" s="152"/>
      <c r="AR19" s="152"/>
    </row>
    <row r="20" spans="1:44" ht="13.5" customHeight="1" x14ac:dyDescent="0.2">
      <c r="A20" s="336"/>
      <c r="B20" s="72" t="s">
        <v>530</v>
      </c>
      <c r="C20" s="164">
        <v>2062.279</v>
      </c>
      <c r="D20" s="165">
        <v>14265.179</v>
      </c>
      <c r="E20" s="166">
        <v>16327.458000000001</v>
      </c>
      <c r="F20" s="165">
        <v>6026.1989999999996</v>
      </c>
      <c r="G20" s="123">
        <v>22353.656999999999</v>
      </c>
      <c r="H20" s="164">
        <f t="shared" si="0"/>
        <v>65.066000000000031</v>
      </c>
      <c r="I20" s="165">
        <f t="shared" si="0"/>
        <v>-93.520000000000437</v>
      </c>
      <c r="J20" s="166">
        <f t="shared" si="0"/>
        <v>-28.453999999999724</v>
      </c>
      <c r="K20" s="165">
        <f t="shared" si="0"/>
        <v>42.8149999999996</v>
      </c>
      <c r="L20" s="123">
        <f t="shared" si="0"/>
        <v>14.360000000000582</v>
      </c>
      <c r="M20" s="167">
        <f t="shared" si="1"/>
        <v>3.2578397997609684E-2</v>
      </c>
      <c r="N20" s="168">
        <f t="shared" si="1"/>
        <v>-6.5131249008005829E-3</v>
      </c>
      <c r="O20" s="169">
        <f t="shared" si="1"/>
        <v>-1.73967676030537E-3</v>
      </c>
      <c r="P20" s="168">
        <f t="shared" si="1"/>
        <v>7.1556497126040383E-3</v>
      </c>
      <c r="Q20" s="170">
        <f t="shared" si="1"/>
        <v>6.4281342425415546E-4</v>
      </c>
      <c r="R20" s="167">
        <f t="shared" si="2"/>
        <v>0.13676986060192148</v>
      </c>
      <c r="S20" s="168">
        <f t="shared" si="2"/>
        <v>7.6237986099981659E-3</v>
      </c>
      <c r="T20" s="169">
        <f t="shared" si="2"/>
        <v>2.2293218554862181E-2</v>
      </c>
      <c r="U20" s="168">
        <f t="shared" si="2"/>
        <v>-3.3608653294899198E-2</v>
      </c>
      <c r="V20" s="170">
        <f t="shared" si="2"/>
        <v>6.5959297848713324E-3</v>
      </c>
      <c r="W20" s="167">
        <f t="shared" si="3"/>
        <v>1.087444830550739E-2</v>
      </c>
      <c r="X20" s="168">
        <f t="shared" si="3"/>
        <v>-1.5629951211555273E-2</v>
      </c>
      <c r="Y20" s="169">
        <f t="shared" si="3"/>
        <v>-4.7555029060477689E-3</v>
      </c>
      <c r="Z20" s="168">
        <f t="shared" si="3"/>
        <v>7.1556497126040383E-3</v>
      </c>
      <c r="AA20" s="170">
        <f t="shared" si="3"/>
        <v>2.3999796770524141E-3</v>
      </c>
      <c r="AB20" s="167">
        <f t="shared" si="4"/>
        <v>1.1173053039602509E-2</v>
      </c>
      <c r="AC20" s="168">
        <f t="shared" si="4"/>
        <v>4.8602298896123098E-3</v>
      </c>
      <c r="AD20" s="169">
        <f t="shared" si="4"/>
        <v>1.6033282929214788E-2</v>
      </c>
      <c r="AE20" s="168">
        <f t="shared" si="4"/>
        <v>-9.4373081138622739E-3</v>
      </c>
      <c r="AF20" s="170">
        <f t="shared" si="4"/>
        <v>6.5959297848713324E-3</v>
      </c>
      <c r="AN20" s="152"/>
      <c r="AO20" s="152"/>
      <c r="AP20" s="152"/>
      <c r="AQ20" s="152"/>
      <c r="AR20" s="152"/>
    </row>
    <row r="21" spans="1:44" ht="13.5" customHeight="1" x14ac:dyDescent="0.2">
      <c r="A21" s="336"/>
      <c r="B21" s="72" t="s">
        <v>531</v>
      </c>
      <c r="C21" s="164">
        <v>2032.884</v>
      </c>
      <c r="D21" s="165">
        <v>14303.946</v>
      </c>
      <c r="E21" s="166">
        <v>16336.83</v>
      </c>
      <c r="F21" s="165">
        <v>6007.3270000000002</v>
      </c>
      <c r="G21" s="123">
        <v>22344.157999999999</v>
      </c>
      <c r="H21" s="164">
        <f t="shared" si="0"/>
        <v>-29.394999999999982</v>
      </c>
      <c r="I21" s="165">
        <f t="shared" si="0"/>
        <v>38.766999999999825</v>
      </c>
      <c r="J21" s="166">
        <f t="shared" si="0"/>
        <v>9.3719999999993888</v>
      </c>
      <c r="K21" s="165">
        <f t="shared" si="0"/>
        <v>-18.871999999999389</v>
      </c>
      <c r="L21" s="123">
        <f t="shared" si="0"/>
        <v>-9.4989999999997963</v>
      </c>
      <c r="M21" s="167">
        <f t="shared" si="1"/>
        <v>-1.4253648512155718E-2</v>
      </c>
      <c r="N21" s="168">
        <f t="shared" si="1"/>
        <v>2.7175964633882146E-3</v>
      </c>
      <c r="O21" s="169">
        <f t="shared" si="1"/>
        <v>5.7400239522890754E-4</v>
      </c>
      <c r="P21" s="168">
        <f t="shared" si="1"/>
        <v>-3.1316589445518459E-3</v>
      </c>
      <c r="Q21" s="170">
        <f t="shared" si="1"/>
        <v>-4.2494165496051927E-4</v>
      </c>
      <c r="R21" s="167">
        <f t="shared" si="2"/>
        <v>8.1002725792505781E-2</v>
      </c>
      <c r="S21" s="168">
        <f t="shared" si="2"/>
        <v>4.0746615638972901E-4</v>
      </c>
      <c r="T21" s="169">
        <f t="shared" si="2"/>
        <v>9.7755848223407566E-3</v>
      </c>
      <c r="U21" s="168">
        <f t="shared" si="2"/>
        <v>-3.3622539064812454E-2</v>
      </c>
      <c r="V21" s="170">
        <f t="shared" si="2"/>
        <v>-2.2706844069281039E-3</v>
      </c>
      <c r="W21" s="167">
        <f t="shared" si="3"/>
        <v>-4.8778674584095188E-3</v>
      </c>
      <c r="X21" s="168">
        <f t="shared" si="3"/>
        <v>6.4330766375288685E-3</v>
      </c>
      <c r="Y21" s="169">
        <f t="shared" si="3"/>
        <v>1.555209179119274E-3</v>
      </c>
      <c r="Z21" s="168">
        <f t="shared" si="3"/>
        <v>-3.1316589445518459E-3</v>
      </c>
      <c r="AA21" s="170">
        <f t="shared" si="3"/>
        <v>-1.5762838233519664E-3</v>
      </c>
      <c r="AB21" s="167">
        <f t="shared" si="4"/>
        <v>6.8019616870008065E-3</v>
      </c>
      <c r="AC21" s="168">
        <f t="shared" si="4"/>
        <v>2.6014723815703198E-4</v>
      </c>
      <c r="AD21" s="169">
        <f t="shared" si="4"/>
        <v>7.0621089251578385E-3</v>
      </c>
      <c r="AE21" s="168">
        <f t="shared" si="4"/>
        <v>-9.3328379848903846E-3</v>
      </c>
      <c r="AF21" s="170">
        <f t="shared" si="4"/>
        <v>-2.2706844069281039E-3</v>
      </c>
      <c r="AN21" s="152"/>
      <c r="AO21" s="152"/>
      <c r="AP21" s="152"/>
      <c r="AQ21" s="152"/>
      <c r="AR21" s="152"/>
    </row>
    <row r="22" spans="1:44" ht="13.5" customHeight="1" x14ac:dyDescent="0.2">
      <c r="A22" s="336"/>
      <c r="B22" s="72" t="s">
        <v>532</v>
      </c>
      <c r="C22" s="164">
        <v>1947.15</v>
      </c>
      <c r="D22" s="165">
        <v>14450.183000000001</v>
      </c>
      <c r="E22" s="166">
        <v>16397.332999999999</v>
      </c>
      <c r="F22" s="165">
        <v>5938.9920000000002</v>
      </c>
      <c r="G22" s="123">
        <v>22336.326000000001</v>
      </c>
      <c r="H22" s="164">
        <f t="shared" si="0"/>
        <v>-85.733999999999924</v>
      </c>
      <c r="I22" s="165">
        <f t="shared" si="0"/>
        <v>146.23700000000099</v>
      </c>
      <c r="J22" s="166">
        <f t="shared" si="0"/>
        <v>60.502999999998792</v>
      </c>
      <c r="K22" s="165">
        <f t="shared" si="0"/>
        <v>-68.335000000000036</v>
      </c>
      <c r="L22" s="123">
        <f t="shared" si="0"/>
        <v>-7.8319999999985157</v>
      </c>
      <c r="M22" s="167">
        <f t="shared" si="1"/>
        <v>-4.2173581965326071E-2</v>
      </c>
      <c r="N22" s="168">
        <f t="shared" si="1"/>
        <v>1.022354251057722E-2</v>
      </c>
      <c r="O22" s="169">
        <f t="shared" si="1"/>
        <v>3.7034724606915047E-3</v>
      </c>
      <c r="P22" s="168">
        <f t="shared" si="1"/>
        <v>-1.1375275559329471E-2</v>
      </c>
      <c r="Q22" s="170">
        <f t="shared" si="1"/>
        <v>-3.5051667643947539E-4</v>
      </c>
      <c r="R22" s="167">
        <f t="shared" si="2"/>
        <v>5.2771587407375771E-4</v>
      </c>
      <c r="S22" s="168">
        <f t="shared" si="2"/>
        <v>1.5177519631668801E-2</v>
      </c>
      <c r="T22" s="169">
        <f t="shared" si="2"/>
        <v>1.3415477012832909E-2</v>
      </c>
      <c r="U22" s="168">
        <f t="shared" si="2"/>
        <v>-5.1803164992378754E-2</v>
      </c>
      <c r="V22" s="170">
        <f t="shared" si="2"/>
        <v>-4.7852130065401547E-3</v>
      </c>
      <c r="W22" s="167">
        <f t="shared" si="3"/>
        <v>-1.4271572031953632E-2</v>
      </c>
      <c r="X22" s="168">
        <f t="shared" si="3"/>
        <v>2.4343106343303934E-2</v>
      </c>
      <c r="Y22" s="169">
        <f t="shared" si="3"/>
        <v>1.0071534311349922E-2</v>
      </c>
      <c r="Z22" s="168">
        <f t="shared" si="3"/>
        <v>-1.1375275559329471E-2</v>
      </c>
      <c r="AA22" s="170">
        <f t="shared" si="3"/>
        <v>-1.3037412479790953E-3</v>
      </c>
      <c r="AB22" s="167">
        <f t="shared" si="4"/>
        <v>4.5758894557785673E-5</v>
      </c>
      <c r="AC22" s="168">
        <f t="shared" si="4"/>
        <v>9.6258089789377499E-3</v>
      </c>
      <c r="AD22" s="169">
        <f t="shared" si="4"/>
        <v>9.6715678734954555E-3</v>
      </c>
      <c r="AE22" s="168">
        <f t="shared" si="4"/>
        <v>-1.4456914547692695E-2</v>
      </c>
      <c r="AF22" s="170">
        <f t="shared" si="4"/>
        <v>-4.7852130065401547E-3</v>
      </c>
      <c r="AN22" s="152"/>
      <c r="AO22" s="152"/>
      <c r="AP22" s="152"/>
      <c r="AQ22" s="152"/>
      <c r="AR22" s="152"/>
    </row>
    <row r="23" spans="1:44" ht="13.5" customHeight="1" x14ac:dyDescent="0.2">
      <c r="A23" s="336"/>
      <c r="B23" s="72" t="s">
        <v>533</v>
      </c>
      <c r="C23" s="164">
        <v>2034.6569999999999</v>
      </c>
      <c r="D23" s="165">
        <v>14372.771000000001</v>
      </c>
      <c r="E23" s="166">
        <v>16407.428</v>
      </c>
      <c r="F23" s="165">
        <v>5882.4449999999997</v>
      </c>
      <c r="G23" s="123">
        <v>22289.871999999999</v>
      </c>
      <c r="H23" s="164">
        <f t="shared" si="0"/>
        <v>87.506999999999834</v>
      </c>
      <c r="I23" s="165">
        <f t="shared" si="0"/>
        <v>-77.412000000000262</v>
      </c>
      <c r="J23" s="166">
        <f t="shared" si="0"/>
        <v>10.095000000001164</v>
      </c>
      <c r="K23" s="165">
        <f t="shared" si="0"/>
        <v>-56.54700000000048</v>
      </c>
      <c r="L23" s="123">
        <f t="shared" si="0"/>
        <v>-46.454000000001543</v>
      </c>
      <c r="M23" s="167">
        <f t="shared" si="1"/>
        <v>4.4941067714351655E-2</v>
      </c>
      <c r="N23" s="168">
        <f t="shared" si="1"/>
        <v>-5.3571639888574602E-3</v>
      </c>
      <c r="O23" s="169">
        <f t="shared" si="1"/>
        <v>6.1564889851301822E-4</v>
      </c>
      <c r="P23" s="168">
        <f t="shared" si="1"/>
        <v>-9.5213127076110692E-3</v>
      </c>
      <c r="Q23" s="170">
        <f t="shared" si="1"/>
        <v>-2.0797511640903497E-3</v>
      </c>
      <c r="R23" s="167">
        <f t="shared" si="2"/>
        <v>6.2724920425830138E-2</v>
      </c>
      <c r="S23" s="168">
        <f t="shared" si="2"/>
        <v>1.304561054503338E-2</v>
      </c>
      <c r="T23" s="169">
        <f t="shared" si="2"/>
        <v>1.8952443357143026E-2</v>
      </c>
      <c r="U23" s="168">
        <f t="shared" si="2"/>
        <v>-6.6112546992481272E-2</v>
      </c>
      <c r="V23" s="170">
        <f t="shared" si="2"/>
        <v>-4.9666688704245255E-3</v>
      </c>
      <c r="W23" s="167">
        <f t="shared" si="3"/>
        <v>1.4734318551026812E-2</v>
      </c>
      <c r="X23" s="168">
        <f t="shared" si="3"/>
        <v>-1.3034535153440224E-2</v>
      </c>
      <c r="Y23" s="169">
        <f t="shared" si="3"/>
        <v>1.6997833975868572E-3</v>
      </c>
      <c r="Z23" s="168">
        <f t="shared" si="3"/>
        <v>-9.5213127076110692E-3</v>
      </c>
      <c r="AA23" s="170">
        <f t="shared" si="3"/>
        <v>-7.8218660675080116E-3</v>
      </c>
      <c r="AB23" s="167">
        <f t="shared" si="4"/>
        <v>5.3609346778071111E-3</v>
      </c>
      <c r="AC23" s="168">
        <f t="shared" si="4"/>
        <v>8.2623953228076457E-3</v>
      </c>
      <c r="AD23" s="169">
        <f t="shared" si="4"/>
        <v>1.3623285360011495E-2</v>
      </c>
      <c r="AE23" s="168">
        <f t="shared" si="4"/>
        <v>-1.8589909589832782E-2</v>
      </c>
      <c r="AF23" s="170">
        <f t="shared" si="4"/>
        <v>-4.9666688704245255E-3</v>
      </c>
      <c r="AN23" s="152"/>
      <c r="AO23" s="152"/>
      <c r="AP23" s="152"/>
      <c r="AQ23" s="152"/>
      <c r="AR23" s="152"/>
    </row>
    <row r="24" spans="1:44" ht="13.5" customHeight="1" x14ac:dyDescent="0.2">
      <c r="A24" s="336"/>
      <c r="B24" s="72" t="s">
        <v>534</v>
      </c>
      <c r="C24" s="164">
        <v>1979.867</v>
      </c>
      <c r="D24" s="165">
        <v>14426.248</v>
      </c>
      <c r="E24" s="166">
        <v>16406.115000000002</v>
      </c>
      <c r="F24" s="165">
        <v>5876.143</v>
      </c>
      <c r="G24" s="123">
        <v>22282.258999999998</v>
      </c>
      <c r="H24" s="164">
        <f t="shared" si="0"/>
        <v>-54.789999999999964</v>
      </c>
      <c r="I24" s="165">
        <f t="shared" si="0"/>
        <v>53.476999999998952</v>
      </c>
      <c r="J24" s="166">
        <f t="shared" si="0"/>
        <v>-1.3129999999982829</v>
      </c>
      <c r="K24" s="165">
        <f t="shared" si="0"/>
        <v>-6.3019999999996799</v>
      </c>
      <c r="L24" s="123">
        <f t="shared" si="0"/>
        <v>-7.6130000000011933</v>
      </c>
      <c r="M24" s="167">
        <f t="shared" si="1"/>
        <v>-2.6928371710809224E-2</v>
      </c>
      <c r="N24" s="168">
        <f t="shared" si="1"/>
        <v>3.720716067903604E-3</v>
      </c>
      <c r="O24" s="169">
        <f t="shared" si="1"/>
        <v>-8.0024730262310642E-5</v>
      </c>
      <c r="P24" s="168">
        <f t="shared" si="1"/>
        <v>-1.0713232337913369E-3</v>
      </c>
      <c r="Q24" s="170">
        <f t="shared" si="1"/>
        <v>-3.4154525427517905E-4</v>
      </c>
      <c r="R24" s="167">
        <f t="shared" si="2"/>
        <v>7.6776965587022055E-3</v>
      </c>
      <c r="S24" s="168">
        <f t="shared" si="2"/>
        <v>1.899474992924155E-2</v>
      </c>
      <c r="T24" s="169">
        <f t="shared" si="2"/>
        <v>1.7615554782979891E-2</v>
      </c>
      <c r="U24" s="168">
        <f t="shared" si="2"/>
        <v>-5.8751174530131817E-2</v>
      </c>
      <c r="V24" s="170">
        <f t="shared" si="2"/>
        <v>-3.7011789294683836E-3</v>
      </c>
      <c r="W24" s="167">
        <f t="shared" si="3"/>
        <v>-9.3141542334862406E-3</v>
      </c>
      <c r="X24" s="168">
        <f t="shared" si="3"/>
        <v>9.0909477266678997E-3</v>
      </c>
      <c r="Y24" s="169">
        <f t="shared" si="3"/>
        <v>-2.2320650681787639E-4</v>
      </c>
      <c r="Z24" s="168">
        <f t="shared" si="3"/>
        <v>-1.0713232337913369E-3</v>
      </c>
      <c r="AA24" s="170">
        <f t="shared" si="3"/>
        <v>-1.294189745930679E-3</v>
      </c>
      <c r="AB24" s="167">
        <f t="shared" si="4"/>
        <v>6.7449030710257007E-4</v>
      </c>
      <c r="AC24" s="168">
        <f t="shared" si="4"/>
        <v>1.2023901951242066E-2</v>
      </c>
      <c r="AD24" s="169">
        <f t="shared" si="4"/>
        <v>1.2698392258344758E-2</v>
      </c>
      <c r="AE24" s="168">
        <f t="shared" si="4"/>
        <v>-1.6399660613110552E-2</v>
      </c>
      <c r="AF24" s="170">
        <f t="shared" si="4"/>
        <v>-3.7011789294683836E-3</v>
      </c>
      <c r="AN24" s="152"/>
      <c r="AO24" s="152"/>
      <c r="AP24" s="152"/>
      <c r="AQ24" s="152"/>
      <c r="AR24" s="152"/>
    </row>
    <row r="25" spans="1:44" ht="13.5" customHeight="1" x14ac:dyDescent="0.2">
      <c r="A25" s="336"/>
      <c r="B25" s="72" t="s">
        <v>535</v>
      </c>
      <c r="C25" s="164">
        <v>1984.886</v>
      </c>
      <c r="D25" s="165">
        <v>14466.867</v>
      </c>
      <c r="E25" s="166">
        <v>16451.753000000001</v>
      </c>
      <c r="F25" s="165">
        <v>5933.4679999999998</v>
      </c>
      <c r="G25" s="123">
        <v>22385.223000000002</v>
      </c>
      <c r="H25" s="164">
        <f t="shared" si="0"/>
        <v>5.0190000000000055</v>
      </c>
      <c r="I25" s="165">
        <f t="shared" si="0"/>
        <v>40.619000000000597</v>
      </c>
      <c r="J25" s="166">
        <f t="shared" si="0"/>
        <v>45.63799999999901</v>
      </c>
      <c r="K25" s="165">
        <f t="shared" si="0"/>
        <v>57.324999999999818</v>
      </c>
      <c r="L25" s="123">
        <f t="shared" si="0"/>
        <v>102.96400000000358</v>
      </c>
      <c r="M25" s="167">
        <f t="shared" si="1"/>
        <v>2.53501876641209E-3</v>
      </c>
      <c r="N25" s="168">
        <f t="shared" si="1"/>
        <v>2.8156316181449674E-3</v>
      </c>
      <c r="O25" s="169">
        <f t="shared" si="1"/>
        <v>2.7817676518785226E-3</v>
      </c>
      <c r="P25" s="168">
        <f t="shared" si="1"/>
        <v>9.7555488353499604E-3</v>
      </c>
      <c r="Q25" s="170">
        <f t="shared" si="1"/>
        <v>4.6208959333972196E-3</v>
      </c>
      <c r="R25" s="167">
        <f t="shared" si="2"/>
        <v>2.7107581635952079E-3</v>
      </c>
      <c r="S25" s="168">
        <f t="shared" si="2"/>
        <v>1.8298141882677275E-2</v>
      </c>
      <c r="T25" s="169">
        <f t="shared" si="2"/>
        <v>1.6391944707250455E-2</v>
      </c>
      <c r="U25" s="168">
        <f t="shared" si="2"/>
        <v>-3.8394107067091877E-2</v>
      </c>
      <c r="V25" s="170">
        <f t="shared" si="2"/>
        <v>1.2713357904531285E-3</v>
      </c>
      <c r="W25" s="167">
        <f t="shared" si="3"/>
        <v>8.5413169829257139E-4</v>
      </c>
      <c r="X25" s="168">
        <f t="shared" si="3"/>
        <v>6.9125274861419469E-3</v>
      </c>
      <c r="Y25" s="169">
        <f t="shared" si="3"/>
        <v>7.7666591844342469E-3</v>
      </c>
      <c r="Z25" s="168">
        <f t="shared" si="3"/>
        <v>9.7555488353499604E-3</v>
      </c>
      <c r="AA25" s="170">
        <f t="shared" si="3"/>
        <v>1.7522378199441978E-2</v>
      </c>
      <c r="AB25" s="167">
        <f t="shared" si="4"/>
        <v>2.400164603163237E-4</v>
      </c>
      <c r="AC25" s="168">
        <f t="shared" si="4"/>
        <v>1.1627782151291819E-2</v>
      </c>
      <c r="AD25" s="169">
        <f t="shared" si="4"/>
        <v>1.1867843340728599E-2</v>
      </c>
      <c r="AE25" s="168">
        <f t="shared" si="4"/>
        <v>-1.0596597008516423E-2</v>
      </c>
      <c r="AF25" s="170">
        <f t="shared" si="4"/>
        <v>1.2713357904531285E-3</v>
      </c>
      <c r="AN25" s="152"/>
      <c r="AO25" s="152"/>
      <c r="AP25" s="152"/>
      <c r="AQ25" s="152"/>
      <c r="AR25" s="152"/>
    </row>
    <row r="26" spans="1:44" ht="13.5" customHeight="1" x14ac:dyDescent="0.2">
      <c r="A26" s="336"/>
      <c r="B26" s="72" t="s">
        <v>536</v>
      </c>
      <c r="C26" s="164">
        <v>2085.65</v>
      </c>
      <c r="D26" s="165">
        <v>14473.008</v>
      </c>
      <c r="E26" s="166">
        <v>16558.657999999999</v>
      </c>
      <c r="F26" s="165">
        <v>5876.277</v>
      </c>
      <c r="G26" s="123">
        <v>22434.934000000001</v>
      </c>
      <c r="H26" s="164">
        <f t="shared" si="0"/>
        <v>100.76400000000012</v>
      </c>
      <c r="I26" s="165">
        <f t="shared" si="0"/>
        <v>6.1409999999996217</v>
      </c>
      <c r="J26" s="166">
        <f t="shared" si="0"/>
        <v>106.90499999999884</v>
      </c>
      <c r="K26" s="165">
        <f t="shared" si="0"/>
        <v>-57.190999999999804</v>
      </c>
      <c r="L26" s="123">
        <f t="shared" si="0"/>
        <v>49.710999999999331</v>
      </c>
      <c r="M26" s="167">
        <f t="shared" si="1"/>
        <v>5.0765635910576284E-2</v>
      </c>
      <c r="N26" s="168">
        <f t="shared" si="1"/>
        <v>4.2448720929000186E-4</v>
      </c>
      <c r="O26" s="169">
        <f t="shared" si="1"/>
        <v>6.4980917231129611E-3</v>
      </c>
      <c r="P26" s="168">
        <f t="shared" si="1"/>
        <v>-9.6387138179560086E-3</v>
      </c>
      <c r="Q26" s="170">
        <f t="shared" si="1"/>
        <v>2.2207060434465777E-3</v>
      </c>
      <c r="R26" s="167">
        <f t="shared" si="2"/>
        <v>8.4978023687286644E-2</v>
      </c>
      <c r="S26" s="168">
        <f t="shared" si="2"/>
        <v>1.398084962342331E-2</v>
      </c>
      <c r="T26" s="169">
        <f t="shared" si="2"/>
        <v>2.2407606933917815E-2</v>
      </c>
      <c r="U26" s="168">
        <f t="shared" si="2"/>
        <v>-5.3003976035490424E-2</v>
      </c>
      <c r="V26" s="170">
        <f t="shared" si="2"/>
        <v>1.5181068176331018E-3</v>
      </c>
      <c r="W26" s="167">
        <f t="shared" si="3"/>
        <v>1.6982311187993284E-2</v>
      </c>
      <c r="X26" s="168">
        <f t="shared" si="3"/>
        <v>1.034976509521855E-3</v>
      </c>
      <c r="Y26" s="169">
        <f t="shared" si="3"/>
        <v>1.8017287697514983E-2</v>
      </c>
      <c r="Z26" s="168">
        <f t="shared" si="3"/>
        <v>-9.6387138179560086E-3</v>
      </c>
      <c r="AA26" s="170">
        <f t="shared" si="3"/>
        <v>8.3780682730570603E-3</v>
      </c>
      <c r="AB26" s="167">
        <f t="shared" si="4"/>
        <v>7.2922428611994529E-3</v>
      </c>
      <c r="AC26" s="168">
        <f t="shared" si="4"/>
        <v>8.9083366951733869E-3</v>
      </c>
      <c r="AD26" s="169">
        <f t="shared" si="4"/>
        <v>1.6200579556372798E-2</v>
      </c>
      <c r="AE26" s="168">
        <f t="shared" si="4"/>
        <v>-1.4682383456720356E-2</v>
      </c>
      <c r="AF26" s="170">
        <f t="shared" si="4"/>
        <v>1.5181068176331018E-3</v>
      </c>
      <c r="AN26" s="152"/>
      <c r="AO26" s="152"/>
      <c r="AP26" s="152"/>
      <c r="AQ26" s="152"/>
      <c r="AR26" s="152"/>
    </row>
    <row r="27" spans="1:44" ht="13.5" customHeight="1" x14ac:dyDescent="0.2">
      <c r="A27" s="336"/>
      <c r="B27" s="72" t="s">
        <v>537</v>
      </c>
      <c r="C27" s="164">
        <v>2051.8820000000001</v>
      </c>
      <c r="D27" s="165">
        <v>14532.966</v>
      </c>
      <c r="E27" s="166">
        <v>16584.847000000002</v>
      </c>
      <c r="F27" s="165">
        <v>5853.393</v>
      </c>
      <c r="G27" s="123">
        <v>22438.240000000002</v>
      </c>
      <c r="H27" s="164">
        <f t="shared" si="0"/>
        <v>-33.768000000000029</v>
      </c>
      <c r="I27" s="165">
        <f t="shared" si="0"/>
        <v>59.958000000000538</v>
      </c>
      <c r="J27" s="166">
        <f t="shared" si="0"/>
        <v>26.189000000002125</v>
      </c>
      <c r="K27" s="165">
        <f t="shared" si="0"/>
        <v>-22.884000000000015</v>
      </c>
      <c r="L27" s="123">
        <f t="shared" si="0"/>
        <v>3.3060000000004948</v>
      </c>
      <c r="M27" s="167">
        <f t="shared" si="1"/>
        <v>-1.6190636012753831E-2</v>
      </c>
      <c r="N27" s="168">
        <f t="shared" si="1"/>
        <v>4.1427462763787967E-3</v>
      </c>
      <c r="O27" s="169">
        <f t="shared" si="1"/>
        <v>1.5815895225326912E-3</v>
      </c>
      <c r="P27" s="168">
        <f t="shared" si="1"/>
        <v>-3.8943024639580492E-3</v>
      </c>
      <c r="Q27" s="170">
        <f t="shared" si="1"/>
        <v>1.473594707254541E-4</v>
      </c>
      <c r="R27" s="167">
        <f t="shared" si="2"/>
        <v>5.7149098537938467E-2</v>
      </c>
      <c r="S27" s="168">
        <f t="shared" si="2"/>
        <v>2.2174550797439435E-2</v>
      </c>
      <c r="T27" s="169">
        <f t="shared" si="2"/>
        <v>2.6375589598959845E-2</v>
      </c>
      <c r="U27" s="168">
        <f t="shared" si="2"/>
        <v>-5.4388020273800339E-2</v>
      </c>
      <c r="V27" s="170">
        <f t="shared" si="2"/>
        <v>4.0060477763594624E-3</v>
      </c>
      <c r="W27" s="167">
        <f t="shared" si="3"/>
        <v>-5.7464956127834046E-3</v>
      </c>
      <c r="X27" s="168">
        <f t="shared" si="3"/>
        <v>1.0203399193060595E-2</v>
      </c>
      <c r="Y27" s="169">
        <f t="shared" si="3"/>
        <v>4.4567334045012043E-3</v>
      </c>
      <c r="Z27" s="168">
        <f t="shared" si="3"/>
        <v>-3.8943024639580492E-3</v>
      </c>
      <c r="AA27" s="170">
        <f t="shared" si="3"/>
        <v>5.6260111631914131E-4</v>
      </c>
      <c r="AB27" s="167">
        <f t="shared" si="4"/>
        <v>4.9633289796144828E-3</v>
      </c>
      <c r="AC27" s="168">
        <f t="shared" si="4"/>
        <v>1.4106899234899941E-2</v>
      </c>
      <c r="AD27" s="169">
        <f t="shared" si="4"/>
        <v>1.9070183469202532E-2</v>
      </c>
      <c r="AE27" s="168">
        <f t="shared" si="4"/>
        <v>-1.5064180438155042E-2</v>
      </c>
      <c r="AF27" s="170">
        <f t="shared" si="4"/>
        <v>4.0060477763594624E-3</v>
      </c>
      <c r="AN27" s="152"/>
      <c r="AO27" s="152"/>
      <c r="AP27" s="152"/>
      <c r="AQ27" s="152"/>
      <c r="AR27" s="152"/>
    </row>
    <row r="28" spans="1:44" ht="13.5" customHeight="1" x14ac:dyDescent="0.2">
      <c r="A28" s="337"/>
      <c r="B28" s="150" t="s">
        <v>538</v>
      </c>
      <c r="C28" s="171">
        <v>2080.5030000000002</v>
      </c>
      <c r="D28" s="172">
        <v>14501.529</v>
      </c>
      <c r="E28" s="173">
        <v>16582.031999999999</v>
      </c>
      <c r="F28" s="172">
        <v>5881.7579999999998</v>
      </c>
      <c r="G28" s="137">
        <v>22463.789000000001</v>
      </c>
      <c r="H28" s="171">
        <f t="shared" si="0"/>
        <v>28.621000000000095</v>
      </c>
      <c r="I28" s="172">
        <f t="shared" si="0"/>
        <v>-31.436999999999898</v>
      </c>
      <c r="J28" s="173">
        <f t="shared" si="0"/>
        <v>-2.8150000000023283</v>
      </c>
      <c r="K28" s="172">
        <f t="shared" si="0"/>
        <v>28.364999999999782</v>
      </c>
      <c r="L28" s="137">
        <f t="shared" si="0"/>
        <v>25.548999999999069</v>
      </c>
      <c r="M28" s="174">
        <f t="shared" si="1"/>
        <v>1.3948657866290603E-2</v>
      </c>
      <c r="N28" s="175">
        <f t="shared" si="1"/>
        <v>-2.1631510044129946E-3</v>
      </c>
      <c r="O28" s="176">
        <f t="shared" si="1"/>
        <v>-1.6973325108168486E-4</v>
      </c>
      <c r="P28" s="175">
        <f t="shared" si="1"/>
        <v>4.8459073224708781E-3</v>
      </c>
      <c r="Q28" s="177">
        <f t="shared" si="1"/>
        <v>1.1386365419034231E-3</v>
      </c>
      <c r="R28" s="174">
        <f t="shared" si="2"/>
        <v>5.6531595352791231E-2</v>
      </c>
      <c r="S28" s="175">
        <f t="shared" si="2"/>
        <v>1.9308016251258164E-2</v>
      </c>
      <c r="T28" s="176">
        <f t="shared" si="2"/>
        <v>2.3833819903520674E-2</v>
      </c>
      <c r="U28" s="175">
        <f t="shared" si="2"/>
        <v>-3.8645051580563965E-2</v>
      </c>
      <c r="V28" s="177">
        <f t="shared" si="2"/>
        <v>6.7030363065410997E-3</v>
      </c>
      <c r="W28" s="174">
        <f t="shared" si="3"/>
        <v>4.8896426397475948E-3</v>
      </c>
      <c r="X28" s="175">
        <f t="shared" si="3"/>
        <v>-5.3707311297908579E-3</v>
      </c>
      <c r="Y28" s="176">
        <f t="shared" si="3"/>
        <v>-4.8091764896058208E-4</v>
      </c>
      <c r="Z28" s="175">
        <f t="shared" si="3"/>
        <v>4.8459073224708781E-3</v>
      </c>
      <c r="AA28" s="177">
        <f t="shared" si="3"/>
        <v>4.3648188324274598E-3</v>
      </c>
      <c r="AB28" s="174">
        <f t="shared" si="4"/>
        <v>4.9887927946919638E-3</v>
      </c>
      <c r="AC28" s="175">
        <f t="shared" si="4"/>
        <v>1.2310179304529495E-2</v>
      </c>
      <c r="AD28" s="176">
        <f t="shared" si="4"/>
        <v>1.7298972099221366E-2</v>
      </c>
      <c r="AE28" s="175">
        <f t="shared" si="4"/>
        <v>-1.0595846163719133E-2</v>
      </c>
      <c r="AF28" s="177">
        <f t="shared" si="4"/>
        <v>6.7030363065410997E-3</v>
      </c>
      <c r="AN28" s="152"/>
      <c r="AO28" s="152"/>
      <c r="AP28" s="152"/>
      <c r="AQ28" s="152"/>
      <c r="AR28" s="152"/>
    </row>
    <row r="29" spans="1:44" ht="13.5" customHeight="1" x14ac:dyDescent="0.2">
      <c r="A29" s="335">
        <v>2006</v>
      </c>
      <c r="B29" s="156" t="s">
        <v>527</v>
      </c>
      <c r="C29" s="157">
        <v>2135.6039999999998</v>
      </c>
      <c r="D29" s="158">
        <v>14469.785</v>
      </c>
      <c r="E29" s="159">
        <v>16605.388999999999</v>
      </c>
      <c r="F29" s="158">
        <v>5922.95</v>
      </c>
      <c r="G29" s="116">
        <v>22528.338</v>
      </c>
      <c r="H29" s="157">
        <f t="shared" si="0"/>
        <v>55.100999999999658</v>
      </c>
      <c r="I29" s="158">
        <f t="shared" si="0"/>
        <v>-31.744000000000597</v>
      </c>
      <c r="J29" s="159">
        <f t="shared" si="0"/>
        <v>23.356999999999971</v>
      </c>
      <c r="K29" s="158">
        <f t="shared" si="0"/>
        <v>41.192000000000007</v>
      </c>
      <c r="L29" s="116">
        <f t="shared" si="0"/>
        <v>64.548999999999069</v>
      </c>
      <c r="M29" s="160">
        <f t="shared" si="1"/>
        <v>2.648446072896778E-2</v>
      </c>
      <c r="N29" s="161">
        <f t="shared" si="1"/>
        <v>-2.1890105519218419E-3</v>
      </c>
      <c r="O29" s="162">
        <f t="shared" si="1"/>
        <v>1.4085728455957612E-3</v>
      </c>
      <c r="P29" s="161">
        <f t="shared" si="1"/>
        <v>7.0033483186489496E-3</v>
      </c>
      <c r="Q29" s="163">
        <f t="shared" si="1"/>
        <v>2.8734689415039942E-3</v>
      </c>
      <c r="R29" s="160">
        <f t="shared" si="2"/>
        <v>8.1127983524928199E-2</v>
      </c>
      <c r="S29" s="161">
        <f t="shared" si="2"/>
        <v>1.334050735848811E-2</v>
      </c>
      <c r="T29" s="162">
        <f t="shared" si="2"/>
        <v>2.1578392385189694E-2</v>
      </c>
      <c r="U29" s="161">
        <f t="shared" si="2"/>
        <v>-2.9344588202151814E-2</v>
      </c>
      <c r="V29" s="163">
        <f t="shared" si="2"/>
        <v>7.6794146100230718E-3</v>
      </c>
      <c r="W29" s="160">
        <f t="shared" si="3"/>
        <v>9.3681174914030229E-3</v>
      </c>
      <c r="X29" s="161">
        <f t="shared" si="3"/>
        <v>-5.3970258551950959E-3</v>
      </c>
      <c r="Y29" s="162">
        <f t="shared" si="3"/>
        <v>3.9710916362080814E-3</v>
      </c>
      <c r="Z29" s="161">
        <f t="shared" si="3"/>
        <v>7.0033483186489496E-3</v>
      </c>
      <c r="AA29" s="163">
        <f t="shared" si="3"/>
        <v>1.0974439954856877E-2</v>
      </c>
      <c r="AB29" s="160">
        <f t="shared" si="4"/>
        <v>7.1681573788418707E-3</v>
      </c>
      <c r="AC29" s="161">
        <f t="shared" si="4"/>
        <v>8.520640747102938E-3</v>
      </c>
      <c r="AD29" s="162">
        <f t="shared" si="4"/>
        <v>1.568879812594479E-2</v>
      </c>
      <c r="AE29" s="161">
        <f t="shared" si="4"/>
        <v>-8.0092940570887193E-3</v>
      </c>
      <c r="AF29" s="163">
        <f t="shared" si="4"/>
        <v>7.6794146100230718E-3</v>
      </c>
      <c r="AN29" s="152"/>
      <c r="AO29" s="152"/>
      <c r="AP29" s="152"/>
      <c r="AQ29" s="152"/>
      <c r="AR29" s="152"/>
    </row>
    <row r="30" spans="1:44" ht="13.5" customHeight="1" x14ac:dyDescent="0.2">
      <c r="A30" s="336"/>
      <c r="B30" s="72" t="s">
        <v>528</v>
      </c>
      <c r="C30" s="164">
        <v>2154.2759999999998</v>
      </c>
      <c r="D30" s="165">
        <v>14430.659</v>
      </c>
      <c r="E30" s="166">
        <v>16584.935000000001</v>
      </c>
      <c r="F30" s="165">
        <v>6005.0039999999999</v>
      </c>
      <c r="G30" s="123">
        <v>22589.938999999998</v>
      </c>
      <c r="H30" s="164">
        <f t="shared" si="0"/>
        <v>18.672000000000025</v>
      </c>
      <c r="I30" s="165">
        <f t="shared" si="0"/>
        <v>-39.126000000000204</v>
      </c>
      <c r="J30" s="166">
        <f t="shared" si="0"/>
        <v>-20.453999999997905</v>
      </c>
      <c r="K30" s="165">
        <f t="shared" si="0"/>
        <v>82.054000000000087</v>
      </c>
      <c r="L30" s="123">
        <f t="shared" si="0"/>
        <v>61.600999999998749</v>
      </c>
      <c r="M30" s="167">
        <f t="shared" si="1"/>
        <v>8.7431939629257233E-3</v>
      </c>
      <c r="N30" s="168">
        <f t="shared" si="1"/>
        <v>-2.7039793611308119E-3</v>
      </c>
      <c r="O30" s="169">
        <f t="shared" si="1"/>
        <v>-1.2317687950579119E-3</v>
      </c>
      <c r="P30" s="168">
        <f t="shared" si="1"/>
        <v>1.3853569589478231E-2</v>
      </c>
      <c r="Q30" s="170">
        <f t="shared" si="1"/>
        <v>2.7343783638188821E-3</v>
      </c>
      <c r="R30" s="167">
        <f t="shared" si="2"/>
        <v>0.10994920855406673</v>
      </c>
      <c r="S30" s="168">
        <f t="shared" si="2"/>
        <v>7.5443683285525663E-3</v>
      </c>
      <c r="T30" s="169">
        <f t="shared" si="2"/>
        <v>1.9765324547351013E-2</v>
      </c>
      <c r="U30" s="168">
        <f t="shared" si="2"/>
        <v>-1.2074238006210821E-2</v>
      </c>
      <c r="V30" s="170">
        <f t="shared" si="2"/>
        <v>1.1102960995490078E-2</v>
      </c>
      <c r="W30" s="167">
        <f t="shared" si="3"/>
        <v>3.1524831376256806E-3</v>
      </c>
      <c r="X30" s="168">
        <f t="shared" si="3"/>
        <v>-6.6058298651854577E-3</v>
      </c>
      <c r="Y30" s="169">
        <f t="shared" si="3"/>
        <v>-3.4533467275593929E-3</v>
      </c>
      <c r="Z30" s="168">
        <f t="shared" si="3"/>
        <v>1.3853569589478231E-2</v>
      </c>
      <c r="AA30" s="170">
        <f t="shared" si="3"/>
        <v>1.0400391696704979E-2</v>
      </c>
      <c r="AB30" s="167">
        <f t="shared" si="4"/>
        <v>9.5514799606371461E-3</v>
      </c>
      <c r="AC30" s="168">
        <f t="shared" si="4"/>
        <v>4.8364331771930851E-3</v>
      </c>
      <c r="AD30" s="169">
        <f t="shared" si="4"/>
        <v>1.4387913137830281E-2</v>
      </c>
      <c r="AE30" s="168">
        <f t="shared" si="4"/>
        <v>-3.2849521423400406E-3</v>
      </c>
      <c r="AF30" s="170">
        <f t="shared" si="4"/>
        <v>1.1102960995490078E-2</v>
      </c>
      <c r="AN30" s="152"/>
      <c r="AO30" s="152"/>
      <c r="AP30" s="152"/>
      <c r="AQ30" s="152"/>
      <c r="AR30" s="152"/>
    </row>
    <row r="31" spans="1:44" ht="13.5" customHeight="1" x14ac:dyDescent="0.2">
      <c r="A31" s="336"/>
      <c r="B31" s="72" t="s">
        <v>529</v>
      </c>
      <c r="C31" s="164">
        <v>2146.3890000000001</v>
      </c>
      <c r="D31" s="165">
        <v>14496.499</v>
      </c>
      <c r="E31" s="166">
        <v>16642.887999999999</v>
      </c>
      <c r="F31" s="165">
        <v>5995.7139999999999</v>
      </c>
      <c r="G31" s="123">
        <v>22638.601999999999</v>
      </c>
      <c r="H31" s="164">
        <f t="shared" si="0"/>
        <v>-7.8869999999997162</v>
      </c>
      <c r="I31" s="165">
        <f t="shared" si="0"/>
        <v>65.840000000000146</v>
      </c>
      <c r="J31" s="166">
        <f t="shared" si="0"/>
        <v>57.952999999997701</v>
      </c>
      <c r="K31" s="165">
        <f t="shared" si="0"/>
        <v>-9.2899999999999636</v>
      </c>
      <c r="L31" s="123">
        <f t="shared" si="0"/>
        <v>48.663000000000466</v>
      </c>
      <c r="M31" s="167">
        <f t="shared" si="1"/>
        <v>-3.6610907794543115E-3</v>
      </c>
      <c r="N31" s="168">
        <f t="shared" si="1"/>
        <v>4.5625081986900356E-3</v>
      </c>
      <c r="O31" s="169">
        <f t="shared" si="1"/>
        <v>3.4943157751295196E-3</v>
      </c>
      <c r="P31" s="168">
        <f t="shared" si="1"/>
        <v>-1.5470430993884373E-3</v>
      </c>
      <c r="Q31" s="170">
        <f t="shared" si="1"/>
        <v>2.1541890839103404E-3</v>
      </c>
      <c r="R31" s="167">
        <f t="shared" si="2"/>
        <v>7.4692083418243405E-2</v>
      </c>
      <c r="S31" s="168">
        <f t="shared" si="2"/>
        <v>9.5969697533181287E-3</v>
      </c>
      <c r="T31" s="169">
        <f t="shared" si="2"/>
        <v>1.7545704574590443E-2</v>
      </c>
      <c r="U31" s="168">
        <f t="shared" si="2"/>
        <v>2.0607067839871094E-3</v>
      </c>
      <c r="V31" s="170">
        <f t="shared" si="2"/>
        <v>1.3398138714929135E-2</v>
      </c>
      <c r="W31" s="167">
        <f t="shared" si="3"/>
        <v>-1.313404620546417E-3</v>
      </c>
      <c r="X31" s="168">
        <f t="shared" si="3"/>
        <v>1.096418919954094E-2</v>
      </c>
      <c r="Y31" s="169">
        <f t="shared" si="3"/>
        <v>9.6507845789940688E-3</v>
      </c>
      <c r="Z31" s="168">
        <f t="shared" si="3"/>
        <v>-1.5470430993884373E-3</v>
      </c>
      <c r="AA31" s="170">
        <f t="shared" si="3"/>
        <v>8.1037414796060869E-3</v>
      </c>
      <c r="AB31" s="167">
        <f t="shared" si="4"/>
        <v>6.6777392323491723E-3</v>
      </c>
      <c r="AC31" s="168">
        <f t="shared" si="4"/>
        <v>6.1685020795416833E-3</v>
      </c>
      <c r="AD31" s="169">
        <f t="shared" si="4"/>
        <v>1.2846241311890825E-2</v>
      </c>
      <c r="AE31" s="168">
        <f t="shared" si="4"/>
        <v>5.5194216720427357E-4</v>
      </c>
      <c r="AF31" s="170">
        <f t="shared" si="4"/>
        <v>1.3398138714929135E-2</v>
      </c>
      <c r="AN31" s="152"/>
      <c r="AO31" s="152"/>
      <c r="AP31" s="152"/>
      <c r="AQ31" s="152"/>
      <c r="AR31" s="152"/>
    </row>
    <row r="32" spans="1:44" ht="13.5" customHeight="1" x14ac:dyDescent="0.2">
      <c r="A32" s="336"/>
      <c r="B32" s="72" t="s">
        <v>530</v>
      </c>
      <c r="C32" s="164">
        <v>2128.0059999999999</v>
      </c>
      <c r="D32" s="165">
        <v>14608.892</v>
      </c>
      <c r="E32" s="166">
        <v>16736.898000000001</v>
      </c>
      <c r="F32" s="165">
        <v>5983.942</v>
      </c>
      <c r="G32" s="123">
        <v>22720.84</v>
      </c>
      <c r="H32" s="164">
        <f t="shared" si="0"/>
        <v>-18.383000000000266</v>
      </c>
      <c r="I32" s="165">
        <f t="shared" si="0"/>
        <v>112.39300000000003</v>
      </c>
      <c r="J32" s="166">
        <f t="shared" si="0"/>
        <v>94.010000000002037</v>
      </c>
      <c r="K32" s="165">
        <f t="shared" si="0"/>
        <v>-11.771999999999935</v>
      </c>
      <c r="L32" s="123">
        <f t="shared" si="0"/>
        <v>82.238000000001193</v>
      </c>
      <c r="M32" s="167">
        <f t="shared" si="1"/>
        <v>-8.56461713137752E-3</v>
      </c>
      <c r="N32" s="168">
        <f t="shared" si="1"/>
        <v>7.7531133551625138E-3</v>
      </c>
      <c r="O32" s="169">
        <f t="shared" si="1"/>
        <v>5.6486590548468539E-3</v>
      </c>
      <c r="P32" s="168">
        <f t="shared" si="1"/>
        <v>-1.9634025238695397E-3</v>
      </c>
      <c r="Q32" s="170">
        <f t="shared" si="1"/>
        <v>3.6326448073075008E-3</v>
      </c>
      <c r="R32" s="167">
        <f t="shared" si="2"/>
        <v>3.1871051395082749E-2</v>
      </c>
      <c r="S32" s="168">
        <f t="shared" si="2"/>
        <v>2.4094545185868312E-2</v>
      </c>
      <c r="T32" s="169">
        <f t="shared" si="2"/>
        <v>2.5076775576455348E-2</v>
      </c>
      <c r="U32" s="168">
        <f t="shared" si="2"/>
        <v>-7.0122144987245878E-3</v>
      </c>
      <c r="V32" s="170">
        <f t="shared" si="2"/>
        <v>1.6426081871078229E-2</v>
      </c>
      <c r="W32" s="167">
        <f t="shared" si="3"/>
        <v>-3.0660234961174377E-3</v>
      </c>
      <c r="X32" s="168">
        <f t="shared" si="3"/>
        <v>1.8745557243057296E-2</v>
      </c>
      <c r="Y32" s="169">
        <f t="shared" si="3"/>
        <v>1.5679533746940238E-2</v>
      </c>
      <c r="Z32" s="168">
        <f t="shared" si="3"/>
        <v>-1.9634025238695397E-3</v>
      </c>
      <c r="AA32" s="170">
        <f t="shared" si="3"/>
        <v>1.3716131223070546E-2</v>
      </c>
      <c r="AB32" s="167">
        <f t="shared" si="4"/>
        <v>2.9403242610370134E-3</v>
      </c>
      <c r="AC32" s="168">
        <f t="shared" si="4"/>
        <v>1.5376141809816611E-2</v>
      </c>
      <c r="AD32" s="169">
        <f t="shared" si="4"/>
        <v>1.8316466070853663E-2</v>
      </c>
      <c r="AE32" s="168">
        <f t="shared" si="4"/>
        <v>-1.8903841997754377E-3</v>
      </c>
      <c r="AF32" s="170">
        <f t="shared" si="4"/>
        <v>1.6426081871078229E-2</v>
      </c>
      <c r="AN32" s="152"/>
      <c r="AO32" s="152"/>
      <c r="AP32" s="152"/>
      <c r="AQ32" s="152"/>
      <c r="AR32" s="152"/>
    </row>
    <row r="33" spans="1:44" ht="13.5" customHeight="1" x14ac:dyDescent="0.2">
      <c r="A33" s="336"/>
      <c r="B33" s="72" t="s">
        <v>531</v>
      </c>
      <c r="C33" s="164">
        <v>2090.402</v>
      </c>
      <c r="D33" s="165">
        <v>14625.223</v>
      </c>
      <c r="E33" s="166">
        <v>16715.625</v>
      </c>
      <c r="F33" s="165">
        <v>5987.9309999999996</v>
      </c>
      <c r="G33" s="123">
        <v>22703.557000000001</v>
      </c>
      <c r="H33" s="164">
        <f t="shared" ref="H33:L83" si="5">C33-C32</f>
        <v>-37.603999999999814</v>
      </c>
      <c r="I33" s="165">
        <f t="shared" si="5"/>
        <v>16.331000000000131</v>
      </c>
      <c r="J33" s="166">
        <f t="shared" si="5"/>
        <v>-21.273000000001048</v>
      </c>
      <c r="K33" s="165">
        <f t="shared" si="5"/>
        <v>3.988999999999578</v>
      </c>
      <c r="L33" s="123">
        <f t="shared" si="5"/>
        <v>-17.282999999999447</v>
      </c>
      <c r="M33" s="167">
        <f t="shared" ref="M33:Q83" si="6">(C33-C32)/C32</f>
        <v>-1.7671002807322825E-2</v>
      </c>
      <c r="N33" s="168">
        <f t="shared" si="6"/>
        <v>1.1178808084829522E-3</v>
      </c>
      <c r="O33" s="169">
        <f t="shared" si="6"/>
        <v>-1.2710240571461359E-3</v>
      </c>
      <c r="P33" s="168">
        <f t="shared" si="6"/>
        <v>6.6661742376506621E-4</v>
      </c>
      <c r="Q33" s="170">
        <f t="shared" si="6"/>
        <v>-7.6066729927236169E-4</v>
      </c>
      <c r="R33" s="167">
        <f t="shared" ref="R33:V83" si="7">(C33-C21)/C21</f>
        <v>2.8293793448125926E-2</v>
      </c>
      <c r="S33" s="168">
        <f t="shared" si="7"/>
        <v>2.2460725173319311E-2</v>
      </c>
      <c r="T33" s="169">
        <f t="shared" si="7"/>
        <v>2.3186566794169989E-2</v>
      </c>
      <c r="U33" s="168">
        <f t="shared" si="7"/>
        <v>-3.228723856717079E-3</v>
      </c>
      <c r="V33" s="170">
        <f t="shared" si="7"/>
        <v>1.608469650098255E-2</v>
      </c>
      <c r="W33" s="167">
        <f t="shared" ref="W33:AA48" si="8">(C33-C32)/$F32</f>
        <v>-6.2841518183163894E-3</v>
      </c>
      <c r="X33" s="168">
        <f t="shared" si="8"/>
        <v>2.7291374147677453E-3</v>
      </c>
      <c r="Y33" s="169">
        <f t="shared" si="8"/>
        <v>-3.5550144035488727E-3</v>
      </c>
      <c r="Z33" s="168">
        <f t="shared" si="8"/>
        <v>6.6661742376506621E-4</v>
      </c>
      <c r="AA33" s="170">
        <f t="shared" si="8"/>
        <v>-2.8882298658642492E-3</v>
      </c>
      <c r="AB33" s="167">
        <f t="shared" ref="AB33:AF48" si="9">(C33-C21)/$G21</f>
        <v>2.5741851628510695E-3</v>
      </c>
      <c r="AC33" s="168">
        <f t="shared" si="9"/>
        <v>1.4378568214564185E-2</v>
      </c>
      <c r="AD33" s="169">
        <f t="shared" si="9"/>
        <v>1.6952753377415256E-2</v>
      </c>
      <c r="AE33" s="168">
        <f t="shared" si="9"/>
        <v>-8.6805687643278569E-4</v>
      </c>
      <c r="AF33" s="170">
        <f t="shared" si="9"/>
        <v>1.608469650098255E-2</v>
      </c>
      <c r="AN33" s="152"/>
      <c r="AO33" s="152"/>
      <c r="AP33" s="152"/>
      <c r="AQ33" s="152"/>
      <c r="AR33" s="152"/>
    </row>
    <row r="34" spans="1:44" ht="13.5" customHeight="1" x14ac:dyDescent="0.2">
      <c r="A34" s="336"/>
      <c r="B34" s="72" t="s">
        <v>532</v>
      </c>
      <c r="C34" s="164">
        <v>2185.4189999999999</v>
      </c>
      <c r="D34" s="165">
        <v>14559.115</v>
      </c>
      <c r="E34" s="166">
        <v>16744.534</v>
      </c>
      <c r="F34" s="165">
        <v>5977.9340000000002</v>
      </c>
      <c r="G34" s="123">
        <v>22722.467000000001</v>
      </c>
      <c r="H34" s="164">
        <f t="shared" si="5"/>
        <v>95.016999999999825</v>
      </c>
      <c r="I34" s="165">
        <f t="shared" si="5"/>
        <v>-66.108000000000175</v>
      </c>
      <c r="J34" s="166">
        <f t="shared" si="5"/>
        <v>28.908999999999651</v>
      </c>
      <c r="K34" s="165">
        <f t="shared" si="5"/>
        <v>-9.9969999999993888</v>
      </c>
      <c r="L34" s="123">
        <f t="shared" si="5"/>
        <v>18.909999999999854</v>
      </c>
      <c r="M34" s="167">
        <f t="shared" si="6"/>
        <v>4.5453936611235458E-2</v>
      </c>
      <c r="N34" s="168">
        <f t="shared" si="6"/>
        <v>-4.5201362057864123E-3</v>
      </c>
      <c r="O34" s="169">
        <f t="shared" si="6"/>
        <v>1.729459712095698E-3</v>
      </c>
      <c r="P34" s="168">
        <f t="shared" si="6"/>
        <v>-1.6695249160351697E-3</v>
      </c>
      <c r="Q34" s="170">
        <f t="shared" si="6"/>
        <v>8.329091340180684E-4</v>
      </c>
      <c r="R34" s="167">
        <f t="shared" si="7"/>
        <v>0.12236807641938205</v>
      </c>
      <c r="S34" s="168">
        <f t="shared" si="7"/>
        <v>7.5384512431433482E-3</v>
      </c>
      <c r="T34" s="169">
        <f t="shared" si="7"/>
        <v>2.1174236078513559E-2</v>
      </c>
      <c r="U34" s="168">
        <f t="shared" si="7"/>
        <v>6.5570049597642168E-3</v>
      </c>
      <c r="V34" s="170">
        <f t="shared" si="7"/>
        <v>1.728757898680381E-2</v>
      </c>
      <c r="W34" s="167">
        <f t="shared" si="8"/>
        <v>1.58680853202884E-2</v>
      </c>
      <c r="X34" s="168">
        <f t="shared" si="8"/>
        <v>-1.1040207377139146E-2</v>
      </c>
      <c r="Y34" s="169">
        <f t="shared" si="8"/>
        <v>4.8278779431492535E-3</v>
      </c>
      <c r="Z34" s="168">
        <f t="shared" si="8"/>
        <v>-1.6695249160351697E-3</v>
      </c>
      <c r="AA34" s="170">
        <f t="shared" si="8"/>
        <v>3.1580190219292533E-3</v>
      </c>
      <c r="AB34" s="167">
        <f t="shared" si="9"/>
        <v>1.066733177157245E-2</v>
      </c>
      <c r="AC34" s="168">
        <f t="shared" si="9"/>
        <v>4.8768987343755137E-3</v>
      </c>
      <c r="AD34" s="169">
        <f t="shared" si="9"/>
        <v>1.5544230505948066E-2</v>
      </c>
      <c r="AE34" s="168">
        <f t="shared" si="9"/>
        <v>1.7434380210962182E-3</v>
      </c>
      <c r="AF34" s="170">
        <f t="shared" si="9"/>
        <v>1.728757898680381E-2</v>
      </c>
      <c r="AN34" s="152"/>
      <c r="AO34" s="152"/>
      <c r="AP34" s="152"/>
      <c r="AQ34" s="152"/>
      <c r="AR34" s="152"/>
    </row>
    <row r="35" spans="1:44" ht="13.5" customHeight="1" x14ac:dyDescent="0.2">
      <c r="A35" s="336"/>
      <c r="B35" s="72" t="s">
        <v>533</v>
      </c>
      <c r="C35" s="164">
        <v>2148.0210000000002</v>
      </c>
      <c r="D35" s="165">
        <v>14552.636</v>
      </c>
      <c r="E35" s="166">
        <v>16700.656999999999</v>
      </c>
      <c r="F35" s="165">
        <v>5977.3620000000001</v>
      </c>
      <c r="G35" s="123">
        <v>22678.019</v>
      </c>
      <c r="H35" s="164">
        <f t="shared" si="5"/>
        <v>-37.397999999999683</v>
      </c>
      <c r="I35" s="165">
        <f t="shared" si="5"/>
        <v>-6.4789999999993597</v>
      </c>
      <c r="J35" s="166">
        <f t="shared" si="5"/>
        <v>-43.877000000000407</v>
      </c>
      <c r="K35" s="165">
        <f t="shared" si="5"/>
        <v>-0.57200000000011642</v>
      </c>
      <c r="L35" s="123">
        <f t="shared" si="5"/>
        <v>-44.44800000000032</v>
      </c>
      <c r="M35" s="167">
        <f t="shared" si="6"/>
        <v>-1.7112507944700622E-2</v>
      </c>
      <c r="N35" s="168">
        <f t="shared" si="6"/>
        <v>-4.4501331296575099E-4</v>
      </c>
      <c r="O35" s="169">
        <f t="shared" si="6"/>
        <v>-2.6203774915444294E-3</v>
      </c>
      <c r="P35" s="168">
        <f t="shared" si="6"/>
        <v>-9.5685231720543648E-5</v>
      </c>
      <c r="Q35" s="170">
        <f t="shared" si="6"/>
        <v>-1.9561256266760261E-3</v>
      </c>
      <c r="R35" s="167">
        <f t="shared" si="7"/>
        <v>5.5716516346489983E-2</v>
      </c>
      <c r="S35" s="168">
        <f t="shared" si="7"/>
        <v>1.2514288302513119E-2</v>
      </c>
      <c r="T35" s="169">
        <f t="shared" si="7"/>
        <v>1.7871722490569477E-2</v>
      </c>
      <c r="U35" s="168">
        <f t="shared" si="7"/>
        <v>1.6135637477273545E-2</v>
      </c>
      <c r="V35" s="170">
        <f t="shared" si="7"/>
        <v>1.7413603810735246E-2</v>
      </c>
      <c r="W35" s="167">
        <f t="shared" si="8"/>
        <v>-6.2560075102869456E-3</v>
      </c>
      <c r="X35" s="168">
        <f t="shared" si="8"/>
        <v>-1.0838192592958302E-3</v>
      </c>
      <c r="Y35" s="169">
        <f t="shared" si="8"/>
        <v>-7.3398267695830039E-3</v>
      </c>
      <c r="Z35" s="168">
        <f t="shared" si="8"/>
        <v>-9.5685231720543648E-5</v>
      </c>
      <c r="AA35" s="170">
        <f t="shared" si="8"/>
        <v>-7.4353447194298768E-3</v>
      </c>
      <c r="AB35" s="167">
        <f t="shared" si="9"/>
        <v>5.0858973079791698E-3</v>
      </c>
      <c r="AC35" s="168">
        <f t="shared" si="9"/>
        <v>8.0693599317214464E-3</v>
      </c>
      <c r="AD35" s="169">
        <f t="shared" si="9"/>
        <v>1.3155257239700586E-2</v>
      </c>
      <c r="AE35" s="168">
        <f t="shared" si="9"/>
        <v>4.2583017076096435E-3</v>
      </c>
      <c r="AF35" s="170">
        <f t="shared" si="9"/>
        <v>1.7413603810735246E-2</v>
      </c>
      <c r="AN35" s="152"/>
      <c r="AO35" s="152"/>
      <c r="AP35" s="152"/>
      <c r="AQ35" s="152"/>
      <c r="AR35" s="152"/>
    </row>
    <row r="36" spans="1:44" ht="13.5" customHeight="1" x14ac:dyDescent="0.2">
      <c r="A36" s="336"/>
      <c r="B36" s="72" t="s">
        <v>534</v>
      </c>
      <c r="C36" s="164">
        <v>2180.3789999999999</v>
      </c>
      <c r="D36" s="165">
        <v>14513.315000000001</v>
      </c>
      <c r="E36" s="166">
        <v>16693.694</v>
      </c>
      <c r="F36" s="165">
        <v>5960.6980000000003</v>
      </c>
      <c r="G36" s="123">
        <v>22654.392</v>
      </c>
      <c r="H36" s="164">
        <f t="shared" si="5"/>
        <v>32.35799999999972</v>
      </c>
      <c r="I36" s="165">
        <f t="shared" si="5"/>
        <v>-39.320999999999913</v>
      </c>
      <c r="J36" s="166">
        <f t="shared" si="5"/>
        <v>-6.9629999999997381</v>
      </c>
      <c r="K36" s="165">
        <f t="shared" si="5"/>
        <v>-16.66399999999976</v>
      </c>
      <c r="L36" s="123">
        <f t="shared" si="5"/>
        <v>-23.627000000000407</v>
      </c>
      <c r="M36" s="167">
        <f t="shared" si="6"/>
        <v>1.5064098535349383E-2</v>
      </c>
      <c r="N36" s="168">
        <f t="shared" si="6"/>
        <v>-2.7019847125977665E-3</v>
      </c>
      <c r="O36" s="169">
        <f t="shared" si="6"/>
        <v>-4.1692970522056339E-4</v>
      </c>
      <c r="P36" s="168">
        <f t="shared" si="6"/>
        <v>-2.7878518985465094E-3</v>
      </c>
      <c r="Q36" s="170">
        <f t="shared" si="6"/>
        <v>-1.0418458508214675E-3</v>
      </c>
      <c r="R36" s="167">
        <f t="shared" si="7"/>
        <v>0.10127548971723856</v>
      </c>
      <c r="S36" s="168">
        <f t="shared" si="7"/>
        <v>6.0353184001828413E-3</v>
      </c>
      <c r="T36" s="169">
        <f t="shared" si="7"/>
        <v>1.7528768998632392E-2</v>
      </c>
      <c r="U36" s="168">
        <f t="shared" si="7"/>
        <v>1.4389540894426888E-2</v>
      </c>
      <c r="V36" s="170">
        <f t="shared" si="7"/>
        <v>1.6700865024502302E-2</v>
      </c>
      <c r="W36" s="167">
        <f t="shared" si="8"/>
        <v>5.4134248519664228E-3</v>
      </c>
      <c r="X36" s="168">
        <f t="shared" si="8"/>
        <v>-6.5783200013651358E-3</v>
      </c>
      <c r="Y36" s="169">
        <f t="shared" si="8"/>
        <v>-1.1648951493986373E-3</v>
      </c>
      <c r="Z36" s="168">
        <f t="shared" si="8"/>
        <v>-2.7878518985465094E-3</v>
      </c>
      <c r="AA36" s="170">
        <f t="shared" si="8"/>
        <v>-3.9527470479452992E-3</v>
      </c>
      <c r="AB36" s="167">
        <f t="shared" si="9"/>
        <v>8.998728540046139E-3</v>
      </c>
      <c r="AC36" s="168">
        <f t="shared" si="9"/>
        <v>3.9074583954885776E-3</v>
      </c>
      <c r="AD36" s="169">
        <f t="shared" si="9"/>
        <v>1.2906186935534586E-2</v>
      </c>
      <c r="AE36" s="168">
        <f t="shared" si="9"/>
        <v>3.7947229677206562E-3</v>
      </c>
      <c r="AF36" s="170">
        <f t="shared" si="9"/>
        <v>1.6700865024502302E-2</v>
      </c>
      <c r="AN36" s="152"/>
      <c r="AO36" s="152"/>
      <c r="AP36" s="152"/>
      <c r="AQ36" s="152"/>
      <c r="AR36" s="152"/>
    </row>
    <row r="37" spans="1:44" ht="13.5" customHeight="1" x14ac:dyDescent="0.2">
      <c r="A37" s="336"/>
      <c r="B37" s="147" t="s">
        <v>535</v>
      </c>
      <c r="C37" s="164">
        <v>2193.8910000000001</v>
      </c>
      <c r="D37" s="165">
        <v>14530.999</v>
      </c>
      <c r="E37" s="166">
        <v>16724.89</v>
      </c>
      <c r="F37" s="165">
        <v>5953.5190000000002</v>
      </c>
      <c r="G37" s="123">
        <v>22678.41</v>
      </c>
      <c r="H37" s="164">
        <f t="shared" si="5"/>
        <v>13.512000000000171</v>
      </c>
      <c r="I37" s="165">
        <f t="shared" si="5"/>
        <v>17.683999999999287</v>
      </c>
      <c r="J37" s="166">
        <f t="shared" si="5"/>
        <v>31.195999999999913</v>
      </c>
      <c r="K37" s="165">
        <f t="shared" si="5"/>
        <v>-7.1790000000000873</v>
      </c>
      <c r="L37" s="123">
        <f t="shared" si="5"/>
        <v>24.018000000000029</v>
      </c>
      <c r="M37" s="167">
        <f t="shared" si="6"/>
        <v>6.1970877540098177E-3</v>
      </c>
      <c r="N37" s="168">
        <f t="shared" si="6"/>
        <v>1.2184673177698744E-3</v>
      </c>
      <c r="O37" s="169">
        <f t="shared" si="6"/>
        <v>1.8687295933422473E-3</v>
      </c>
      <c r="P37" s="168">
        <f t="shared" si="6"/>
        <v>-1.2043891503981726E-3</v>
      </c>
      <c r="Q37" s="170">
        <f t="shared" si="6"/>
        <v>1.0601917720855201E-3</v>
      </c>
      <c r="R37" s="167">
        <f t="shared" si="7"/>
        <v>0.10529823879054016</v>
      </c>
      <c r="S37" s="168">
        <f t="shared" si="7"/>
        <v>4.4330261693841253E-3</v>
      </c>
      <c r="T37" s="169">
        <f t="shared" si="7"/>
        <v>1.6602303718029246E-2</v>
      </c>
      <c r="U37" s="168">
        <f t="shared" si="7"/>
        <v>3.3793053236320456E-3</v>
      </c>
      <c r="V37" s="170">
        <f t="shared" si="7"/>
        <v>1.309734551226039E-2</v>
      </c>
      <c r="W37" s="167">
        <f t="shared" si="8"/>
        <v>2.2668486140381833E-3</v>
      </c>
      <c r="X37" s="168">
        <f t="shared" si="8"/>
        <v>2.9667666437721363E-3</v>
      </c>
      <c r="Y37" s="169">
        <f t="shared" si="8"/>
        <v>5.2336152578103959E-3</v>
      </c>
      <c r="Z37" s="168">
        <f t="shared" si="8"/>
        <v>-1.2043891503981726E-3</v>
      </c>
      <c r="AA37" s="170">
        <f t="shared" si="8"/>
        <v>4.0293938729994419E-3</v>
      </c>
      <c r="AB37" s="167">
        <f t="shared" si="9"/>
        <v>9.3367396876055282E-3</v>
      </c>
      <c r="AC37" s="168">
        <f t="shared" si="9"/>
        <v>2.8649256699385841E-3</v>
      </c>
      <c r="AD37" s="169">
        <f t="shared" si="9"/>
        <v>1.2201665357544073E-2</v>
      </c>
      <c r="AE37" s="168">
        <f t="shared" si="9"/>
        <v>8.9572482704328583E-4</v>
      </c>
      <c r="AF37" s="170">
        <f t="shared" si="9"/>
        <v>1.309734551226039E-2</v>
      </c>
      <c r="AN37" s="152"/>
      <c r="AO37" s="152"/>
      <c r="AP37" s="152"/>
      <c r="AQ37" s="152"/>
      <c r="AR37" s="152"/>
    </row>
    <row r="38" spans="1:44" ht="13.5" customHeight="1" x14ac:dyDescent="0.2">
      <c r="A38" s="336"/>
      <c r="B38" s="72" t="s">
        <v>536</v>
      </c>
      <c r="C38" s="164">
        <v>2230.5079999999998</v>
      </c>
      <c r="D38" s="165">
        <v>14427.949000000001</v>
      </c>
      <c r="E38" s="166">
        <v>16658.456999999999</v>
      </c>
      <c r="F38" s="165">
        <v>5995.027</v>
      </c>
      <c r="G38" s="123">
        <v>22653.483</v>
      </c>
      <c r="H38" s="164">
        <f t="shared" si="5"/>
        <v>36.616999999999734</v>
      </c>
      <c r="I38" s="165">
        <f t="shared" si="5"/>
        <v>-103.04999999999927</v>
      </c>
      <c r="J38" s="166">
        <f t="shared" si="5"/>
        <v>-66.433000000000902</v>
      </c>
      <c r="K38" s="165">
        <f t="shared" si="5"/>
        <v>41.507999999999811</v>
      </c>
      <c r="L38" s="123">
        <f t="shared" si="5"/>
        <v>-24.92699999999968</v>
      </c>
      <c r="M38" s="167">
        <f t="shared" si="6"/>
        <v>1.6690437218621953E-2</v>
      </c>
      <c r="N38" s="168">
        <f t="shared" si="6"/>
        <v>-7.0917353996101211E-3</v>
      </c>
      <c r="O38" s="169">
        <f t="shared" si="6"/>
        <v>-3.9721038524020728E-3</v>
      </c>
      <c r="P38" s="168">
        <f t="shared" si="6"/>
        <v>6.9720110072714657E-3</v>
      </c>
      <c r="Q38" s="170">
        <f t="shared" si="6"/>
        <v>-1.0991511309655165E-3</v>
      </c>
      <c r="R38" s="167">
        <f t="shared" si="7"/>
        <v>6.945460647759677E-2</v>
      </c>
      <c r="S38" s="168">
        <f t="shared" si="7"/>
        <v>-3.1133127266978148E-3</v>
      </c>
      <c r="T38" s="169">
        <f t="shared" si="7"/>
        <v>6.0269980816077652E-3</v>
      </c>
      <c r="U38" s="168">
        <f t="shared" si="7"/>
        <v>2.0208373431000615E-2</v>
      </c>
      <c r="V38" s="170">
        <f t="shared" si="7"/>
        <v>9.7414594578258649E-3</v>
      </c>
      <c r="W38" s="167">
        <f t="shared" si="8"/>
        <v>6.1504800774129943E-3</v>
      </c>
      <c r="X38" s="168">
        <f t="shared" si="8"/>
        <v>-1.7309090640342167E-2</v>
      </c>
      <c r="Y38" s="169">
        <f t="shared" si="8"/>
        <v>-1.1158610562929404E-2</v>
      </c>
      <c r="Z38" s="168">
        <f t="shared" si="8"/>
        <v>6.9720110072714657E-3</v>
      </c>
      <c r="AA38" s="170">
        <f t="shared" si="8"/>
        <v>-4.1869354914294684E-3</v>
      </c>
      <c r="AB38" s="167">
        <f t="shared" si="9"/>
        <v>6.4568052662869304E-3</v>
      </c>
      <c r="AC38" s="168">
        <f t="shared" si="9"/>
        <v>-2.0084302454377303E-3</v>
      </c>
      <c r="AD38" s="169">
        <f t="shared" si="9"/>
        <v>4.4483750208491393E-3</v>
      </c>
      <c r="AE38" s="168">
        <f t="shared" si="9"/>
        <v>5.2930844369767256E-3</v>
      </c>
      <c r="AF38" s="170">
        <f t="shared" si="9"/>
        <v>9.7414594578258649E-3</v>
      </c>
      <c r="AN38" s="152"/>
      <c r="AO38" s="152"/>
      <c r="AP38" s="152"/>
      <c r="AQ38" s="152"/>
      <c r="AR38" s="152"/>
    </row>
    <row r="39" spans="1:44" ht="13.5" customHeight="1" x14ac:dyDescent="0.2">
      <c r="A39" s="336"/>
      <c r="B39" s="72" t="s">
        <v>537</v>
      </c>
      <c r="C39" s="164">
        <v>2246.2190000000001</v>
      </c>
      <c r="D39" s="165">
        <v>14480.957</v>
      </c>
      <c r="E39" s="166">
        <v>16727.177</v>
      </c>
      <c r="F39" s="165">
        <v>5993.3860000000004</v>
      </c>
      <c r="G39" s="123">
        <v>22720.562000000002</v>
      </c>
      <c r="H39" s="164">
        <f t="shared" si="5"/>
        <v>15.71100000000024</v>
      </c>
      <c r="I39" s="165">
        <f t="shared" si="5"/>
        <v>53.007999999999811</v>
      </c>
      <c r="J39" s="166">
        <f t="shared" si="5"/>
        <v>68.720000000001164</v>
      </c>
      <c r="K39" s="165">
        <f t="shared" si="5"/>
        <v>-1.6409999999996217</v>
      </c>
      <c r="L39" s="123">
        <f t="shared" si="5"/>
        <v>67.079000000001543</v>
      </c>
      <c r="M39" s="167">
        <f t="shared" si="6"/>
        <v>7.0436869089912438E-3</v>
      </c>
      <c r="N39" s="168">
        <f t="shared" si="6"/>
        <v>3.6739802725945184E-3</v>
      </c>
      <c r="O39" s="169">
        <f t="shared" si="6"/>
        <v>4.1252320067819712E-3</v>
      </c>
      <c r="P39" s="168">
        <f t="shared" si="6"/>
        <v>-2.7372687395730189E-4</v>
      </c>
      <c r="Q39" s="170">
        <f t="shared" si="6"/>
        <v>2.9610899127521162E-3</v>
      </c>
      <c r="R39" s="167">
        <f t="shared" si="7"/>
        <v>9.4711586728671526E-2</v>
      </c>
      <c r="S39" s="168">
        <f t="shared" si="7"/>
        <v>-3.578691369676363E-3</v>
      </c>
      <c r="T39" s="169">
        <f t="shared" si="7"/>
        <v>8.581930240296947E-3</v>
      </c>
      <c r="U39" s="168">
        <f t="shared" si="7"/>
        <v>2.3916555748093524E-2</v>
      </c>
      <c r="V39" s="170">
        <f t="shared" si="7"/>
        <v>1.2582181133636154E-2</v>
      </c>
      <c r="W39" s="167">
        <f t="shared" si="8"/>
        <v>2.6206721003925819E-3</v>
      </c>
      <c r="X39" s="168">
        <f t="shared" si="8"/>
        <v>8.8419952070273936E-3</v>
      </c>
      <c r="Y39" s="169">
        <f t="shared" si="8"/>
        <v>1.1462834112340305E-2</v>
      </c>
      <c r="Z39" s="168">
        <f t="shared" si="8"/>
        <v>-2.7372687395730189E-4</v>
      </c>
      <c r="AA39" s="170">
        <f t="shared" si="8"/>
        <v>1.1189107238383003E-2</v>
      </c>
      <c r="AB39" s="167">
        <f t="shared" si="9"/>
        <v>8.6609734096791888E-3</v>
      </c>
      <c r="AC39" s="168">
        <f t="shared" si="9"/>
        <v>-2.3178734160968066E-3</v>
      </c>
      <c r="AD39" s="169">
        <f t="shared" si="9"/>
        <v>6.3431891271328814E-3</v>
      </c>
      <c r="AE39" s="168">
        <f t="shared" si="9"/>
        <v>6.2390365732784914E-3</v>
      </c>
      <c r="AF39" s="170">
        <f t="shared" si="9"/>
        <v>1.2582181133636154E-2</v>
      </c>
      <c r="AN39" s="152"/>
      <c r="AO39" s="152"/>
      <c r="AP39" s="152"/>
      <c r="AQ39" s="152"/>
      <c r="AR39" s="152"/>
    </row>
    <row r="40" spans="1:44" ht="13.5" customHeight="1" x14ac:dyDescent="0.2">
      <c r="A40" s="337"/>
      <c r="B40" s="150" t="s">
        <v>538</v>
      </c>
      <c r="C40" s="171">
        <v>2232.2919999999999</v>
      </c>
      <c r="D40" s="172">
        <v>14461.398999999999</v>
      </c>
      <c r="E40" s="173">
        <v>16693.691999999999</v>
      </c>
      <c r="F40" s="172">
        <v>6028.3429999999998</v>
      </c>
      <c r="G40" s="137">
        <v>22722.036</v>
      </c>
      <c r="H40" s="171">
        <f t="shared" si="5"/>
        <v>-13.927000000000135</v>
      </c>
      <c r="I40" s="172">
        <f t="shared" si="5"/>
        <v>-19.558000000000902</v>
      </c>
      <c r="J40" s="173">
        <f t="shared" si="5"/>
        <v>-33.485000000000582</v>
      </c>
      <c r="K40" s="172">
        <f t="shared" si="5"/>
        <v>34.956999999999425</v>
      </c>
      <c r="L40" s="137">
        <f t="shared" si="5"/>
        <v>1.4739999999983411</v>
      </c>
      <c r="M40" s="174">
        <f t="shared" si="6"/>
        <v>-6.2001968641526651E-3</v>
      </c>
      <c r="N40" s="175">
        <f t="shared" si="6"/>
        <v>-1.3506013449249867E-3</v>
      </c>
      <c r="O40" s="176">
        <f t="shared" si="6"/>
        <v>-2.001832108310959E-3</v>
      </c>
      <c r="P40" s="175">
        <f t="shared" si="6"/>
        <v>5.832596131802527E-3</v>
      </c>
      <c r="Q40" s="177">
        <f t="shared" si="6"/>
        <v>6.4875155816935382E-5</v>
      </c>
      <c r="R40" s="174">
        <f t="shared" si="7"/>
        <v>7.2957837599849529E-2</v>
      </c>
      <c r="S40" s="175">
        <f t="shared" si="7"/>
        <v>-2.7672944004732891E-3</v>
      </c>
      <c r="T40" s="176">
        <f t="shared" si="7"/>
        <v>6.7337947484361303E-3</v>
      </c>
      <c r="U40" s="175">
        <f t="shared" si="7"/>
        <v>2.4921970608107313E-2</v>
      </c>
      <c r="V40" s="177">
        <f t="shared" si="7"/>
        <v>1.1496146086486095E-2</v>
      </c>
      <c r="W40" s="174">
        <f t="shared" si="8"/>
        <v>-2.3237281897078104E-3</v>
      </c>
      <c r="X40" s="175">
        <f t="shared" si="8"/>
        <v>-3.2632638712075113E-3</v>
      </c>
      <c r="Y40" s="176">
        <f t="shared" si="8"/>
        <v>-5.5869920609152458E-3</v>
      </c>
      <c r="Z40" s="175">
        <f t="shared" si="8"/>
        <v>5.832596131802527E-3</v>
      </c>
      <c r="AA40" s="177">
        <f t="shared" si="8"/>
        <v>2.4593777207046919E-4</v>
      </c>
      <c r="AB40" s="174">
        <f t="shared" si="9"/>
        <v>6.7570524277983449E-3</v>
      </c>
      <c r="AC40" s="175">
        <f t="shared" si="9"/>
        <v>-1.7864305972603738E-3</v>
      </c>
      <c r="AD40" s="176">
        <f t="shared" si="9"/>
        <v>4.9706663466256669E-3</v>
      </c>
      <c r="AE40" s="175">
        <f t="shared" si="9"/>
        <v>6.5253907076851568E-3</v>
      </c>
      <c r="AF40" s="177">
        <f t="shared" si="9"/>
        <v>1.1496146086486095E-2</v>
      </c>
      <c r="AN40" s="152"/>
      <c r="AO40" s="152"/>
      <c r="AP40" s="152"/>
      <c r="AQ40" s="152"/>
      <c r="AR40" s="152"/>
    </row>
    <row r="41" spans="1:44" ht="13.5" customHeight="1" x14ac:dyDescent="0.2">
      <c r="A41" s="335">
        <v>2007</v>
      </c>
      <c r="B41" s="156" t="s">
        <v>527</v>
      </c>
      <c r="C41" s="157">
        <v>2151.7269999999999</v>
      </c>
      <c r="D41" s="158">
        <v>14526.315000000001</v>
      </c>
      <c r="E41" s="159">
        <v>16678.041000000001</v>
      </c>
      <c r="F41" s="158">
        <v>5964.1229999999996</v>
      </c>
      <c r="G41" s="116">
        <v>22642.163</v>
      </c>
      <c r="H41" s="157">
        <f t="shared" si="5"/>
        <v>-80.565000000000055</v>
      </c>
      <c r="I41" s="158">
        <f t="shared" si="5"/>
        <v>64.916000000001077</v>
      </c>
      <c r="J41" s="159">
        <f t="shared" si="5"/>
        <v>-15.650999999998021</v>
      </c>
      <c r="K41" s="158">
        <f t="shared" si="5"/>
        <v>-64.220000000000255</v>
      </c>
      <c r="L41" s="116">
        <f t="shared" si="5"/>
        <v>-79.872999999999593</v>
      </c>
      <c r="M41" s="160">
        <f t="shared" si="6"/>
        <v>-3.6090708563216667E-2</v>
      </c>
      <c r="N41" s="161">
        <f t="shared" si="6"/>
        <v>4.4889156298087811E-3</v>
      </c>
      <c r="O41" s="162">
        <f t="shared" si="6"/>
        <v>-9.3753976052739088E-4</v>
      </c>
      <c r="P41" s="161">
        <f t="shared" si="6"/>
        <v>-1.0653010288233476E-2</v>
      </c>
      <c r="Q41" s="163">
        <f t="shared" si="6"/>
        <v>-3.5152219633838972E-3</v>
      </c>
      <c r="R41" s="160">
        <f t="shared" si="7"/>
        <v>7.5496206225498961E-3</v>
      </c>
      <c r="S41" s="161">
        <f t="shared" si="7"/>
        <v>3.9067615724767612E-3</v>
      </c>
      <c r="T41" s="162">
        <f t="shared" si="7"/>
        <v>4.375206145426757E-3</v>
      </c>
      <c r="U41" s="161">
        <f t="shared" si="7"/>
        <v>6.9514346736001108E-3</v>
      </c>
      <c r="V41" s="163">
        <f t="shared" si="7"/>
        <v>5.052525401563166E-3</v>
      </c>
      <c r="W41" s="160">
        <f t="shared" si="8"/>
        <v>-1.3364368948482204E-2</v>
      </c>
      <c r="X41" s="161">
        <f t="shared" si="8"/>
        <v>1.0768464899890581E-2</v>
      </c>
      <c r="Y41" s="162">
        <f t="shared" si="8"/>
        <v>-2.5962358147169164E-3</v>
      </c>
      <c r="Z41" s="161">
        <f t="shared" si="8"/>
        <v>-1.0653010288233476E-2</v>
      </c>
      <c r="AA41" s="163">
        <f t="shared" si="8"/>
        <v>-1.3249577869076061E-2</v>
      </c>
      <c r="AB41" s="160">
        <f t="shared" si="9"/>
        <v>7.1567640719879329E-4</v>
      </c>
      <c r="AC41" s="161">
        <f t="shared" si="9"/>
        <v>2.5092840847824927E-3</v>
      </c>
      <c r="AD41" s="162">
        <f t="shared" si="9"/>
        <v>3.2249161034427778E-3</v>
      </c>
      <c r="AE41" s="161">
        <f t="shared" si="9"/>
        <v>1.8276092981204283E-3</v>
      </c>
      <c r="AF41" s="163">
        <f t="shared" si="9"/>
        <v>5.052525401563166E-3</v>
      </c>
      <c r="AN41" s="152"/>
      <c r="AO41" s="152"/>
      <c r="AP41" s="152"/>
      <c r="AQ41" s="152"/>
      <c r="AR41" s="152"/>
    </row>
    <row r="42" spans="1:44" ht="13.5" customHeight="1" x14ac:dyDescent="0.2">
      <c r="A42" s="336"/>
      <c r="B42" s="72" t="s">
        <v>528</v>
      </c>
      <c r="C42" s="164">
        <v>2166.6080000000002</v>
      </c>
      <c r="D42" s="165">
        <v>14596.16</v>
      </c>
      <c r="E42" s="166">
        <v>16762.769</v>
      </c>
      <c r="F42" s="165">
        <v>5916.0540000000001</v>
      </c>
      <c r="G42" s="123">
        <v>22678.823</v>
      </c>
      <c r="H42" s="164">
        <f t="shared" si="5"/>
        <v>14.881000000000313</v>
      </c>
      <c r="I42" s="165">
        <f t="shared" si="5"/>
        <v>69.844999999999345</v>
      </c>
      <c r="J42" s="166">
        <f t="shared" si="5"/>
        <v>84.727999999999156</v>
      </c>
      <c r="K42" s="165">
        <f t="shared" si="5"/>
        <v>-48.068999999999505</v>
      </c>
      <c r="L42" s="123">
        <f t="shared" si="5"/>
        <v>36.659999999999854</v>
      </c>
      <c r="M42" s="167">
        <f t="shared" si="6"/>
        <v>6.915840160020446E-3</v>
      </c>
      <c r="N42" s="168">
        <f t="shared" si="6"/>
        <v>4.8081705511686442E-3</v>
      </c>
      <c r="O42" s="169">
        <f t="shared" si="6"/>
        <v>5.0802129578647248E-3</v>
      </c>
      <c r="P42" s="168">
        <f t="shared" si="6"/>
        <v>-8.0596929338981622E-3</v>
      </c>
      <c r="Q42" s="170">
        <f t="shared" si="6"/>
        <v>1.6191032632350475E-3</v>
      </c>
      <c r="R42" s="167">
        <f t="shared" si="7"/>
        <v>5.7244289960990775E-3</v>
      </c>
      <c r="S42" s="168">
        <f t="shared" si="7"/>
        <v>1.1468707007767297E-2</v>
      </c>
      <c r="T42" s="169">
        <f t="shared" si="7"/>
        <v>1.0722622669307954E-2</v>
      </c>
      <c r="U42" s="168">
        <f t="shared" si="7"/>
        <v>-1.4812646253024947E-2</v>
      </c>
      <c r="V42" s="170">
        <f t="shared" si="7"/>
        <v>3.9346719794153421E-3</v>
      </c>
      <c r="W42" s="167">
        <f t="shared" si="8"/>
        <v>2.4950860336046582E-3</v>
      </c>
      <c r="X42" s="168">
        <f t="shared" si="8"/>
        <v>1.1710858411203014E-2</v>
      </c>
      <c r="Y42" s="169">
        <f t="shared" si="8"/>
        <v>1.420627978329742E-2</v>
      </c>
      <c r="Z42" s="168">
        <f t="shared" si="8"/>
        <v>-8.0596929338981622E-3</v>
      </c>
      <c r="AA42" s="170">
        <f t="shared" si="8"/>
        <v>6.1467545186442091E-3</v>
      </c>
      <c r="AB42" s="167">
        <f t="shared" si="9"/>
        <v>5.4590674193499746E-4</v>
      </c>
      <c r="AC42" s="168">
        <f t="shared" si="9"/>
        <v>7.3263146040367889E-3</v>
      </c>
      <c r="AD42" s="169">
        <f t="shared" si="9"/>
        <v>7.8722656134661961E-3</v>
      </c>
      <c r="AE42" s="168">
        <f t="shared" si="9"/>
        <v>-3.9375936340509737E-3</v>
      </c>
      <c r="AF42" s="170">
        <f t="shared" si="9"/>
        <v>3.9346719794153421E-3</v>
      </c>
      <c r="AN42" s="152"/>
      <c r="AO42" s="152"/>
      <c r="AP42" s="152"/>
      <c r="AQ42" s="152"/>
      <c r="AR42" s="152"/>
    </row>
    <row r="43" spans="1:44" ht="13.5" customHeight="1" x14ac:dyDescent="0.2">
      <c r="A43" s="336"/>
      <c r="B43" s="72" t="s">
        <v>529</v>
      </c>
      <c r="C43" s="164">
        <v>2252.241</v>
      </c>
      <c r="D43" s="165">
        <v>14509.62</v>
      </c>
      <c r="E43" s="166">
        <v>16761.862000000001</v>
      </c>
      <c r="F43" s="165">
        <v>5923.7489999999998</v>
      </c>
      <c r="G43" s="123">
        <v>22685.612000000001</v>
      </c>
      <c r="H43" s="164">
        <f t="shared" si="5"/>
        <v>85.632999999999811</v>
      </c>
      <c r="I43" s="165">
        <f t="shared" si="5"/>
        <v>-86.539999999999054</v>
      </c>
      <c r="J43" s="166">
        <f t="shared" si="5"/>
        <v>-0.9069999999992433</v>
      </c>
      <c r="K43" s="165">
        <f t="shared" si="5"/>
        <v>7.694999999999709</v>
      </c>
      <c r="L43" s="123">
        <f t="shared" si="5"/>
        <v>6.7890000000006694</v>
      </c>
      <c r="M43" s="167">
        <f t="shared" si="6"/>
        <v>3.9523993265048317E-2</v>
      </c>
      <c r="N43" s="168">
        <f t="shared" si="6"/>
        <v>-5.9289566570933077E-3</v>
      </c>
      <c r="O43" s="169">
        <f t="shared" si="6"/>
        <v>-5.4108005664174178E-5</v>
      </c>
      <c r="P43" s="168">
        <f t="shared" si="6"/>
        <v>1.300698066650458E-3</v>
      </c>
      <c r="Q43" s="170">
        <f t="shared" si="6"/>
        <v>2.9935415960522595E-4</v>
      </c>
      <c r="R43" s="167">
        <f t="shared" si="7"/>
        <v>4.9316316846573408E-2</v>
      </c>
      <c r="S43" s="168">
        <f t="shared" si="7"/>
        <v>9.0511509020219322E-4</v>
      </c>
      <c r="T43" s="169">
        <f t="shared" si="7"/>
        <v>7.1486391063859825E-3</v>
      </c>
      <c r="U43" s="168">
        <f t="shared" si="7"/>
        <v>-1.2002740624386044E-2</v>
      </c>
      <c r="V43" s="170">
        <f t="shared" si="7"/>
        <v>2.0765416521745486E-3</v>
      </c>
      <c r="W43" s="167">
        <f t="shared" si="8"/>
        <v>1.4474681941713143E-2</v>
      </c>
      <c r="X43" s="168">
        <f t="shared" si="8"/>
        <v>-1.462799359167429E-2</v>
      </c>
      <c r="Y43" s="169">
        <f t="shared" si="8"/>
        <v>-1.5331164996114697E-4</v>
      </c>
      <c r="Z43" s="168">
        <f t="shared" si="8"/>
        <v>1.300698066650458E-3</v>
      </c>
      <c r="AA43" s="170">
        <f t="shared" si="8"/>
        <v>1.1475554482769544E-3</v>
      </c>
      <c r="AB43" s="167">
        <f t="shared" si="9"/>
        <v>4.6757304183358966E-3</v>
      </c>
      <c r="AC43" s="168">
        <f t="shared" si="9"/>
        <v>5.7958525884244105E-4</v>
      </c>
      <c r="AD43" s="169">
        <f t="shared" si="9"/>
        <v>5.255359849517297E-3</v>
      </c>
      <c r="AE43" s="168">
        <f t="shared" si="9"/>
        <v>-3.1788623696816678E-3</v>
      </c>
      <c r="AF43" s="170">
        <f t="shared" si="9"/>
        <v>2.0765416521745486E-3</v>
      </c>
      <c r="AN43" s="152"/>
      <c r="AO43" s="152"/>
      <c r="AP43" s="152"/>
      <c r="AQ43" s="152"/>
      <c r="AR43" s="152"/>
    </row>
    <row r="44" spans="1:44" ht="13.5" customHeight="1" x14ac:dyDescent="0.2">
      <c r="A44" s="336"/>
      <c r="B44" s="72" t="s">
        <v>530</v>
      </c>
      <c r="C44" s="164">
        <v>2158.0320000000002</v>
      </c>
      <c r="D44" s="165">
        <v>14645.366</v>
      </c>
      <c r="E44" s="166">
        <v>16803.398000000001</v>
      </c>
      <c r="F44" s="165">
        <v>5935.4449999999997</v>
      </c>
      <c r="G44" s="123">
        <v>22738.844000000001</v>
      </c>
      <c r="H44" s="164">
        <f t="shared" si="5"/>
        <v>-94.208999999999833</v>
      </c>
      <c r="I44" s="165">
        <f t="shared" si="5"/>
        <v>135.74599999999919</v>
      </c>
      <c r="J44" s="166">
        <f t="shared" si="5"/>
        <v>41.536000000000058</v>
      </c>
      <c r="K44" s="165">
        <f t="shared" si="5"/>
        <v>11.695999999999913</v>
      </c>
      <c r="L44" s="123">
        <f t="shared" si="5"/>
        <v>53.231999999999971</v>
      </c>
      <c r="M44" s="167">
        <f t="shared" si="6"/>
        <v>-4.1829004977708792E-2</v>
      </c>
      <c r="N44" s="168">
        <f t="shared" si="6"/>
        <v>9.3555861559433788E-3</v>
      </c>
      <c r="O44" s="169">
        <f t="shared" si="6"/>
        <v>2.4780063217320399E-3</v>
      </c>
      <c r="P44" s="168">
        <f t="shared" si="6"/>
        <v>1.9744253174805199E-3</v>
      </c>
      <c r="Q44" s="170">
        <f t="shared" si="6"/>
        <v>2.3465093205332073E-3</v>
      </c>
      <c r="R44" s="167">
        <f t="shared" si="7"/>
        <v>1.410992262239876E-2</v>
      </c>
      <c r="S44" s="168">
        <f t="shared" si="7"/>
        <v>2.4966985860392535E-3</v>
      </c>
      <c r="T44" s="169">
        <f t="shared" si="7"/>
        <v>3.973257171071963E-3</v>
      </c>
      <c r="U44" s="168">
        <f t="shared" si="7"/>
        <v>-8.1045237403705277E-3</v>
      </c>
      <c r="V44" s="170">
        <f t="shared" si="7"/>
        <v>7.924002809755632E-4</v>
      </c>
      <c r="W44" s="167">
        <f t="shared" si="8"/>
        <v>-1.590361104091342E-2</v>
      </c>
      <c r="X44" s="168">
        <f t="shared" si="8"/>
        <v>2.2915555672598415E-2</v>
      </c>
      <c r="Y44" s="169">
        <f t="shared" si="8"/>
        <v>7.0117758196709653E-3</v>
      </c>
      <c r="Z44" s="168">
        <f t="shared" si="8"/>
        <v>1.9744253174805199E-3</v>
      </c>
      <c r="AA44" s="170">
        <f t="shared" si="8"/>
        <v>8.9862011371514856E-3</v>
      </c>
      <c r="AB44" s="167">
        <f t="shared" si="9"/>
        <v>1.3215180424667528E-3</v>
      </c>
      <c r="AC44" s="168">
        <f t="shared" si="9"/>
        <v>1.6053103670462959E-3</v>
      </c>
      <c r="AD44" s="169">
        <f t="shared" si="9"/>
        <v>2.9268284095130288E-3</v>
      </c>
      <c r="AE44" s="168">
        <f t="shared" si="9"/>
        <v>-2.1344721409948001E-3</v>
      </c>
      <c r="AF44" s="170">
        <f t="shared" si="9"/>
        <v>7.924002809755632E-4</v>
      </c>
      <c r="AN44" s="152"/>
      <c r="AO44" s="152"/>
      <c r="AP44" s="152"/>
      <c r="AQ44" s="152"/>
      <c r="AR44" s="152"/>
    </row>
    <row r="45" spans="1:44" ht="13.5" customHeight="1" x14ac:dyDescent="0.2">
      <c r="A45" s="336"/>
      <c r="B45" s="72" t="s">
        <v>531</v>
      </c>
      <c r="C45" s="164">
        <v>2219.0859999999998</v>
      </c>
      <c r="D45" s="165">
        <v>14590.106</v>
      </c>
      <c r="E45" s="166">
        <v>16809.191999999999</v>
      </c>
      <c r="F45" s="165">
        <v>5971.78</v>
      </c>
      <c r="G45" s="123">
        <v>22780.972000000002</v>
      </c>
      <c r="H45" s="164">
        <f t="shared" si="5"/>
        <v>61.053999999999633</v>
      </c>
      <c r="I45" s="165">
        <f t="shared" si="5"/>
        <v>-55.260000000000218</v>
      </c>
      <c r="J45" s="166">
        <f t="shared" si="5"/>
        <v>5.79399999999805</v>
      </c>
      <c r="K45" s="165">
        <f t="shared" si="5"/>
        <v>36.335000000000036</v>
      </c>
      <c r="L45" s="123">
        <f t="shared" si="5"/>
        <v>42.128000000000611</v>
      </c>
      <c r="M45" s="167">
        <f t="shared" si="6"/>
        <v>2.8291517456645512E-2</v>
      </c>
      <c r="N45" s="168">
        <f t="shared" si="6"/>
        <v>-3.7732071701041966E-3</v>
      </c>
      <c r="O45" s="169">
        <f t="shared" si="6"/>
        <v>3.4481121020867625E-4</v>
      </c>
      <c r="P45" s="168">
        <f t="shared" si="6"/>
        <v>6.1216976991615686E-3</v>
      </c>
      <c r="Q45" s="170">
        <f t="shared" si="6"/>
        <v>1.8526887294710588E-3</v>
      </c>
      <c r="R45" s="167">
        <f t="shared" si="7"/>
        <v>6.1559451244305993E-2</v>
      </c>
      <c r="S45" s="168">
        <f t="shared" si="7"/>
        <v>-2.4011257811248545E-3</v>
      </c>
      <c r="T45" s="169">
        <f t="shared" si="7"/>
        <v>5.5975771172181174E-3</v>
      </c>
      <c r="U45" s="168">
        <f t="shared" si="7"/>
        <v>-2.6972588695494053E-3</v>
      </c>
      <c r="V45" s="170">
        <f t="shared" si="7"/>
        <v>3.4098181179275508E-3</v>
      </c>
      <c r="W45" s="167">
        <f t="shared" si="8"/>
        <v>1.0286339103470698E-2</v>
      </c>
      <c r="X45" s="168">
        <f t="shared" si="8"/>
        <v>-9.3101696671437813E-3</v>
      </c>
      <c r="Y45" s="169">
        <f t="shared" si="8"/>
        <v>9.7616943632668663E-4</v>
      </c>
      <c r="Z45" s="168">
        <f t="shared" si="8"/>
        <v>6.1216976991615686E-3</v>
      </c>
      <c r="AA45" s="170">
        <f t="shared" si="8"/>
        <v>7.0976986561244546E-3</v>
      </c>
      <c r="AB45" s="167">
        <f t="shared" si="9"/>
        <v>5.6680105236373195E-3</v>
      </c>
      <c r="AC45" s="168">
        <f t="shared" si="9"/>
        <v>-1.5467620338081908E-3</v>
      </c>
      <c r="AD45" s="169">
        <f t="shared" si="9"/>
        <v>4.1212484898291088E-3</v>
      </c>
      <c r="AE45" s="168">
        <f t="shared" si="9"/>
        <v>-7.1138632594002079E-4</v>
      </c>
      <c r="AF45" s="170">
        <f t="shared" si="9"/>
        <v>3.4098181179275508E-3</v>
      </c>
      <c r="AN45" s="152"/>
      <c r="AO45" s="152"/>
      <c r="AP45" s="152"/>
      <c r="AQ45" s="152"/>
      <c r="AR45" s="152"/>
    </row>
    <row r="46" spans="1:44" ht="13.5" customHeight="1" x14ac:dyDescent="0.2">
      <c r="A46" s="336"/>
      <c r="B46" s="72" t="s">
        <v>532</v>
      </c>
      <c r="C46" s="164">
        <v>2290.5709999999999</v>
      </c>
      <c r="D46" s="165">
        <v>14621.594999999999</v>
      </c>
      <c r="E46" s="166">
        <v>16912.166000000001</v>
      </c>
      <c r="F46" s="165">
        <v>5977.9989999999998</v>
      </c>
      <c r="G46" s="123">
        <v>22890.165000000001</v>
      </c>
      <c r="H46" s="164">
        <f t="shared" si="5"/>
        <v>71.485000000000127</v>
      </c>
      <c r="I46" s="165">
        <f t="shared" si="5"/>
        <v>31.488999999999578</v>
      </c>
      <c r="J46" s="166">
        <f t="shared" si="5"/>
        <v>102.97400000000198</v>
      </c>
      <c r="K46" s="165">
        <f t="shared" si="5"/>
        <v>6.2190000000000509</v>
      </c>
      <c r="L46" s="123">
        <f t="shared" si="5"/>
        <v>109.1929999999993</v>
      </c>
      <c r="M46" s="167">
        <f t="shared" si="6"/>
        <v>3.2213713213458214E-2</v>
      </c>
      <c r="N46" s="168">
        <f t="shared" si="6"/>
        <v>2.1582434013844437E-3</v>
      </c>
      <c r="O46" s="169">
        <f t="shared" si="6"/>
        <v>6.1260529357985791E-3</v>
      </c>
      <c r="P46" s="168">
        <f t="shared" si="6"/>
        <v>1.0413980421248021E-3</v>
      </c>
      <c r="Q46" s="170">
        <f t="shared" si="6"/>
        <v>4.7931668587275073E-3</v>
      </c>
      <c r="R46" s="167">
        <f t="shared" si="7"/>
        <v>4.811525844700721E-2</v>
      </c>
      <c r="S46" s="168">
        <f t="shared" si="7"/>
        <v>4.29146963946638E-3</v>
      </c>
      <c r="T46" s="169">
        <f t="shared" si="7"/>
        <v>1.0011147518348461E-2</v>
      </c>
      <c r="U46" s="168">
        <f t="shared" si="7"/>
        <v>1.0873321786356259E-5</v>
      </c>
      <c r="V46" s="170">
        <f t="shared" si="7"/>
        <v>7.380272573396204E-3</v>
      </c>
      <c r="W46" s="167">
        <f t="shared" si="8"/>
        <v>1.1970467766729539E-2</v>
      </c>
      <c r="X46" s="168">
        <f t="shared" si="8"/>
        <v>5.2729671890122511E-3</v>
      </c>
      <c r="Y46" s="169">
        <f t="shared" si="8"/>
        <v>1.7243434955742171E-2</v>
      </c>
      <c r="Z46" s="168">
        <f t="shared" si="8"/>
        <v>1.0413980421248021E-3</v>
      </c>
      <c r="AA46" s="170">
        <f t="shared" si="8"/>
        <v>1.8284832997866516E-2</v>
      </c>
      <c r="AB46" s="167">
        <f t="shared" si="9"/>
        <v>4.6276665293429643E-3</v>
      </c>
      <c r="AC46" s="168">
        <f t="shared" si="9"/>
        <v>2.7497014298667288E-3</v>
      </c>
      <c r="AD46" s="169">
        <f t="shared" si="9"/>
        <v>7.3773679592097734E-3</v>
      </c>
      <c r="AE46" s="168">
        <f t="shared" si="9"/>
        <v>2.8606048806056058E-6</v>
      </c>
      <c r="AF46" s="170">
        <f t="shared" si="9"/>
        <v>7.380272573396204E-3</v>
      </c>
      <c r="AN46" s="152"/>
      <c r="AO46" s="152"/>
      <c r="AP46" s="152"/>
      <c r="AQ46" s="152"/>
      <c r="AR46" s="152"/>
    </row>
    <row r="47" spans="1:44" ht="13.5" customHeight="1" x14ac:dyDescent="0.2">
      <c r="A47" s="336"/>
      <c r="B47" s="72" t="s">
        <v>533</v>
      </c>
      <c r="C47" s="164">
        <v>2266.8890000000001</v>
      </c>
      <c r="D47" s="165">
        <v>14705.337</v>
      </c>
      <c r="E47" s="166">
        <v>16972.225999999999</v>
      </c>
      <c r="F47" s="165">
        <v>6000.8329999999996</v>
      </c>
      <c r="G47" s="123">
        <v>22973.057000000001</v>
      </c>
      <c r="H47" s="164">
        <f t="shared" si="5"/>
        <v>-23.681999999999789</v>
      </c>
      <c r="I47" s="165">
        <f t="shared" si="5"/>
        <v>83.742000000000189</v>
      </c>
      <c r="J47" s="166">
        <f t="shared" si="5"/>
        <v>60.059999999997672</v>
      </c>
      <c r="K47" s="165">
        <f t="shared" si="5"/>
        <v>22.833999999999833</v>
      </c>
      <c r="L47" s="123">
        <f t="shared" si="5"/>
        <v>82.891999999999825</v>
      </c>
      <c r="M47" s="167">
        <f t="shared" si="6"/>
        <v>-1.0338906761676364E-2</v>
      </c>
      <c r="N47" s="168">
        <f t="shared" si="6"/>
        <v>5.7272821467151975E-3</v>
      </c>
      <c r="O47" s="169">
        <f t="shared" si="6"/>
        <v>3.5512896455721678E-3</v>
      </c>
      <c r="P47" s="168">
        <f t="shared" si="6"/>
        <v>3.8196727701024762E-3</v>
      </c>
      <c r="Q47" s="170">
        <f t="shared" si="6"/>
        <v>3.6212932497428404E-3</v>
      </c>
      <c r="R47" s="167">
        <f t="shared" si="7"/>
        <v>5.5338378907841185E-2</v>
      </c>
      <c r="S47" s="168">
        <f t="shared" si="7"/>
        <v>1.0493013087113503E-2</v>
      </c>
      <c r="T47" s="169">
        <f t="shared" si="7"/>
        <v>1.6260977038208706E-2</v>
      </c>
      <c r="U47" s="168">
        <f t="shared" si="7"/>
        <v>3.9266485784196356E-3</v>
      </c>
      <c r="V47" s="170">
        <f t="shared" si="7"/>
        <v>1.3009866514354736E-2</v>
      </c>
      <c r="W47" s="167">
        <f t="shared" si="8"/>
        <v>-3.9615262565282777E-3</v>
      </c>
      <c r="X47" s="168">
        <f t="shared" si="8"/>
        <v>1.400836634465817E-2</v>
      </c>
      <c r="Y47" s="169">
        <f t="shared" si="8"/>
        <v>1.0046840088129436E-2</v>
      </c>
      <c r="Z47" s="168">
        <f t="shared" si="8"/>
        <v>3.8196727701024762E-3</v>
      </c>
      <c r="AA47" s="170">
        <f t="shared" si="8"/>
        <v>1.3866178298122804E-2</v>
      </c>
      <c r="AB47" s="167">
        <f t="shared" si="9"/>
        <v>5.2415513012842941E-3</v>
      </c>
      <c r="AC47" s="168">
        <f t="shared" si="9"/>
        <v>6.7334364610947325E-3</v>
      </c>
      <c r="AD47" s="169">
        <f t="shared" si="9"/>
        <v>1.1974987762379046E-2</v>
      </c>
      <c r="AE47" s="168">
        <f t="shared" si="9"/>
        <v>1.034966943100257E-3</v>
      </c>
      <c r="AF47" s="170">
        <f t="shared" si="9"/>
        <v>1.3009866514354736E-2</v>
      </c>
      <c r="AN47" s="152"/>
      <c r="AO47" s="152"/>
      <c r="AP47" s="152"/>
      <c r="AQ47" s="152"/>
      <c r="AR47" s="152"/>
    </row>
    <row r="48" spans="1:44" ht="13.5" customHeight="1" x14ac:dyDescent="0.2">
      <c r="A48" s="336"/>
      <c r="B48" s="72" t="s">
        <v>534</v>
      </c>
      <c r="C48" s="164">
        <v>2217.6390000000001</v>
      </c>
      <c r="D48" s="165">
        <v>14636.932000000001</v>
      </c>
      <c r="E48" s="166">
        <v>16854.571</v>
      </c>
      <c r="F48" s="165">
        <v>5994.7520000000004</v>
      </c>
      <c r="G48" s="123">
        <v>22849.324000000001</v>
      </c>
      <c r="H48" s="164">
        <f t="shared" si="5"/>
        <v>-49.25</v>
      </c>
      <c r="I48" s="165">
        <f t="shared" si="5"/>
        <v>-68.404999999998836</v>
      </c>
      <c r="J48" s="166">
        <f t="shared" si="5"/>
        <v>-117.65499999999884</v>
      </c>
      <c r="K48" s="165">
        <f t="shared" si="5"/>
        <v>-6.0809999999992215</v>
      </c>
      <c r="L48" s="123">
        <f t="shared" si="5"/>
        <v>-123.73300000000017</v>
      </c>
      <c r="M48" s="167">
        <f t="shared" si="6"/>
        <v>-2.172581013009459E-2</v>
      </c>
      <c r="N48" s="168">
        <f t="shared" si="6"/>
        <v>-4.651712504106423E-3</v>
      </c>
      <c r="O48" s="169">
        <f t="shared" si="6"/>
        <v>-6.9322079496230401E-3</v>
      </c>
      <c r="P48" s="168">
        <f t="shared" si="6"/>
        <v>-1.0133593119487281E-3</v>
      </c>
      <c r="Q48" s="170">
        <f t="shared" si="6"/>
        <v>-5.3860050057769919E-3</v>
      </c>
      <c r="R48" s="167">
        <f t="shared" si="7"/>
        <v>1.7088772181350225E-2</v>
      </c>
      <c r="S48" s="168">
        <f t="shared" si="7"/>
        <v>8.5174889403282564E-3</v>
      </c>
      <c r="T48" s="169">
        <f t="shared" si="7"/>
        <v>9.6369922678587738E-3</v>
      </c>
      <c r="U48" s="168">
        <f t="shared" si="7"/>
        <v>5.7130893059839779E-3</v>
      </c>
      <c r="V48" s="170">
        <f t="shared" si="7"/>
        <v>8.604600820891626E-3</v>
      </c>
      <c r="W48" s="167">
        <f t="shared" si="8"/>
        <v>-8.2071939012467107E-3</v>
      </c>
      <c r="X48" s="168">
        <f t="shared" si="8"/>
        <v>-1.139925073735577E-2</v>
      </c>
      <c r="Y48" s="169">
        <f t="shared" si="8"/>
        <v>-1.9606444638602481E-2</v>
      </c>
      <c r="Z48" s="168">
        <f t="shared" si="8"/>
        <v>-1.0133593119487281E-3</v>
      </c>
      <c r="AA48" s="170">
        <f t="shared" si="8"/>
        <v>-2.0619304019958592E-2</v>
      </c>
      <c r="AB48" s="167">
        <f t="shared" si="9"/>
        <v>1.6447141905198877E-3</v>
      </c>
      <c r="AC48" s="168">
        <f t="shared" si="9"/>
        <v>5.4566461108292025E-3</v>
      </c>
      <c r="AD48" s="169">
        <f t="shared" si="9"/>
        <v>7.1013603013490899E-3</v>
      </c>
      <c r="AE48" s="168">
        <f t="shared" si="9"/>
        <v>1.5031963779915209E-3</v>
      </c>
      <c r="AF48" s="170">
        <f t="shared" si="9"/>
        <v>8.604600820891626E-3</v>
      </c>
      <c r="AN48" s="152"/>
      <c r="AO48" s="152"/>
      <c r="AP48" s="152"/>
      <c r="AQ48" s="152"/>
      <c r="AR48" s="152"/>
    </row>
    <row r="49" spans="1:44" ht="13.5" customHeight="1" x14ac:dyDescent="0.2">
      <c r="A49" s="336"/>
      <c r="B49" s="72" t="s">
        <v>535</v>
      </c>
      <c r="C49" s="164">
        <v>2277.7489999999998</v>
      </c>
      <c r="D49" s="165">
        <v>14668.29</v>
      </c>
      <c r="E49" s="166">
        <v>16946.038</v>
      </c>
      <c r="F49" s="165">
        <v>5976.1819999999998</v>
      </c>
      <c r="G49" s="123">
        <v>22922.22</v>
      </c>
      <c r="H49" s="164">
        <f t="shared" si="5"/>
        <v>60.109999999999673</v>
      </c>
      <c r="I49" s="165">
        <f t="shared" si="5"/>
        <v>31.358000000000175</v>
      </c>
      <c r="J49" s="166">
        <f t="shared" si="5"/>
        <v>91.467000000000553</v>
      </c>
      <c r="K49" s="165">
        <f t="shared" si="5"/>
        <v>-18.570000000000618</v>
      </c>
      <c r="L49" s="123">
        <f t="shared" si="5"/>
        <v>72.89600000000064</v>
      </c>
      <c r="M49" s="167">
        <f t="shared" si="6"/>
        <v>2.7105403539529956E-2</v>
      </c>
      <c r="N49" s="168">
        <f t="shared" si="6"/>
        <v>2.1423888558066797E-3</v>
      </c>
      <c r="O49" s="169">
        <f t="shared" si="6"/>
        <v>5.4268364350537638E-3</v>
      </c>
      <c r="P49" s="168">
        <f t="shared" si="6"/>
        <v>-3.0977094632105911E-3</v>
      </c>
      <c r="Q49" s="170">
        <f t="shared" si="6"/>
        <v>3.1902913189029419E-3</v>
      </c>
      <c r="R49" s="167">
        <f t="shared" si="7"/>
        <v>3.8223412193221867E-2</v>
      </c>
      <c r="S49" s="168">
        <f t="shared" si="7"/>
        <v>9.4481459946422867E-3</v>
      </c>
      <c r="T49" s="169">
        <f t="shared" si="7"/>
        <v>1.3222687862222176E-2</v>
      </c>
      <c r="U49" s="168">
        <f t="shared" si="7"/>
        <v>3.8066561977881577E-3</v>
      </c>
      <c r="V49" s="170">
        <f t="shared" si="7"/>
        <v>1.0750753690404279E-2</v>
      </c>
      <c r="W49" s="167">
        <f t="shared" ref="W49:AA64" si="10">(C49-C48)/$F48</f>
        <v>1.0027103706708746E-2</v>
      </c>
      <c r="X49" s="168">
        <f t="shared" si="10"/>
        <v>5.2309086347525589E-3</v>
      </c>
      <c r="Y49" s="169">
        <f t="shared" si="10"/>
        <v>1.525784552888936E-2</v>
      </c>
      <c r="Z49" s="168">
        <f t="shared" si="10"/>
        <v>-3.0977094632105911E-3</v>
      </c>
      <c r="AA49" s="170">
        <f t="shared" si="10"/>
        <v>1.2159969253106823E-2</v>
      </c>
      <c r="AB49" s="167">
        <f t="shared" ref="AB49:AF64" si="11">(C49-C37)/$G37</f>
        <v>3.6977019112009934E-3</v>
      </c>
      <c r="AC49" s="168">
        <f t="shared" si="11"/>
        <v>6.0538194697071388E-3</v>
      </c>
      <c r="AD49" s="169">
        <f t="shared" si="11"/>
        <v>9.751477286106083E-3</v>
      </c>
      <c r="AE49" s="168">
        <f t="shared" si="11"/>
        <v>9.9932049910022593E-4</v>
      </c>
      <c r="AF49" s="170">
        <f t="shared" si="11"/>
        <v>1.0750753690404279E-2</v>
      </c>
      <c r="AN49" s="152"/>
      <c r="AO49" s="152"/>
      <c r="AP49" s="152"/>
      <c r="AQ49" s="152"/>
      <c r="AR49" s="152"/>
    </row>
    <row r="50" spans="1:44" ht="13.5" customHeight="1" x14ac:dyDescent="0.2">
      <c r="A50" s="336"/>
      <c r="B50" s="72" t="s">
        <v>536</v>
      </c>
      <c r="C50" s="164">
        <v>2191.915</v>
      </c>
      <c r="D50" s="165">
        <v>14758.781000000001</v>
      </c>
      <c r="E50" s="166">
        <v>16950.696</v>
      </c>
      <c r="F50" s="165">
        <v>5936.0129999999999</v>
      </c>
      <c r="G50" s="123">
        <v>22886.71</v>
      </c>
      <c r="H50" s="164">
        <f t="shared" si="5"/>
        <v>-85.833999999999833</v>
      </c>
      <c r="I50" s="165">
        <f t="shared" si="5"/>
        <v>90.490999999999985</v>
      </c>
      <c r="J50" s="166">
        <f t="shared" si="5"/>
        <v>4.657999999999447</v>
      </c>
      <c r="K50" s="165">
        <f t="shared" si="5"/>
        <v>-40.168999999999869</v>
      </c>
      <c r="L50" s="123">
        <f t="shared" si="5"/>
        <v>-35.510000000002037</v>
      </c>
      <c r="M50" s="167">
        <f t="shared" si="6"/>
        <v>-3.768369561352012E-2</v>
      </c>
      <c r="N50" s="168">
        <f t="shared" si="6"/>
        <v>6.1691580954562515E-3</v>
      </c>
      <c r="O50" s="169">
        <f t="shared" si="6"/>
        <v>2.7487251002266414E-4</v>
      </c>
      <c r="P50" s="168">
        <f t="shared" si="6"/>
        <v>-6.7215155094004619E-3</v>
      </c>
      <c r="Q50" s="170">
        <f t="shared" si="6"/>
        <v>-1.5491518709794267E-3</v>
      </c>
      <c r="R50" s="167">
        <f t="shared" si="7"/>
        <v>-1.7302336508095848E-2</v>
      </c>
      <c r="S50" s="168">
        <f t="shared" si="7"/>
        <v>2.2929939660862424E-2</v>
      </c>
      <c r="T50" s="169">
        <f t="shared" si="7"/>
        <v>1.7542981321739547E-2</v>
      </c>
      <c r="U50" s="168">
        <f t="shared" si="7"/>
        <v>-9.8438255574161918E-3</v>
      </c>
      <c r="V50" s="170">
        <f t="shared" si="7"/>
        <v>1.0295414616816273E-2</v>
      </c>
      <c r="W50" s="167">
        <f t="shared" si="10"/>
        <v>-1.4362681725556523E-2</v>
      </c>
      <c r="X50" s="168">
        <f t="shared" si="10"/>
        <v>1.5141941794945333E-2</v>
      </c>
      <c r="Y50" s="169">
        <f t="shared" si="10"/>
        <v>7.7942740030331195E-4</v>
      </c>
      <c r="Z50" s="168">
        <f t="shared" si="10"/>
        <v>-6.7215155094004619E-3</v>
      </c>
      <c r="AA50" s="170">
        <f t="shared" si="10"/>
        <v>-5.9419207781827993E-3</v>
      </c>
      <c r="AB50" s="167">
        <f t="shared" si="11"/>
        <v>-1.7036232353320612E-3</v>
      </c>
      <c r="AC50" s="168">
        <f t="shared" si="11"/>
        <v>1.4604023584364504E-2</v>
      </c>
      <c r="AD50" s="169">
        <f t="shared" si="11"/>
        <v>1.2900400349032481E-2</v>
      </c>
      <c r="AE50" s="168">
        <f t="shared" si="11"/>
        <v>-2.605074018860593E-3</v>
      </c>
      <c r="AF50" s="170">
        <f t="shared" si="11"/>
        <v>1.0295414616816273E-2</v>
      </c>
      <c r="AN50" s="152"/>
      <c r="AO50" s="152"/>
      <c r="AP50" s="152"/>
      <c r="AQ50" s="152"/>
      <c r="AR50" s="152"/>
    </row>
    <row r="51" spans="1:44" ht="13.5" customHeight="1" x14ac:dyDescent="0.2">
      <c r="A51" s="336"/>
      <c r="B51" s="72" t="s">
        <v>537</v>
      </c>
      <c r="C51" s="164">
        <v>2246.5639999999999</v>
      </c>
      <c r="D51" s="165">
        <v>14755.734</v>
      </c>
      <c r="E51" s="166">
        <v>17002.297999999999</v>
      </c>
      <c r="F51" s="165">
        <v>5962.2120000000004</v>
      </c>
      <c r="G51" s="123">
        <v>22964.51</v>
      </c>
      <c r="H51" s="164">
        <f t="shared" si="5"/>
        <v>54.648999999999887</v>
      </c>
      <c r="I51" s="165">
        <f t="shared" si="5"/>
        <v>-3.0470000000004802</v>
      </c>
      <c r="J51" s="166">
        <f t="shared" si="5"/>
        <v>51.601999999998952</v>
      </c>
      <c r="K51" s="165">
        <f t="shared" si="5"/>
        <v>26.199000000000524</v>
      </c>
      <c r="L51" s="123">
        <f t="shared" si="5"/>
        <v>77.799999999999272</v>
      </c>
      <c r="M51" s="167">
        <f t="shared" si="6"/>
        <v>2.4932079939231168E-2</v>
      </c>
      <c r="N51" s="168">
        <f t="shared" si="6"/>
        <v>-2.0645336494934643E-4</v>
      </c>
      <c r="O51" s="169">
        <f t="shared" si="6"/>
        <v>3.044240779257616E-3</v>
      </c>
      <c r="P51" s="168">
        <f t="shared" si="6"/>
        <v>4.4135685012820095E-3</v>
      </c>
      <c r="Q51" s="170">
        <f t="shared" si="6"/>
        <v>3.3993527247909061E-3</v>
      </c>
      <c r="R51" s="167">
        <f t="shared" si="7"/>
        <v>1.5359143520725268E-4</v>
      </c>
      <c r="S51" s="168">
        <f t="shared" si="7"/>
        <v>1.8975058071092957E-2</v>
      </c>
      <c r="T51" s="169">
        <f t="shared" si="7"/>
        <v>1.6447545213397287E-2</v>
      </c>
      <c r="U51" s="168">
        <f t="shared" si="7"/>
        <v>-5.2014003436454742E-3</v>
      </c>
      <c r="V51" s="170">
        <f t="shared" si="7"/>
        <v>1.0736882300710548E-2</v>
      </c>
      <c r="W51" s="167">
        <f t="shared" si="10"/>
        <v>9.2063477623785337E-3</v>
      </c>
      <c r="X51" s="168">
        <f t="shared" si="10"/>
        <v>-5.133075011797448E-4</v>
      </c>
      <c r="Y51" s="169">
        <f t="shared" si="10"/>
        <v>8.6930402611987128E-3</v>
      </c>
      <c r="Z51" s="168">
        <f t="shared" si="10"/>
        <v>4.4135685012820095E-3</v>
      </c>
      <c r="AA51" s="170">
        <f t="shared" si="10"/>
        <v>1.3106440299237767E-2</v>
      </c>
      <c r="AB51" s="167">
        <f t="shared" si="11"/>
        <v>1.5184483552818803E-5</v>
      </c>
      <c r="AC51" s="168">
        <f t="shared" si="11"/>
        <v>1.209375894839221E-2</v>
      </c>
      <c r="AD51" s="169">
        <f t="shared" si="11"/>
        <v>1.2108899418949196E-2</v>
      </c>
      <c r="AE51" s="168">
        <f t="shared" si="11"/>
        <v>-1.3720611312343408E-3</v>
      </c>
      <c r="AF51" s="170">
        <f t="shared" si="11"/>
        <v>1.0736882300710548E-2</v>
      </c>
      <c r="AN51" s="152"/>
      <c r="AO51" s="152"/>
      <c r="AP51" s="152"/>
      <c r="AQ51" s="152"/>
      <c r="AR51" s="152"/>
    </row>
    <row r="52" spans="1:44" ht="13.5" customHeight="1" x14ac:dyDescent="0.2">
      <c r="A52" s="337"/>
      <c r="B52" s="150" t="s">
        <v>538</v>
      </c>
      <c r="C52" s="171">
        <v>2247.3670000000002</v>
      </c>
      <c r="D52" s="172">
        <v>14834.043</v>
      </c>
      <c r="E52" s="173">
        <v>17081.41</v>
      </c>
      <c r="F52" s="172">
        <v>5903.56</v>
      </c>
      <c r="G52" s="137">
        <v>22984.969000000001</v>
      </c>
      <c r="H52" s="171">
        <f t="shared" si="5"/>
        <v>0.80300000000033833</v>
      </c>
      <c r="I52" s="172">
        <f t="shared" si="5"/>
        <v>78.308999999999287</v>
      </c>
      <c r="J52" s="173">
        <f t="shared" si="5"/>
        <v>79.11200000000099</v>
      </c>
      <c r="K52" s="172">
        <f t="shared" si="5"/>
        <v>-58.652000000000044</v>
      </c>
      <c r="L52" s="137">
        <f t="shared" si="5"/>
        <v>20.459000000002561</v>
      </c>
      <c r="M52" s="174">
        <f t="shared" si="6"/>
        <v>3.5743473143891666E-4</v>
      </c>
      <c r="N52" s="175">
        <f t="shared" si="6"/>
        <v>5.3070216635783271E-3</v>
      </c>
      <c r="O52" s="176">
        <f t="shared" si="6"/>
        <v>4.6530180802619153E-3</v>
      </c>
      <c r="P52" s="175">
        <f t="shared" si="6"/>
        <v>-9.8372885767899626E-3</v>
      </c>
      <c r="Q52" s="177">
        <f t="shared" si="6"/>
        <v>8.9089643105829655E-4</v>
      </c>
      <c r="R52" s="174">
        <f t="shared" si="7"/>
        <v>6.7531487816111305E-3</v>
      </c>
      <c r="S52" s="175">
        <f t="shared" si="7"/>
        <v>2.576818466871706E-2</v>
      </c>
      <c r="T52" s="176">
        <f t="shared" si="7"/>
        <v>2.3225419517743633E-2</v>
      </c>
      <c r="U52" s="175">
        <f t="shared" si="7"/>
        <v>-2.0699386216079519E-2</v>
      </c>
      <c r="V52" s="177">
        <f t="shared" si="7"/>
        <v>1.1571718309045936E-2</v>
      </c>
      <c r="W52" s="174">
        <f t="shared" si="10"/>
        <v>1.3468155778431534E-4</v>
      </c>
      <c r="X52" s="175">
        <f t="shared" si="10"/>
        <v>1.3134219313234632E-2</v>
      </c>
      <c r="Y52" s="176">
        <f t="shared" si="10"/>
        <v>1.3268900871019175E-2</v>
      </c>
      <c r="Z52" s="175">
        <f t="shared" si="10"/>
        <v>-9.8372885767899626E-3</v>
      </c>
      <c r="AA52" s="177">
        <f t="shared" si="10"/>
        <v>3.4314445712434511E-3</v>
      </c>
      <c r="AB52" s="174">
        <f t="shared" si="11"/>
        <v>6.6345287015654201E-4</v>
      </c>
      <c r="AC52" s="175">
        <f t="shared" si="11"/>
        <v>1.6400114848863025E-2</v>
      </c>
      <c r="AD52" s="176">
        <f t="shared" si="11"/>
        <v>1.7063523708878939E-2</v>
      </c>
      <c r="AE52" s="175">
        <f t="shared" si="11"/>
        <v>-5.4917173795517027E-3</v>
      </c>
      <c r="AF52" s="177">
        <f t="shared" si="11"/>
        <v>1.1571718309045936E-2</v>
      </c>
      <c r="AN52" s="152"/>
      <c r="AO52" s="152"/>
      <c r="AP52" s="152"/>
      <c r="AQ52" s="152"/>
      <c r="AR52" s="152"/>
    </row>
    <row r="53" spans="1:44" ht="13.5" customHeight="1" x14ac:dyDescent="0.2">
      <c r="A53" s="335">
        <v>2008</v>
      </c>
      <c r="B53" s="156" t="s">
        <v>527</v>
      </c>
      <c r="C53" s="157">
        <v>2305.4679999999998</v>
      </c>
      <c r="D53" s="158">
        <v>14757.424000000001</v>
      </c>
      <c r="E53" s="159">
        <v>17062.892</v>
      </c>
      <c r="F53" s="158">
        <v>5971.93</v>
      </c>
      <c r="G53" s="116">
        <v>23034.823</v>
      </c>
      <c r="H53" s="157">
        <f t="shared" si="5"/>
        <v>58.100999999999658</v>
      </c>
      <c r="I53" s="158">
        <f t="shared" si="5"/>
        <v>-76.618999999998778</v>
      </c>
      <c r="J53" s="159">
        <f t="shared" si="5"/>
        <v>-18.518000000000029</v>
      </c>
      <c r="K53" s="158">
        <f t="shared" si="5"/>
        <v>68.369999999999891</v>
      </c>
      <c r="L53" s="116">
        <f t="shared" si="5"/>
        <v>49.85399999999936</v>
      </c>
      <c r="M53" s="160">
        <f t="shared" si="6"/>
        <v>2.5852920328544315E-2</v>
      </c>
      <c r="N53" s="161">
        <f t="shared" si="6"/>
        <v>-5.1650787314017343E-3</v>
      </c>
      <c r="O53" s="162">
        <f t="shared" si="6"/>
        <v>-1.0841025418861809E-3</v>
      </c>
      <c r="P53" s="161">
        <f t="shared" si="6"/>
        <v>1.1581147646504801E-2</v>
      </c>
      <c r="Q53" s="163">
        <f t="shared" si="6"/>
        <v>2.1689826947340831E-3</v>
      </c>
      <c r="R53" s="160">
        <f t="shared" si="7"/>
        <v>7.1450049193043541E-2</v>
      </c>
      <c r="S53" s="161">
        <f t="shared" si="7"/>
        <v>1.5909678400888343E-2</v>
      </c>
      <c r="T53" s="162">
        <f t="shared" si="7"/>
        <v>2.3075312022557009E-2</v>
      </c>
      <c r="U53" s="161">
        <f t="shared" si="7"/>
        <v>1.3089937950643705E-3</v>
      </c>
      <c r="V53" s="163">
        <f t="shared" si="7"/>
        <v>1.7341982742549812E-2</v>
      </c>
      <c r="W53" s="160">
        <f t="shared" si="10"/>
        <v>9.8416887437410058E-3</v>
      </c>
      <c r="X53" s="161">
        <f t="shared" si="10"/>
        <v>-1.2978440127651581E-2</v>
      </c>
      <c r="Y53" s="162">
        <f t="shared" si="10"/>
        <v>-3.1367513839107297E-3</v>
      </c>
      <c r="Z53" s="161">
        <f t="shared" si="10"/>
        <v>1.1581147646504801E-2</v>
      </c>
      <c r="AA53" s="163">
        <f t="shared" si="10"/>
        <v>8.444735041229251E-3</v>
      </c>
      <c r="AB53" s="160">
        <f t="shared" si="11"/>
        <v>6.7900315000823898E-3</v>
      </c>
      <c r="AC53" s="161">
        <f t="shared" si="11"/>
        <v>1.0207019532542027E-2</v>
      </c>
      <c r="AD53" s="162">
        <f t="shared" si="11"/>
        <v>1.6997095198016142E-2</v>
      </c>
      <c r="AE53" s="161">
        <f t="shared" si="11"/>
        <v>3.4479921375005993E-4</v>
      </c>
      <c r="AF53" s="163">
        <f t="shared" si="11"/>
        <v>1.7341982742549812E-2</v>
      </c>
      <c r="AN53" s="152"/>
      <c r="AO53" s="152"/>
      <c r="AP53" s="152"/>
      <c r="AQ53" s="152"/>
      <c r="AR53" s="152"/>
    </row>
    <row r="54" spans="1:44" ht="13.5" customHeight="1" x14ac:dyDescent="0.2">
      <c r="A54" s="336"/>
      <c r="B54" s="72" t="s">
        <v>528</v>
      </c>
      <c r="C54" s="164">
        <v>2345.163</v>
      </c>
      <c r="D54" s="165">
        <v>14732.286</v>
      </c>
      <c r="E54" s="166">
        <v>17077.449000000001</v>
      </c>
      <c r="F54" s="165">
        <v>5958.8379999999997</v>
      </c>
      <c r="G54" s="123">
        <v>23036.287</v>
      </c>
      <c r="H54" s="164">
        <f t="shared" si="5"/>
        <v>39.695000000000164</v>
      </c>
      <c r="I54" s="165">
        <f t="shared" si="5"/>
        <v>-25.138000000000829</v>
      </c>
      <c r="J54" s="166">
        <f t="shared" si="5"/>
        <v>14.557000000000698</v>
      </c>
      <c r="K54" s="165">
        <f t="shared" si="5"/>
        <v>-13.092000000000553</v>
      </c>
      <c r="L54" s="123">
        <f t="shared" si="5"/>
        <v>1.4639999999999418</v>
      </c>
      <c r="M54" s="167">
        <f t="shared" si="6"/>
        <v>1.7217762293816337E-2</v>
      </c>
      <c r="N54" s="168">
        <f t="shared" si="6"/>
        <v>-1.7034138207319127E-3</v>
      </c>
      <c r="O54" s="169">
        <f t="shared" si="6"/>
        <v>8.5313790886097727E-4</v>
      </c>
      <c r="P54" s="168">
        <f t="shared" si="6"/>
        <v>-2.1922561048104304E-3</v>
      </c>
      <c r="Q54" s="170">
        <f t="shared" si="6"/>
        <v>6.3555947445306695E-5</v>
      </c>
      <c r="R54" s="167">
        <f t="shared" si="7"/>
        <v>8.2412231469652014E-2</v>
      </c>
      <c r="S54" s="168">
        <f t="shared" si="7"/>
        <v>9.3261515357464016E-3</v>
      </c>
      <c r="T54" s="169">
        <f t="shared" si="7"/>
        <v>1.8772554820745923E-2</v>
      </c>
      <c r="U54" s="168">
        <f t="shared" si="7"/>
        <v>7.2318474442592392E-3</v>
      </c>
      <c r="V54" s="170">
        <f t="shared" si="7"/>
        <v>1.5762017279291784E-2</v>
      </c>
      <c r="W54" s="167">
        <f t="shared" si="10"/>
        <v>6.6469298869879859E-3</v>
      </c>
      <c r="X54" s="168">
        <f t="shared" si="10"/>
        <v>-4.2093594533092029E-3</v>
      </c>
      <c r="Y54" s="169">
        <f t="shared" si="10"/>
        <v>2.4375704336790111E-3</v>
      </c>
      <c r="Z54" s="168">
        <f t="shared" si="10"/>
        <v>-2.1922561048104304E-3</v>
      </c>
      <c r="AA54" s="170">
        <f t="shared" si="10"/>
        <v>2.4514687881471177E-4</v>
      </c>
      <c r="AB54" s="167">
        <f t="shared" si="11"/>
        <v>7.8732040018126091E-3</v>
      </c>
      <c r="AC54" s="168">
        <f t="shared" si="11"/>
        <v>6.0023397157780278E-3</v>
      </c>
      <c r="AD54" s="169">
        <f t="shared" si="11"/>
        <v>1.3875499623591589E-2</v>
      </c>
      <c r="AE54" s="168">
        <f t="shared" si="11"/>
        <v>1.8865176557001943E-3</v>
      </c>
      <c r="AF54" s="170">
        <f t="shared" si="11"/>
        <v>1.5762017279291784E-2</v>
      </c>
      <c r="AN54" s="152"/>
      <c r="AO54" s="152"/>
      <c r="AP54" s="152"/>
      <c r="AQ54" s="152"/>
      <c r="AR54" s="152"/>
    </row>
    <row r="55" spans="1:44" ht="13.5" customHeight="1" x14ac:dyDescent="0.2">
      <c r="A55" s="336"/>
      <c r="B55" s="72" t="s">
        <v>529</v>
      </c>
      <c r="C55" s="164">
        <v>2238.6759999999999</v>
      </c>
      <c r="D55" s="165">
        <v>14870.245999999999</v>
      </c>
      <c r="E55" s="166">
        <v>17108.920999999998</v>
      </c>
      <c r="F55" s="165">
        <v>5938.232</v>
      </c>
      <c r="G55" s="123">
        <v>23047.152999999998</v>
      </c>
      <c r="H55" s="164">
        <f t="shared" si="5"/>
        <v>-106.48700000000008</v>
      </c>
      <c r="I55" s="165">
        <f t="shared" si="5"/>
        <v>137.95999999999913</v>
      </c>
      <c r="J55" s="166">
        <f t="shared" si="5"/>
        <v>31.471999999997934</v>
      </c>
      <c r="K55" s="165">
        <f t="shared" si="5"/>
        <v>-20.605999999999767</v>
      </c>
      <c r="L55" s="123">
        <f t="shared" si="5"/>
        <v>10.865999999998166</v>
      </c>
      <c r="M55" s="167">
        <f t="shared" si="6"/>
        <v>-4.5407078313959445E-2</v>
      </c>
      <c r="N55" s="168">
        <f t="shared" si="6"/>
        <v>9.3644665871948952E-3</v>
      </c>
      <c r="O55" s="169">
        <f t="shared" si="6"/>
        <v>1.8428981986711207E-3</v>
      </c>
      <c r="P55" s="168">
        <f t="shared" si="6"/>
        <v>-3.458056755360654E-3</v>
      </c>
      <c r="Q55" s="170">
        <f t="shared" si="6"/>
        <v>4.7169059840234523E-4</v>
      </c>
      <c r="R55" s="167">
        <f t="shared" si="7"/>
        <v>-6.022890090358916E-3</v>
      </c>
      <c r="S55" s="168">
        <f t="shared" si="7"/>
        <v>2.4854269098708193E-2</v>
      </c>
      <c r="T55" s="169">
        <f t="shared" si="7"/>
        <v>2.070527725380375E-2</v>
      </c>
      <c r="U55" s="168">
        <f t="shared" si="7"/>
        <v>2.444904400912357E-3</v>
      </c>
      <c r="V55" s="170">
        <f t="shared" si="7"/>
        <v>1.5937017700910931E-2</v>
      </c>
      <c r="W55" s="167">
        <f t="shared" si="10"/>
        <v>-1.7870430442982355E-2</v>
      </c>
      <c r="X55" s="168">
        <f t="shared" si="10"/>
        <v>2.3152164901948859E-2</v>
      </c>
      <c r="Y55" s="169">
        <f t="shared" si="10"/>
        <v>5.2815666410125492E-3</v>
      </c>
      <c r="Z55" s="168">
        <f t="shared" si="10"/>
        <v>-3.458056755360654E-3</v>
      </c>
      <c r="AA55" s="170">
        <f t="shared" si="10"/>
        <v>1.823509885651895E-3</v>
      </c>
      <c r="AB55" s="167">
        <f t="shared" si="11"/>
        <v>-5.9795609657786861E-4</v>
      </c>
      <c r="AC55" s="168">
        <f t="shared" si="11"/>
        <v>1.5896683765904061E-2</v>
      </c>
      <c r="AD55" s="169">
        <f t="shared" si="11"/>
        <v>1.5298639507719583E-2</v>
      </c>
      <c r="AE55" s="168">
        <f t="shared" si="11"/>
        <v>6.3842227399464352E-4</v>
      </c>
      <c r="AF55" s="170">
        <f t="shared" si="11"/>
        <v>1.5937017700910931E-2</v>
      </c>
      <c r="AN55" s="152"/>
      <c r="AO55" s="152"/>
      <c r="AP55" s="152"/>
      <c r="AQ55" s="152"/>
      <c r="AR55" s="152"/>
    </row>
    <row r="56" spans="1:44" ht="13.5" customHeight="1" x14ac:dyDescent="0.2">
      <c r="A56" s="336"/>
      <c r="B56" s="72" t="s">
        <v>530</v>
      </c>
      <c r="C56" s="164">
        <v>2384.6480000000001</v>
      </c>
      <c r="D56" s="165">
        <v>14808.187</v>
      </c>
      <c r="E56" s="166">
        <v>17192.834999999999</v>
      </c>
      <c r="F56" s="165">
        <v>5958.9570000000003</v>
      </c>
      <c r="G56" s="123">
        <v>23151.791000000001</v>
      </c>
      <c r="H56" s="164">
        <f t="shared" si="5"/>
        <v>145.97200000000021</v>
      </c>
      <c r="I56" s="165">
        <f t="shared" si="5"/>
        <v>-62.058999999999287</v>
      </c>
      <c r="J56" s="166">
        <f t="shared" si="5"/>
        <v>83.914000000000669</v>
      </c>
      <c r="K56" s="165">
        <f t="shared" si="5"/>
        <v>20.725000000000364</v>
      </c>
      <c r="L56" s="123">
        <f t="shared" si="5"/>
        <v>104.63800000000265</v>
      </c>
      <c r="M56" s="167">
        <f t="shared" si="6"/>
        <v>6.5204612011742755E-2</v>
      </c>
      <c r="N56" s="168">
        <f t="shared" si="6"/>
        <v>-4.1733674076406867E-3</v>
      </c>
      <c r="O56" s="169">
        <f t="shared" si="6"/>
        <v>4.9046927038824181E-3</v>
      </c>
      <c r="P56" s="168">
        <f t="shared" si="6"/>
        <v>3.4900960420543295E-3</v>
      </c>
      <c r="Q56" s="170">
        <f t="shared" si="6"/>
        <v>4.5401703195185389E-3</v>
      </c>
      <c r="R56" s="167">
        <f t="shared" si="7"/>
        <v>0.10501049103998457</v>
      </c>
      <c r="S56" s="168">
        <f t="shared" si="7"/>
        <v>1.1117578078963674E-2</v>
      </c>
      <c r="T56" s="169">
        <f t="shared" si="7"/>
        <v>2.3176086170189986E-2</v>
      </c>
      <c r="U56" s="168">
        <f t="shared" si="7"/>
        <v>3.9612868116881928E-3</v>
      </c>
      <c r="V56" s="170">
        <f t="shared" si="7"/>
        <v>1.8160421875448026E-2</v>
      </c>
      <c r="W56" s="167">
        <f t="shared" si="10"/>
        <v>2.4581727355886433E-2</v>
      </c>
      <c r="X56" s="168">
        <f t="shared" si="10"/>
        <v>-1.0450753692344671E-2</v>
      </c>
      <c r="Y56" s="169">
        <f t="shared" si="10"/>
        <v>1.4131142063833254E-2</v>
      </c>
      <c r="Z56" s="168">
        <f t="shared" si="10"/>
        <v>3.4900960420543295E-3</v>
      </c>
      <c r="AA56" s="170">
        <f t="shared" si="10"/>
        <v>1.7621069705596321E-2</v>
      </c>
      <c r="AB56" s="167">
        <f t="shared" si="11"/>
        <v>9.9660299353828176E-3</v>
      </c>
      <c r="AC56" s="168">
        <f t="shared" si="11"/>
        <v>7.1604783426985081E-3</v>
      </c>
      <c r="AD56" s="169">
        <f t="shared" si="11"/>
        <v>1.7126508278081244E-2</v>
      </c>
      <c r="AE56" s="168">
        <f t="shared" si="11"/>
        <v>1.0340015525855503E-3</v>
      </c>
      <c r="AF56" s="170">
        <f t="shared" si="11"/>
        <v>1.8160421875448026E-2</v>
      </c>
      <c r="AN56" s="152"/>
      <c r="AO56" s="152"/>
      <c r="AP56" s="152"/>
      <c r="AQ56" s="152"/>
      <c r="AR56" s="152"/>
    </row>
    <row r="57" spans="1:44" ht="13.5" customHeight="1" x14ac:dyDescent="0.2">
      <c r="A57" s="336"/>
      <c r="B57" s="72" t="s">
        <v>531</v>
      </c>
      <c r="C57" s="164">
        <v>2353.665</v>
      </c>
      <c r="D57" s="165">
        <v>14874.588</v>
      </c>
      <c r="E57" s="166">
        <v>17228.252</v>
      </c>
      <c r="F57" s="165">
        <v>5871.3050000000003</v>
      </c>
      <c r="G57" s="123">
        <v>23099.556</v>
      </c>
      <c r="H57" s="164">
        <f t="shared" si="5"/>
        <v>-30.983000000000175</v>
      </c>
      <c r="I57" s="165">
        <f t="shared" si="5"/>
        <v>66.40099999999984</v>
      </c>
      <c r="J57" s="166">
        <f t="shared" si="5"/>
        <v>35.417000000001281</v>
      </c>
      <c r="K57" s="165">
        <f t="shared" si="5"/>
        <v>-87.652000000000044</v>
      </c>
      <c r="L57" s="123">
        <f t="shared" si="5"/>
        <v>-52.235000000000582</v>
      </c>
      <c r="M57" s="167">
        <f t="shared" si="6"/>
        <v>-1.2992693261227725E-2</v>
      </c>
      <c r="N57" s="168">
        <f t="shared" si="6"/>
        <v>4.4840735736251741E-3</v>
      </c>
      <c r="O57" s="169">
        <f t="shared" si="6"/>
        <v>2.0599860348803024E-3</v>
      </c>
      <c r="P57" s="168">
        <f t="shared" si="6"/>
        <v>-1.4709285534364493E-2</v>
      </c>
      <c r="Q57" s="170">
        <f t="shared" si="6"/>
        <v>-2.2561969395802068E-3</v>
      </c>
      <c r="R57" s="167">
        <f t="shared" si="7"/>
        <v>6.0646139897237057E-2</v>
      </c>
      <c r="S57" s="168">
        <f t="shared" si="7"/>
        <v>1.9498281917896963E-2</v>
      </c>
      <c r="T57" s="169">
        <f t="shared" si="7"/>
        <v>2.4930407124863666E-2</v>
      </c>
      <c r="U57" s="168">
        <f t="shared" si="7"/>
        <v>-1.6824966760329324E-2</v>
      </c>
      <c r="V57" s="170">
        <f t="shared" si="7"/>
        <v>1.398465350819969E-2</v>
      </c>
      <c r="W57" s="167">
        <f t="shared" si="10"/>
        <v>-5.1993998278558095E-3</v>
      </c>
      <c r="X57" s="168">
        <f t="shared" si="10"/>
        <v>1.1143057417598388E-2</v>
      </c>
      <c r="Y57" s="169">
        <f t="shared" si="10"/>
        <v>5.9434897751403943E-3</v>
      </c>
      <c r="Z57" s="168">
        <f t="shared" si="10"/>
        <v>-1.4709285534364493E-2</v>
      </c>
      <c r="AA57" s="170">
        <f t="shared" si="10"/>
        <v>-8.7657957592244037E-3</v>
      </c>
      <c r="AB57" s="167">
        <f t="shared" si="11"/>
        <v>5.907517905732915E-3</v>
      </c>
      <c r="AC57" s="168">
        <f t="shared" si="11"/>
        <v>1.2487702456242866E-2</v>
      </c>
      <c r="AD57" s="169">
        <f t="shared" si="11"/>
        <v>1.8395176465692564E-2</v>
      </c>
      <c r="AE57" s="168">
        <f t="shared" si="11"/>
        <v>-4.4104790612094795E-3</v>
      </c>
      <c r="AF57" s="170">
        <f t="shared" si="11"/>
        <v>1.398465350819969E-2</v>
      </c>
      <c r="AN57" s="152"/>
      <c r="AO57" s="152"/>
      <c r="AP57" s="152"/>
      <c r="AQ57" s="152"/>
      <c r="AR57" s="152"/>
    </row>
    <row r="58" spans="1:44" ht="13.5" customHeight="1" x14ac:dyDescent="0.2">
      <c r="A58" s="336"/>
      <c r="B58" s="72" t="s">
        <v>532</v>
      </c>
      <c r="C58" s="164">
        <v>2225.1019999999999</v>
      </c>
      <c r="D58" s="165">
        <v>14955.628000000001</v>
      </c>
      <c r="E58" s="166">
        <v>17180.73</v>
      </c>
      <c r="F58" s="165">
        <v>5883.0929999999998</v>
      </c>
      <c r="G58" s="123">
        <v>23063.823</v>
      </c>
      <c r="H58" s="164">
        <f t="shared" si="5"/>
        <v>-128.5630000000001</v>
      </c>
      <c r="I58" s="165">
        <f t="shared" si="5"/>
        <v>81.040000000000873</v>
      </c>
      <c r="J58" s="166">
        <f t="shared" si="5"/>
        <v>-47.522000000000844</v>
      </c>
      <c r="K58" s="165">
        <f t="shared" si="5"/>
        <v>11.787999999999556</v>
      </c>
      <c r="L58" s="123">
        <f t="shared" si="5"/>
        <v>-35.733000000000175</v>
      </c>
      <c r="M58" s="167">
        <f t="shared" si="6"/>
        <v>-5.4622471762124224E-2</v>
      </c>
      <c r="N58" s="168">
        <f t="shared" si="6"/>
        <v>5.4482181287979787E-3</v>
      </c>
      <c r="O58" s="169">
        <f t="shared" si="6"/>
        <v>-2.7583761834921411E-3</v>
      </c>
      <c r="P58" s="168">
        <f t="shared" si="6"/>
        <v>2.0077308196388291E-3</v>
      </c>
      <c r="Q58" s="170">
        <f t="shared" si="6"/>
        <v>-1.5469128497534834E-3</v>
      </c>
      <c r="R58" s="167">
        <f t="shared" si="7"/>
        <v>-2.8581956202187165E-2</v>
      </c>
      <c r="S58" s="168">
        <f t="shared" si="7"/>
        <v>2.2845182074869484E-2</v>
      </c>
      <c r="T58" s="169">
        <f t="shared" si="7"/>
        <v>1.5879929276947639E-2</v>
      </c>
      <c r="U58" s="168">
        <f t="shared" si="7"/>
        <v>-1.5875880875858284E-2</v>
      </c>
      <c r="V58" s="170">
        <f t="shared" si="7"/>
        <v>7.586577029916536E-3</v>
      </c>
      <c r="W58" s="167">
        <f t="shared" si="10"/>
        <v>-2.1896835541672609E-2</v>
      </c>
      <c r="X58" s="168">
        <f t="shared" si="10"/>
        <v>1.3802723585301883E-2</v>
      </c>
      <c r="Y58" s="169">
        <f t="shared" si="10"/>
        <v>-8.0939416364847073E-3</v>
      </c>
      <c r="Z58" s="168">
        <f t="shared" si="10"/>
        <v>2.0077308196388291E-3</v>
      </c>
      <c r="AA58" s="170">
        <f t="shared" si="10"/>
        <v>-6.0860404969593938E-3</v>
      </c>
      <c r="AB58" s="167">
        <f t="shared" si="11"/>
        <v>-2.8601366569441524E-3</v>
      </c>
      <c r="AC58" s="168">
        <f t="shared" si="11"/>
        <v>1.4592861169851822E-2</v>
      </c>
      <c r="AD58" s="169">
        <f t="shared" si="11"/>
        <v>1.1732724512907551E-2</v>
      </c>
      <c r="AE58" s="168">
        <f t="shared" si="11"/>
        <v>-4.1461474829910553E-3</v>
      </c>
      <c r="AF58" s="170">
        <f t="shared" si="11"/>
        <v>7.586577029916536E-3</v>
      </c>
      <c r="AN58" s="152"/>
      <c r="AO58" s="152"/>
      <c r="AP58" s="152"/>
      <c r="AQ58" s="152"/>
      <c r="AR58" s="152"/>
    </row>
    <row r="59" spans="1:44" ht="13.5" customHeight="1" x14ac:dyDescent="0.2">
      <c r="A59" s="336"/>
      <c r="B59" s="72" t="s">
        <v>533</v>
      </c>
      <c r="C59" s="164">
        <v>2282.7159999999999</v>
      </c>
      <c r="D59" s="165">
        <v>14951.168</v>
      </c>
      <c r="E59" s="166">
        <v>17233.883000000002</v>
      </c>
      <c r="F59" s="165">
        <v>5828.73</v>
      </c>
      <c r="G59" s="123">
        <v>23062.612000000001</v>
      </c>
      <c r="H59" s="164">
        <f t="shared" si="5"/>
        <v>57.614000000000033</v>
      </c>
      <c r="I59" s="165">
        <f t="shared" si="5"/>
        <v>-4.4600000000009459</v>
      </c>
      <c r="J59" s="166">
        <f t="shared" si="5"/>
        <v>53.153000000002066</v>
      </c>
      <c r="K59" s="165">
        <f t="shared" si="5"/>
        <v>-54.363000000000284</v>
      </c>
      <c r="L59" s="123">
        <f t="shared" si="5"/>
        <v>-1.2109999999993306</v>
      </c>
      <c r="M59" s="167">
        <f t="shared" si="6"/>
        <v>2.5892745590988656E-2</v>
      </c>
      <c r="N59" s="168">
        <f t="shared" si="6"/>
        <v>-2.9821549452827695E-4</v>
      </c>
      <c r="O59" s="169">
        <f t="shared" si="6"/>
        <v>3.0937567844906513E-3</v>
      </c>
      <c r="P59" s="168">
        <f t="shared" si="6"/>
        <v>-9.2405474467257762E-3</v>
      </c>
      <c r="Q59" s="170">
        <f t="shared" si="6"/>
        <v>-5.2506473016174754E-5</v>
      </c>
      <c r="R59" s="167">
        <f t="shared" si="7"/>
        <v>6.9818151660711088E-3</v>
      </c>
      <c r="S59" s="168">
        <f t="shared" si="7"/>
        <v>1.6717127937972462E-2</v>
      </c>
      <c r="T59" s="169">
        <f t="shared" si="7"/>
        <v>1.5416775619179411E-2</v>
      </c>
      <c r="U59" s="168">
        <f t="shared" si="7"/>
        <v>-2.8679851613934278E-2</v>
      </c>
      <c r="V59" s="170">
        <f t="shared" si="7"/>
        <v>3.8982622121209332E-3</v>
      </c>
      <c r="W59" s="167">
        <f t="shared" si="10"/>
        <v>9.7931479240596798E-3</v>
      </c>
      <c r="X59" s="168">
        <f t="shared" si="10"/>
        <v>-7.5810462285755915E-4</v>
      </c>
      <c r="Y59" s="169">
        <f t="shared" si="10"/>
        <v>9.034873322587636E-3</v>
      </c>
      <c r="Z59" s="168">
        <f t="shared" si="10"/>
        <v>-9.2405474467257762E-3</v>
      </c>
      <c r="AA59" s="170">
        <f t="shared" si="10"/>
        <v>-2.0584410275331882E-4</v>
      </c>
      <c r="AB59" s="167">
        <f t="shared" si="11"/>
        <v>6.8893748010984222E-4</v>
      </c>
      <c r="AC59" s="168">
        <f t="shared" si="11"/>
        <v>1.0700839683634621E-2</v>
      </c>
      <c r="AD59" s="169">
        <f t="shared" si="11"/>
        <v>1.1389733634492043E-2</v>
      </c>
      <c r="AE59" s="168">
        <f t="shared" si="11"/>
        <v>-7.4915149516235503E-3</v>
      </c>
      <c r="AF59" s="170">
        <f t="shared" si="11"/>
        <v>3.8982622121209332E-3</v>
      </c>
      <c r="AN59" s="152"/>
      <c r="AO59" s="152"/>
      <c r="AP59" s="152"/>
      <c r="AQ59" s="152"/>
      <c r="AR59" s="152"/>
    </row>
    <row r="60" spans="1:44" ht="13.5" customHeight="1" x14ac:dyDescent="0.2">
      <c r="A60" s="336"/>
      <c r="B60" s="72" t="s">
        <v>534</v>
      </c>
      <c r="C60" s="164">
        <v>2318.0839999999998</v>
      </c>
      <c r="D60" s="165">
        <v>14945.393</v>
      </c>
      <c r="E60" s="166">
        <v>17263.476999999999</v>
      </c>
      <c r="F60" s="165">
        <v>5785.942</v>
      </c>
      <c r="G60" s="123">
        <v>23049.419000000002</v>
      </c>
      <c r="H60" s="164">
        <f t="shared" si="5"/>
        <v>35.367999999999938</v>
      </c>
      <c r="I60" s="165">
        <f t="shared" si="5"/>
        <v>-5.7749999999996362</v>
      </c>
      <c r="J60" s="166">
        <f t="shared" si="5"/>
        <v>29.593999999997322</v>
      </c>
      <c r="K60" s="165">
        <f t="shared" si="5"/>
        <v>-42.787999999999556</v>
      </c>
      <c r="L60" s="123">
        <f t="shared" si="5"/>
        <v>-13.192999999999302</v>
      </c>
      <c r="M60" s="167">
        <f t="shared" si="6"/>
        <v>1.5493824023663014E-2</v>
      </c>
      <c r="N60" s="168">
        <f t="shared" si="6"/>
        <v>-3.8625744824749721E-4</v>
      </c>
      <c r="O60" s="169">
        <f t="shared" si="6"/>
        <v>1.7171986139163948E-3</v>
      </c>
      <c r="P60" s="168">
        <f t="shared" si="6"/>
        <v>-7.3408787162897509E-3</v>
      </c>
      <c r="Q60" s="170">
        <f t="shared" si="6"/>
        <v>-5.7205142244943032E-4</v>
      </c>
      <c r="R60" s="167">
        <f t="shared" si="7"/>
        <v>4.5293665921279209E-2</v>
      </c>
      <c r="S60" s="168">
        <f t="shared" si="7"/>
        <v>2.1074156797339722E-2</v>
      </c>
      <c r="T60" s="169">
        <f t="shared" si="7"/>
        <v>2.4260837015667679E-2</v>
      </c>
      <c r="U60" s="168">
        <f t="shared" si="7"/>
        <v>-3.4832133172481593E-2</v>
      </c>
      <c r="V60" s="170">
        <f t="shared" si="7"/>
        <v>8.7571518527200694E-3</v>
      </c>
      <c r="W60" s="167">
        <f t="shared" si="10"/>
        <v>6.0678741338164475E-3</v>
      </c>
      <c r="X60" s="168">
        <f t="shared" si="10"/>
        <v>-9.907818684343993E-4</v>
      </c>
      <c r="Y60" s="169">
        <f t="shared" si="10"/>
        <v>5.0772638293414387E-3</v>
      </c>
      <c r="Z60" s="168">
        <f t="shared" si="10"/>
        <v>-7.3408787162897509E-3</v>
      </c>
      <c r="AA60" s="170">
        <f t="shared" si="10"/>
        <v>-2.2634433229879068E-3</v>
      </c>
      <c r="AB60" s="167">
        <f t="shared" si="11"/>
        <v>4.395972502293709E-3</v>
      </c>
      <c r="AC60" s="168">
        <f t="shared" si="11"/>
        <v>1.3499786689531793E-2</v>
      </c>
      <c r="AD60" s="169">
        <f t="shared" si="11"/>
        <v>1.7895759191825501E-2</v>
      </c>
      <c r="AE60" s="168">
        <f t="shared" si="11"/>
        <v>-9.1385635741346397E-3</v>
      </c>
      <c r="AF60" s="170">
        <f t="shared" si="11"/>
        <v>8.7571518527200694E-3</v>
      </c>
      <c r="AN60" s="152"/>
      <c r="AO60" s="152"/>
      <c r="AP60" s="152"/>
      <c r="AQ60" s="152"/>
      <c r="AR60" s="152"/>
    </row>
    <row r="61" spans="1:44" ht="13.5" customHeight="1" x14ac:dyDescent="0.2">
      <c r="A61" s="336"/>
      <c r="B61" s="72" t="s">
        <v>535</v>
      </c>
      <c r="C61" s="164">
        <v>2217.797</v>
      </c>
      <c r="D61" s="165">
        <v>14935.645</v>
      </c>
      <c r="E61" s="166">
        <v>17153.442999999999</v>
      </c>
      <c r="F61" s="165">
        <v>5847.9679999999998</v>
      </c>
      <c r="G61" s="123">
        <v>23001.411</v>
      </c>
      <c r="H61" s="164">
        <f t="shared" si="5"/>
        <v>-100.28699999999981</v>
      </c>
      <c r="I61" s="165">
        <f t="shared" si="5"/>
        <v>-9.7479999999995925</v>
      </c>
      <c r="J61" s="166">
        <f t="shared" si="5"/>
        <v>-110.03399999999965</v>
      </c>
      <c r="K61" s="165">
        <f t="shared" si="5"/>
        <v>62.02599999999984</v>
      </c>
      <c r="L61" s="123">
        <f t="shared" si="5"/>
        <v>-48.00800000000163</v>
      </c>
      <c r="M61" s="167">
        <f t="shared" si="6"/>
        <v>-4.326288434759043E-2</v>
      </c>
      <c r="N61" s="168">
        <f t="shared" si="6"/>
        <v>-6.5224112875449927E-4</v>
      </c>
      <c r="O61" s="169">
        <f t="shared" si="6"/>
        <v>-6.3738029135150271E-3</v>
      </c>
      <c r="P61" s="168">
        <f t="shared" si="6"/>
        <v>1.0720121287078204E-2</v>
      </c>
      <c r="Q61" s="170">
        <f t="shared" si="6"/>
        <v>-2.0828290726114017E-3</v>
      </c>
      <c r="R61" s="167">
        <f t="shared" si="7"/>
        <v>-2.6320722783765804E-2</v>
      </c>
      <c r="S61" s="168">
        <f t="shared" si="7"/>
        <v>1.8226732632092735E-2</v>
      </c>
      <c r="T61" s="169">
        <f t="shared" si="7"/>
        <v>1.223914404063055E-2</v>
      </c>
      <c r="U61" s="168">
        <f t="shared" si="7"/>
        <v>-2.145416588718348E-2</v>
      </c>
      <c r="V61" s="170">
        <f t="shared" si="7"/>
        <v>3.4547700877139687E-3</v>
      </c>
      <c r="W61" s="167">
        <f t="shared" si="10"/>
        <v>-1.7332873367897537E-2</v>
      </c>
      <c r="X61" s="168">
        <f t="shared" si="10"/>
        <v>-1.684773196827689E-3</v>
      </c>
      <c r="Y61" s="169">
        <f t="shared" si="10"/>
        <v>-1.901747373202145E-2</v>
      </c>
      <c r="Z61" s="168">
        <f t="shared" si="10"/>
        <v>1.0720121287078204E-2</v>
      </c>
      <c r="AA61" s="170">
        <f t="shared" si="10"/>
        <v>-8.2973524449435603E-3</v>
      </c>
      <c r="AB61" s="167">
        <f t="shared" si="11"/>
        <v>-2.6154534770192316E-3</v>
      </c>
      <c r="AC61" s="168">
        <f t="shared" si="11"/>
        <v>1.1663573598019719E-2</v>
      </c>
      <c r="AD61" s="169">
        <f t="shared" si="11"/>
        <v>9.0482073725842802E-3</v>
      </c>
      <c r="AE61" s="168">
        <f t="shared" si="11"/>
        <v>-5.5934372848703111E-3</v>
      </c>
      <c r="AF61" s="170">
        <f t="shared" si="11"/>
        <v>3.4547700877139687E-3</v>
      </c>
      <c r="AN61" s="152"/>
      <c r="AO61" s="152"/>
      <c r="AP61" s="152"/>
      <c r="AQ61" s="152"/>
      <c r="AR61" s="152"/>
    </row>
    <row r="62" spans="1:44" ht="13.5" customHeight="1" x14ac:dyDescent="0.2">
      <c r="A62" s="336"/>
      <c r="B62" s="72" t="s">
        <v>536</v>
      </c>
      <c r="C62" s="164">
        <v>2245.663</v>
      </c>
      <c r="D62" s="165">
        <v>14956.253000000001</v>
      </c>
      <c r="E62" s="166">
        <v>17201.915000000001</v>
      </c>
      <c r="F62" s="165">
        <v>5784.3639999999996</v>
      </c>
      <c r="G62" s="123">
        <v>22986.278999999999</v>
      </c>
      <c r="H62" s="164">
        <f t="shared" si="5"/>
        <v>27.865999999999985</v>
      </c>
      <c r="I62" s="165">
        <f t="shared" si="5"/>
        <v>20.608000000000175</v>
      </c>
      <c r="J62" s="166">
        <f t="shared" si="5"/>
        <v>48.472000000001572</v>
      </c>
      <c r="K62" s="165">
        <f t="shared" si="5"/>
        <v>-63.604000000000269</v>
      </c>
      <c r="L62" s="123">
        <f t="shared" si="5"/>
        <v>-15.132000000001426</v>
      </c>
      <c r="M62" s="167">
        <f t="shared" si="6"/>
        <v>1.2564720756678806E-2</v>
      </c>
      <c r="N62" s="168">
        <f t="shared" si="6"/>
        <v>1.3797864102956501E-3</v>
      </c>
      <c r="O62" s="169">
        <f t="shared" si="6"/>
        <v>2.8257883854571689E-3</v>
      </c>
      <c r="P62" s="168">
        <f t="shared" si="6"/>
        <v>-1.0876256504823602E-2</v>
      </c>
      <c r="Q62" s="170">
        <f t="shared" si="6"/>
        <v>-6.5787268441929174E-4</v>
      </c>
      <c r="R62" s="167">
        <f t="shared" si="7"/>
        <v>2.4521023853570988E-2</v>
      </c>
      <c r="S62" s="168">
        <f t="shared" si="7"/>
        <v>1.3379966814332412E-2</v>
      </c>
      <c r="T62" s="169">
        <f t="shared" si="7"/>
        <v>1.4820571379487954E-2</v>
      </c>
      <c r="U62" s="168">
        <f t="shared" si="7"/>
        <v>-2.5547282325695773E-2</v>
      </c>
      <c r="V62" s="170">
        <f t="shared" si="7"/>
        <v>4.3505160855360821E-3</v>
      </c>
      <c r="W62" s="167">
        <f t="shared" si="10"/>
        <v>4.7650739538930426E-3</v>
      </c>
      <c r="X62" s="168">
        <f t="shared" si="10"/>
        <v>3.5239590914314467E-3</v>
      </c>
      <c r="Y62" s="169">
        <f t="shared" si="10"/>
        <v>8.2886910461893049E-3</v>
      </c>
      <c r="Z62" s="168">
        <f t="shared" si="10"/>
        <v>-1.0876256504823602E-2</v>
      </c>
      <c r="AA62" s="170">
        <f t="shared" si="10"/>
        <v>-2.5875654586347643E-3</v>
      </c>
      <c r="AB62" s="167">
        <f t="shared" si="11"/>
        <v>2.3484371497694534E-3</v>
      </c>
      <c r="AC62" s="168">
        <f t="shared" si="11"/>
        <v>8.6282388338035382E-3</v>
      </c>
      <c r="AD62" s="169">
        <f t="shared" si="11"/>
        <v>1.0976632290093288E-2</v>
      </c>
      <c r="AE62" s="168">
        <f t="shared" si="11"/>
        <v>-6.6260725110774046E-3</v>
      </c>
      <c r="AF62" s="170">
        <f t="shared" si="11"/>
        <v>4.3505160855360821E-3</v>
      </c>
      <c r="AN62" s="152"/>
      <c r="AO62" s="152"/>
      <c r="AP62" s="152"/>
      <c r="AQ62" s="152"/>
      <c r="AR62" s="152"/>
    </row>
    <row r="63" spans="1:44" ht="13.5" customHeight="1" x14ac:dyDescent="0.2">
      <c r="A63" s="336"/>
      <c r="B63" s="72" t="s">
        <v>537</v>
      </c>
      <c r="C63" s="164">
        <v>2254.511</v>
      </c>
      <c r="D63" s="165">
        <v>14917.879000000001</v>
      </c>
      <c r="E63" s="166">
        <v>17172.39</v>
      </c>
      <c r="F63" s="165">
        <v>5712.0730000000003</v>
      </c>
      <c r="G63" s="123">
        <v>22884.462</v>
      </c>
      <c r="H63" s="164">
        <f t="shared" si="5"/>
        <v>8.8479999999999563</v>
      </c>
      <c r="I63" s="165">
        <f t="shared" si="5"/>
        <v>-38.373999999999796</v>
      </c>
      <c r="J63" s="166">
        <f t="shared" si="5"/>
        <v>-29.525000000001455</v>
      </c>
      <c r="K63" s="165">
        <f t="shared" si="5"/>
        <v>-72.290999999999258</v>
      </c>
      <c r="L63" s="123">
        <f t="shared" si="5"/>
        <v>-101.8169999999991</v>
      </c>
      <c r="M63" s="167">
        <f t="shared" si="6"/>
        <v>3.9400390886789143E-3</v>
      </c>
      <c r="N63" s="168">
        <f t="shared" si="6"/>
        <v>-2.5657495898203778E-3</v>
      </c>
      <c r="O63" s="169">
        <f t="shared" si="6"/>
        <v>-1.716378670630651E-3</v>
      </c>
      <c r="P63" s="168">
        <f t="shared" si="6"/>
        <v>-1.2497657477987081E-2</v>
      </c>
      <c r="Q63" s="170">
        <f t="shared" si="6"/>
        <v>-4.4294685538272243E-3</v>
      </c>
      <c r="R63" s="167">
        <f t="shared" si="7"/>
        <v>3.5374020059077403E-3</v>
      </c>
      <c r="S63" s="168">
        <f t="shared" si="7"/>
        <v>1.098860958051971E-2</v>
      </c>
      <c r="T63" s="169">
        <f t="shared" si="7"/>
        <v>1.000405945125774E-2</v>
      </c>
      <c r="U63" s="168">
        <f t="shared" si="7"/>
        <v>-4.195406000323372E-2</v>
      </c>
      <c r="V63" s="170">
        <f t="shared" si="7"/>
        <v>-3.4857264535580715E-3</v>
      </c>
      <c r="W63" s="167">
        <f t="shared" si="10"/>
        <v>1.5296409423749882E-3</v>
      </c>
      <c r="X63" s="168">
        <f t="shared" si="10"/>
        <v>-6.6340914921674708E-3</v>
      </c>
      <c r="Y63" s="169">
        <f t="shared" si="10"/>
        <v>-5.104277669939419E-3</v>
      </c>
      <c r="Z63" s="168">
        <f t="shared" si="10"/>
        <v>-1.2497657477987081E-2</v>
      </c>
      <c r="AA63" s="170">
        <f t="shared" si="10"/>
        <v>-1.7602108027779562E-2</v>
      </c>
      <c r="AB63" s="167">
        <f t="shared" si="11"/>
        <v>3.4605571814944525E-4</v>
      </c>
      <c r="AC63" s="168">
        <f t="shared" si="11"/>
        <v>7.0606775411276119E-3</v>
      </c>
      <c r="AD63" s="169">
        <f t="shared" si="11"/>
        <v>7.4067332592770568E-3</v>
      </c>
      <c r="AE63" s="168">
        <f t="shared" si="11"/>
        <v>-1.0892416167381761E-2</v>
      </c>
      <c r="AF63" s="170">
        <f t="shared" si="11"/>
        <v>-3.4857264535580715E-3</v>
      </c>
      <c r="AN63" s="152"/>
      <c r="AO63" s="152"/>
      <c r="AP63" s="152"/>
      <c r="AQ63" s="152"/>
      <c r="AR63" s="152"/>
    </row>
    <row r="64" spans="1:44" ht="13.5" customHeight="1" x14ac:dyDescent="0.2">
      <c r="A64" s="337"/>
      <c r="B64" s="150" t="s">
        <v>538</v>
      </c>
      <c r="C64" s="171">
        <v>2176.5709999999999</v>
      </c>
      <c r="D64" s="172">
        <v>14903.02</v>
      </c>
      <c r="E64" s="173">
        <v>17079.591</v>
      </c>
      <c r="F64" s="172">
        <v>5770.0569999999998</v>
      </c>
      <c r="G64" s="137">
        <v>22849.649000000001</v>
      </c>
      <c r="H64" s="171">
        <f t="shared" si="5"/>
        <v>-77.940000000000055</v>
      </c>
      <c r="I64" s="172">
        <f t="shared" si="5"/>
        <v>-14.859000000000378</v>
      </c>
      <c r="J64" s="173">
        <f t="shared" si="5"/>
        <v>-92.798999999999069</v>
      </c>
      <c r="K64" s="172">
        <f t="shared" si="5"/>
        <v>57.983999999999469</v>
      </c>
      <c r="L64" s="137">
        <f t="shared" si="5"/>
        <v>-34.812999999998283</v>
      </c>
      <c r="M64" s="174">
        <f t="shared" si="6"/>
        <v>-3.4570689608522671E-2</v>
      </c>
      <c r="N64" s="175">
        <f t="shared" si="6"/>
        <v>-9.960531252465835E-4</v>
      </c>
      <c r="O64" s="176">
        <f t="shared" si="6"/>
        <v>-5.403965318747074E-3</v>
      </c>
      <c r="P64" s="175">
        <f t="shared" si="6"/>
        <v>1.0151130771612945E-2</v>
      </c>
      <c r="Q64" s="177">
        <f t="shared" si="6"/>
        <v>-1.5212505323480309E-3</v>
      </c>
      <c r="R64" s="174">
        <f t="shared" si="7"/>
        <v>-3.1501752940218605E-2</v>
      </c>
      <c r="S64" s="175">
        <f t="shared" si="7"/>
        <v>4.6499123671139937E-3</v>
      </c>
      <c r="T64" s="176">
        <f t="shared" si="7"/>
        <v>-1.0649003800034688E-4</v>
      </c>
      <c r="U64" s="175">
        <f t="shared" si="7"/>
        <v>-2.2613982071834723E-2</v>
      </c>
      <c r="V64" s="177">
        <f t="shared" si="7"/>
        <v>-5.8873257562365956E-3</v>
      </c>
      <c r="W64" s="174">
        <f t="shared" si="10"/>
        <v>-1.3644783601330033E-2</v>
      </c>
      <c r="X64" s="175">
        <f t="shared" si="10"/>
        <v>-2.6013323009002822E-3</v>
      </c>
      <c r="Y64" s="176">
        <f t="shared" si="10"/>
        <v>-1.6246115902230077E-2</v>
      </c>
      <c r="Z64" s="175">
        <f t="shared" si="10"/>
        <v>1.0151130771612945E-2</v>
      </c>
      <c r="AA64" s="177">
        <f t="shared" si="10"/>
        <v>-6.0946349950356518E-3</v>
      </c>
      <c r="AB64" s="174">
        <f t="shared" si="11"/>
        <v>-3.0800998687446684E-3</v>
      </c>
      <c r="AC64" s="175">
        <f t="shared" si="11"/>
        <v>3.0009611933781927E-3</v>
      </c>
      <c r="AD64" s="176">
        <f t="shared" si="11"/>
        <v>-7.9138675366475594E-5</v>
      </c>
      <c r="AE64" s="175">
        <f t="shared" si="11"/>
        <v>-5.8082740942570167E-3</v>
      </c>
      <c r="AF64" s="177">
        <f t="shared" si="11"/>
        <v>-5.8873257562365956E-3</v>
      </c>
      <c r="AN64" s="152"/>
      <c r="AO64" s="152"/>
      <c r="AP64" s="152"/>
      <c r="AQ64" s="152"/>
      <c r="AR64" s="152"/>
    </row>
    <row r="65" spans="1:44" ht="13.5" customHeight="1" x14ac:dyDescent="0.2">
      <c r="A65" s="335">
        <v>2009</v>
      </c>
      <c r="B65" s="156" t="s">
        <v>527</v>
      </c>
      <c r="C65" s="157">
        <v>2162.2170000000001</v>
      </c>
      <c r="D65" s="158">
        <v>14886.066999999999</v>
      </c>
      <c r="E65" s="159">
        <v>17048.284</v>
      </c>
      <c r="F65" s="158">
        <v>5695.3590000000004</v>
      </c>
      <c r="G65" s="116">
        <v>22743.643</v>
      </c>
      <c r="H65" s="157">
        <f t="shared" si="5"/>
        <v>-14.353999999999814</v>
      </c>
      <c r="I65" s="158">
        <f t="shared" si="5"/>
        <v>-16.953000000001339</v>
      </c>
      <c r="J65" s="159">
        <f t="shared" si="5"/>
        <v>-31.307000000000698</v>
      </c>
      <c r="K65" s="158">
        <f t="shared" si="5"/>
        <v>-74.697999999999411</v>
      </c>
      <c r="L65" s="116">
        <f t="shared" si="5"/>
        <v>-106.00600000000122</v>
      </c>
      <c r="M65" s="160">
        <f t="shared" si="6"/>
        <v>-6.5947768301607501E-3</v>
      </c>
      <c r="N65" s="161">
        <f t="shared" si="6"/>
        <v>-1.1375546701273525E-3</v>
      </c>
      <c r="O65" s="162">
        <f t="shared" si="6"/>
        <v>-1.8330064226948232E-3</v>
      </c>
      <c r="P65" s="161">
        <f t="shared" si="6"/>
        <v>-1.2945799322259626E-2</v>
      </c>
      <c r="Q65" s="163">
        <f t="shared" si="6"/>
        <v>-4.639283518096983E-3</v>
      </c>
      <c r="R65" s="160">
        <f t="shared" si="7"/>
        <v>-6.2135323500477888E-2</v>
      </c>
      <c r="S65" s="161">
        <f t="shared" si="7"/>
        <v>8.7171717774049313E-3</v>
      </c>
      <c r="T65" s="162">
        <f t="shared" si="7"/>
        <v>-8.5612685118092373E-4</v>
      </c>
      <c r="U65" s="161">
        <f t="shared" si="7"/>
        <v>-4.6311828839252958E-2</v>
      </c>
      <c r="V65" s="163">
        <f t="shared" si="7"/>
        <v>-1.2640861186560898E-2</v>
      </c>
      <c r="W65" s="160">
        <f t="shared" ref="W65:AA80" si="12">(C65-C64)/$F64</f>
        <v>-2.4876703990965453E-3</v>
      </c>
      <c r="X65" s="161">
        <f t="shared" si="12"/>
        <v>-2.9380992250165536E-3</v>
      </c>
      <c r="Y65" s="162">
        <f t="shared" si="12"/>
        <v>-5.4257696241130204E-3</v>
      </c>
      <c r="Z65" s="161">
        <f t="shared" si="12"/>
        <v>-1.2945799322259626E-2</v>
      </c>
      <c r="AA65" s="163">
        <f t="shared" si="12"/>
        <v>-1.8371742254886084E-2</v>
      </c>
      <c r="AB65" s="160">
        <f t="shared" ref="AB65:AF80" si="13">(C65-C53)/$G53</f>
        <v>-6.2188886799781247E-3</v>
      </c>
      <c r="AC65" s="161">
        <f t="shared" si="13"/>
        <v>5.5847184065620217E-3</v>
      </c>
      <c r="AD65" s="162">
        <f t="shared" si="13"/>
        <v>-6.341702734160438E-4</v>
      </c>
      <c r="AE65" s="161">
        <f t="shared" si="13"/>
        <v>-1.2006647500612439E-2</v>
      </c>
      <c r="AF65" s="163">
        <f t="shared" si="13"/>
        <v>-1.2640861186560898E-2</v>
      </c>
      <c r="AN65" s="152"/>
      <c r="AO65" s="152"/>
      <c r="AP65" s="152"/>
      <c r="AQ65" s="152"/>
      <c r="AR65" s="152"/>
    </row>
    <row r="66" spans="1:44" ht="13.5" customHeight="1" x14ac:dyDescent="0.2">
      <c r="A66" s="336"/>
      <c r="B66" s="72" t="s">
        <v>528</v>
      </c>
      <c r="C66" s="164">
        <v>2173.9540000000002</v>
      </c>
      <c r="D66" s="165">
        <v>14925.630999999999</v>
      </c>
      <c r="E66" s="166">
        <v>17099.584999999999</v>
      </c>
      <c r="F66" s="165">
        <v>5677.7740000000003</v>
      </c>
      <c r="G66" s="123">
        <v>22777.358</v>
      </c>
      <c r="H66" s="164">
        <f t="shared" si="5"/>
        <v>11.73700000000008</v>
      </c>
      <c r="I66" s="165">
        <f t="shared" si="5"/>
        <v>39.564000000000306</v>
      </c>
      <c r="J66" s="166">
        <f t="shared" si="5"/>
        <v>51.300999999999476</v>
      </c>
      <c r="K66" s="165">
        <f t="shared" si="5"/>
        <v>-17.585000000000036</v>
      </c>
      <c r="L66" s="123">
        <f t="shared" si="5"/>
        <v>33.715000000000146</v>
      </c>
      <c r="M66" s="167">
        <f t="shared" si="6"/>
        <v>5.4282248266478705E-3</v>
      </c>
      <c r="N66" s="168">
        <f t="shared" si="6"/>
        <v>2.6577873121221549E-3</v>
      </c>
      <c r="O66" s="169">
        <f t="shared" si="6"/>
        <v>3.0091591622945441E-3</v>
      </c>
      <c r="P66" s="168">
        <f t="shared" si="6"/>
        <v>-3.0876016770848046E-3</v>
      </c>
      <c r="Q66" s="170">
        <f t="shared" si="6"/>
        <v>1.4823922447252688E-3</v>
      </c>
      <c r="R66" s="167">
        <f t="shared" si="7"/>
        <v>-7.3005159982483026E-2</v>
      </c>
      <c r="S66" s="168">
        <f t="shared" si="7"/>
        <v>1.3123896725871283E-2</v>
      </c>
      <c r="T66" s="169">
        <f t="shared" si="7"/>
        <v>1.2962123324156086E-3</v>
      </c>
      <c r="U66" s="168">
        <f t="shared" si="7"/>
        <v>-4.7167585358084817E-2</v>
      </c>
      <c r="V66" s="170">
        <f t="shared" si="7"/>
        <v>-1.1240049231892278E-2</v>
      </c>
      <c r="W66" s="167">
        <f t="shared" si="12"/>
        <v>2.0608007326667344E-3</v>
      </c>
      <c r="X66" s="168">
        <f t="shared" si="12"/>
        <v>6.9467087149379528E-3</v>
      </c>
      <c r="Y66" s="169">
        <f t="shared" si="12"/>
        <v>9.0075094476045267E-3</v>
      </c>
      <c r="Z66" s="168">
        <f t="shared" si="12"/>
        <v>-3.0876016770848046E-3</v>
      </c>
      <c r="AA66" s="170">
        <f t="shared" si="12"/>
        <v>5.9197321889630037E-3</v>
      </c>
      <c r="AB66" s="167">
        <f t="shared" si="13"/>
        <v>-7.4321439040935643E-3</v>
      </c>
      <c r="AC66" s="168">
        <f t="shared" si="13"/>
        <v>8.3930626493757144E-3</v>
      </c>
      <c r="AD66" s="169">
        <f t="shared" si="13"/>
        <v>9.6091874528211093E-4</v>
      </c>
      <c r="AE66" s="168">
        <f t="shared" si="13"/>
        <v>-1.2200924567400961E-2</v>
      </c>
      <c r="AF66" s="170">
        <f t="shared" si="13"/>
        <v>-1.1240049231892278E-2</v>
      </c>
      <c r="AN66" s="152"/>
      <c r="AO66" s="152"/>
      <c r="AP66" s="152"/>
      <c r="AQ66" s="152"/>
      <c r="AR66" s="152"/>
    </row>
    <row r="67" spans="1:44" ht="13.5" customHeight="1" x14ac:dyDescent="0.2">
      <c r="A67" s="336"/>
      <c r="B67" s="72" t="s">
        <v>529</v>
      </c>
      <c r="C67" s="164">
        <v>2127.0189999999998</v>
      </c>
      <c r="D67" s="165">
        <v>14894.724</v>
      </c>
      <c r="E67" s="166">
        <v>17021.742999999999</v>
      </c>
      <c r="F67" s="165">
        <v>5672.2340000000004</v>
      </c>
      <c r="G67" s="123">
        <v>22693.975999999999</v>
      </c>
      <c r="H67" s="164">
        <f t="shared" si="5"/>
        <v>-46.9350000000004</v>
      </c>
      <c r="I67" s="165">
        <f t="shared" si="5"/>
        <v>-30.906999999999243</v>
      </c>
      <c r="J67" s="166">
        <f t="shared" si="5"/>
        <v>-77.842000000000553</v>
      </c>
      <c r="K67" s="165">
        <f t="shared" si="5"/>
        <v>-5.5399999999999636</v>
      </c>
      <c r="L67" s="123">
        <f t="shared" si="5"/>
        <v>-83.382000000001426</v>
      </c>
      <c r="M67" s="167">
        <f t="shared" si="6"/>
        <v>-2.158969325017935E-2</v>
      </c>
      <c r="N67" s="168">
        <f t="shared" si="6"/>
        <v>-2.0707332239420393E-3</v>
      </c>
      <c r="O67" s="169">
        <f t="shared" si="6"/>
        <v>-4.5522742218598025E-3</v>
      </c>
      <c r="P67" s="168">
        <f t="shared" si="6"/>
        <v>-9.7573450440259924E-4</v>
      </c>
      <c r="Q67" s="170">
        <f t="shared" si="6"/>
        <v>-3.6607406355030916E-3</v>
      </c>
      <c r="R67" s="167">
        <f t="shared" si="7"/>
        <v>-4.9876355488690703E-2</v>
      </c>
      <c r="S67" s="168">
        <f t="shared" si="7"/>
        <v>1.6461059218523335E-3</v>
      </c>
      <c r="T67" s="169">
        <f t="shared" si="7"/>
        <v>-5.0954703689379292E-3</v>
      </c>
      <c r="U67" s="168">
        <f t="shared" si="7"/>
        <v>-4.4794140747616396E-2</v>
      </c>
      <c r="V67" s="170">
        <f t="shared" si="7"/>
        <v>-1.5324105324419017E-2</v>
      </c>
      <c r="W67" s="167">
        <f t="shared" si="12"/>
        <v>-8.2664438563423617E-3</v>
      </c>
      <c r="X67" s="168">
        <f t="shared" si="12"/>
        <v>-5.4435065573232118E-3</v>
      </c>
      <c r="Y67" s="169">
        <f t="shared" si="12"/>
        <v>-1.3709950413665734E-2</v>
      </c>
      <c r="Z67" s="168">
        <f t="shared" si="12"/>
        <v>-9.7573450440259924E-4</v>
      </c>
      <c r="AA67" s="170">
        <f t="shared" si="12"/>
        <v>-1.4685684918068494E-2</v>
      </c>
      <c r="AB67" s="167">
        <f t="shared" si="13"/>
        <v>-4.8447198662672202E-3</v>
      </c>
      <c r="AC67" s="168">
        <f t="shared" si="13"/>
        <v>1.0620834599397581E-3</v>
      </c>
      <c r="AD67" s="169">
        <f t="shared" si="13"/>
        <v>-3.782593017020362E-3</v>
      </c>
      <c r="AE67" s="168">
        <f t="shared" si="13"/>
        <v>-1.1541468918091515E-2</v>
      </c>
      <c r="AF67" s="170">
        <f t="shared" si="13"/>
        <v>-1.5324105324419017E-2</v>
      </c>
      <c r="AN67" s="152"/>
      <c r="AO67" s="152"/>
      <c r="AP67" s="152"/>
      <c r="AQ67" s="152"/>
      <c r="AR67" s="152"/>
    </row>
    <row r="68" spans="1:44" ht="13.5" customHeight="1" x14ac:dyDescent="0.2">
      <c r="A68" s="336"/>
      <c r="B68" s="72" t="s">
        <v>530</v>
      </c>
      <c r="C68" s="164">
        <v>2106.444</v>
      </c>
      <c r="D68" s="165">
        <v>14870.273999999999</v>
      </c>
      <c r="E68" s="166">
        <v>16976.718000000001</v>
      </c>
      <c r="F68" s="165">
        <v>5637.2929999999997</v>
      </c>
      <c r="G68" s="123">
        <v>22614.01</v>
      </c>
      <c r="H68" s="164">
        <f t="shared" si="5"/>
        <v>-20.574999999999818</v>
      </c>
      <c r="I68" s="165">
        <f t="shared" si="5"/>
        <v>-24.450000000000728</v>
      </c>
      <c r="J68" s="166">
        <f t="shared" si="5"/>
        <v>-45.024999999997817</v>
      </c>
      <c r="K68" s="165">
        <f t="shared" si="5"/>
        <v>-34.941000000000713</v>
      </c>
      <c r="L68" s="123">
        <f t="shared" si="5"/>
        <v>-79.966000000000349</v>
      </c>
      <c r="M68" s="167">
        <f t="shared" si="6"/>
        <v>-9.6731622989732671E-3</v>
      </c>
      <c r="N68" s="168">
        <f t="shared" si="6"/>
        <v>-1.6415208499332198E-3</v>
      </c>
      <c r="O68" s="169">
        <f t="shared" si="6"/>
        <v>-2.6451462696856498E-3</v>
      </c>
      <c r="P68" s="168">
        <f t="shared" si="6"/>
        <v>-6.1600067980271461E-3</v>
      </c>
      <c r="Q68" s="170">
        <f t="shared" si="6"/>
        <v>-3.5236663685552657E-3</v>
      </c>
      <c r="R68" s="167">
        <f t="shared" si="7"/>
        <v>-0.11666459787775812</v>
      </c>
      <c r="S68" s="168">
        <f t="shared" si="7"/>
        <v>4.1927482412262582E-3</v>
      </c>
      <c r="T68" s="169">
        <f t="shared" si="7"/>
        <v>-1.2570178216681448E-2</v>
      </c>
      <c r="U68" s="168">
        <f t="shared" si="7"/>
        <v>-5.3979916284007529E-2</v>
      </c>
      <c r="V68" s="170">
        <f t="shared" si="7"/>
        <v>-2.3228483705645175E-2</v>
      </c>
      <c r="W68" s="167">
        <f t="shared" si="12"/>
        <v>-3.6273186190837361E-3</v>
      </c>
      <c r="X68" s="168">
        <f t="shared" si="12"/>
        <v>-4.3104709714022246E-3</v>
      </c>
      <c r="Y68" s="169">
        <f t="shared" si="12"/>
        <v>-7.9377895904854789E-3</v>
      </c>
      <c r="Z68" s="168">
        <f t="shared" si="12"/>
        <v>-6.1600067980271461E-3</v>
      </c>
      <c r="AA68" s="170">
        <f t="shared" si="12"/>
        <v>-1.4097796388512947E-2</v>
      </c>
      <c r="AB68" s="167">
        <f t="shared" si="13"/>
        <v>-1.2016521745553083E-2</v>
      </c>
      <c r="AC68" s="168">
        <f t="shared" si="13"/>
        <v>2.6817363719290458E-3</v>
      </c>
      <c r="AD68" s="169">
        <f t="shared" si="13"/>
        <v>-9.334785373623939E-3</v>
      </c>
      <c r="AE68" s="168">
        <f t="shared" si="13"/>
        <v>-1.389369833202108E-2</v>
      </c>
      <c r="AF68" s="170">
        <f t="shared" si="13"/>
        <v>-2.3228483705645175E-2</v>
      </c>
      <c r="AN68" s="152"/>
      <c r="AO68" s="152"/>
      <c r="AP68" s="152"/>
      <c r="AQ68" s="152"/>
      <c r="AR68" s="152"/>
    </row>
    <row r="69" spans="1:44" ht="13.5" customHeight="1" x14ac:dyDescent="0.2">
      <c r="A69" s="336"/>
      <c r="B69" s="72" t="s">
        <v>531</v>
      </c>
      <c r="C69" s="164">
        <v>2142.6179999999999</v>
      </c>
      <c r="D69" s="165">
        <v>14892.841</v>
      </c>
      <c r="E69" s="166">
        <v>17035.458999999999</v>
      </c>
      <c r="F69" s="165">
        <v>5627.7550000000001</v>
      </c>
      <c r="G69" s="123">
        <v>22663.214</v>
      </c>
      <c r="H69" s="164">
        <f t="shared" si="5"/>
        <v>36.173999999999978</v>
      </c>
      <c r="I69" s="165">
        <f t="shared" si="5"/>
        <v>22.567000000000917</v>
      </c>
      <c r="J69" s="166">
        <f t="shared" si="5"/>
        <v>58.740999999998166</v>
      </c>
      <c r="K69" s="165">
        <f t="shared" si="5"/>
        <v>-9.5379999999995562</v>
      </c>
      <c r="L69" s="123">
        <f t="shared" si="5"/>
        <v>49.204000000001543</v>
      </c>
      <c r="M69" s="167">
        <f t="shared" si="6"/>
        <v>1.7173017654397639E-2</v>
      </c>
      <c r="N69" s="168">
        <f t="shared" si="6"/>
        <v>1.5175914041665216E-3</v>
      </c>
      <c r="O69" s="169">
        <f t="shared" si="6"/>
        <v>3.4600916384426111E-3</v>
      </c>
      <c r="P69" s="168">
        <f t="shared" si="6"/>
        <v>-1.6919468262514574E-3</v>
      </c>
      <c r="Q69" s="170">
        <f t="shared" si="6"/>
        <v>2.1758193261611517E-3</v>
      </c>
      <c r="R69" s="167">
        <f t="shared" si="7"/>
        <v>-8.9667391068822461E-2</v>
      </c>
      <c r="S69" s="168">
        <f t="shared" si="7"/>
        <v>1.2271264252832154E-3</v>
      </c>
      <c r="T69" s="169">
        <f t="shared" si="7"/>
        <v>-1.1190514278523526E-2</v>
      </c>
      <c r="U69" s="168">
        <f t="shared" si="7"/>
        <v>-4.1481408307011844E-2</v>
      </c>
      <c r="V69" s="170">
        <f t="shared" si="7"/>
        <v>-1.8889627142616962E-2</v>
      </c>
      <c r="W69" s="167">
        <f t="shared" si="12"/>
        <v>6.4169096763286885E-3</v>
      </c>
      <c r="X69" s="168">
        <f t="shared" si="12"/>
        <v>4.0031625108010033E-3</v>
      </c>
      <c r="Y69" s="169">
        <f t="shared" si="12"/>
        <v>1.0420072187129207E-2</v>
      </c>
      <c r="Z69" s="168">
        <f t="shared" si="12"/>
        <v>-1.6919468262514574E-3</v>
      </c>
      <c r="AA69" s="170">
        <f t="shared" si="12"/>
        <v>8.7283027509837685E-3</v>
      </c>
      <c r="AB69" s="167">
        <f t="shared" si="13"/>
        <v>-9.1364093751412374E-3</v>
      </c>
      <c r="AC69" s="168">
        <f t="shared" si="13"/>
        <v>7.9018834820897038E-4</v>
      </c>
      <c r="AD69" s="169">
        <f t="shared" si="13"/>
        <v>-8.3461777360569825E-3</v>
      </c>
      <c r="AE69" s="168">
        <f t="shared" si="13"/>
        <v>-1.0543492697435404E-2</v>
      </c>
      <c r="AF69" s="170">
        <f t="shared" si="13"/>
        <v>-1.8889627142616962E-2</v>
      </c>
      <c r="AN69" s="152"/>
      <c r="AO69" s="152"/>
      <c r="AP69" s="152"/>
      <c r="AQ69" s="152"/>
      <c r="AR69" s="152"/>
    </row>
    <row r="70" spans="1:44" ht="13.5" customHeight="1" x14ac:dyDescent="0.2">
      <c r="A70" s="336"/>
      <c r="B70" s="72" t="s">
        <v>532</v>
      </c>
      <c r="C70" s="164">
        <v>2111.9119999999998</v>
      </c>
      <c r="D70" s="165">
        <v>14781.578</v>
      </c>
      <c r="E70" s="166">
        <v>16893.490000000002</v>
      </c>
      <c r="F70" s="165">
        <v>5641.53</v>
      </c>
      <c r="G70" s="123">
        <v>22535.019</v>
      </c>
      <c r="H70" s="164">
        <f t="shared" si="5"/>
        <v>-30.706000000000131</v>
      </c>
      <c r="I70" s="165">
        <f t="shared" si="5"/>
        <v>-111.26300000000083</v>
      </c>
      <c r="J70" s="166">
        <f t="shared" si="5"/>
        <v>-141.96899999999732</v>
      </c>
      <c r="K70" s="165">
        <f t="shared" si="5"/>
        <v>13.774999999999636</v>
      </c>
      <c r="L70" s="123">
        <f t="shared" si="5"/>
        <v>-128.19499999999971</v>
      </c>
      <c r="M70" s="167">
        <f t="shared" si="6"/>
        <v>-1.4331066013633849E-2</v>
      </c>
      <c r="N70" s="168">
        <f t="shared" si="6"/>
        <v>-7.4709049804534159E-3</v>
      </c>
      <c r="O70" s="169">
        <f t="shared" si="6"/>
        <v>-8.3337349466191275E-3</v>
      </c>
      <c r="P70" s="168">
        <f t="shared" si="6"/>
        <v>2.4476900646882523E-3</v>
      </c>
      <c r="Q70" s="170">
        <f t="shared" si="6"/>
        <v>-5.6565233863122731E-3</v>
      </c>
      <c r="R70" s="167">
        <f t="shared" si="7"/>
        <v>-5.0869578113722454E-2</v>
      </c>
      <c r="S70" s="168">
        <f t="shared" si="7"/>
        <v>-1.1637759377272629E-2</v>
      </c>
      <c r="T70" s="169">
        <f t="shared" si="7"/>
        <v>-1.6718730810623177E-2</v>
      </c>
      <c r="U70" s="168">
        <f t="shared" si="7"/>
        <v>-4.106054417293762E-2</v>
      </c>
      <c r="V70" s="170">
        <f t="shared" si="7"/>
        <v>-2.2927855455706546E-2</v>
      </c>
      <c r="W70" s="167">
        <f t="shared" si="12"/>
        <v>-5.4561721325821983E-3</v>
      </c>
      <c r="X70" s="168">
        <f t="shared" si="12"/>
        <v>-1.9770405783478637E-2</v>
      </c>
      <c r="Y70" s="169">
        <f t="shared" si="12"/>
        <v>-2.522657791606019E-2</v>
      </c>
      <c r="Z70" s="168">
        <f t="shared" si="12"/>
        <v>2.4476900646882523E-3</v>
      </c>
      <c r="AA70" s="170">
        <f t="shared" si="12"/>
        <v>-2.2779065542121096E-2</v>
      </c>
      <c r="AB70" s="167">
        <f t="shared" si="13"/>
        <v>-4.9076859460810141E-3</v>
      </c>
      <c r="AC70" s="168">
        <f t="shared" si="13"/>
        <v>-7.5464505602562543E-3</v>
      </c>
      <c r="AD70" s="169">
        <f t="shared" si="13"/>
        <v>-1.2454136506337131E-2</v>
      </c>
      <c r="AE70" s="168">
        <f t="shared" si="13"/>
        <v>-1.0473675591422987E-2</v>
      </c>
      <c r="AF70" s="170">
        <f t="shared" si="13"/>
        <v>-2.2927855455706546E-2</v>
      </c>
      <c r="AN70" s="152"/>
      <c r="AO70" s="152"/>
      <c r="AP70" s="152"/>
      <c r="AQ70" s="152"/>
      <c r="AR70" s="152"/>
    </row>
    <row r="71" spans="1:44" ht="13.5" customHeight="1" x14ac:dyDescent="0.2">
      <c r="A71" s="336"/>
      <c r="B71" s="72" t="s">
        <v>533</v>
      </c>
      <c r="C71" s="164">
        <v>2097.9259999999999</v>
      </c>
      <c r="D71" s="165">
        <v>14815.075000000001</v>
      </c>
      <c r="E71" s="166">
        <v>16913.001</v>
      </c>
      <c r="F71" s="165">
        <v>5598.5169999999998</v>
      </c>
      <c r="G71" s="123">
        <v>22511.518</v>
      </c>
      <c r="H71" s="164">
        <f t="shared" si="5"/>
        <v>-13.985999999999876</v>
      </c>
      <c r="I71" s="165">
        <f t="shared" si="5"/>
        <v>33.497000000001208</v>
      </c>
      <c r="J71" s="166">
        <f t="shared" si="5"/>
        <v>19.510999999998603</v>
      </c>
      <c r="K71" s="165">
        <f t="shared" si="5"/>
        <v>-43.01299999999992</v>
      </c>
      <c r="L71" s="123">
        <f t="shared" si="5"/>
        <v>-23.501000000000204</v>
      </c>
      <c r="M71" s="167">
        <f t="shared" si="6"/>
        <v>-6.6224350257017709E-3</v>
      </c>
      <c r="N71" s="168">
        <f t="shared" si="6"/>
        <v>2.2661315321003757E-3</v>
      </c>
      <c r="O71" s="169">
        <f t="shared" si="6"/>
        <v>1.154941933253496E-3</v>
      </c>
      <c r="P71" s="168">
        <f t="shared" si="6"/>
        <v>-7.6243501319677321E-3</v>
      </c>
      <c r="Q71" s="170">
        <f t="shared" si="6"/>
        <v>-1.0428657726004227E-3</v>
      </c>
      <c r="R71" s="167">
        <f t="shared" si="7"/>
        <v>-8.095181354141294E-2</v>
      </c>
      <c r="S71" s="168">
        <f t="shared" si="7"/>
        <v>-9.1024995505367169E-3</v>
      </c>
      <c r="T71" s="169">
        <f t="shared" si="7"/>
        <v>-1.8619251389834862E-2</v>
      </c>
      <c r="U71" s="168">
        <f t="shared" si="7"/>
        <v>-3.9496253900935495E-2</v>
      </c>
      <c r="V71" s="170">
        <f t="shared" si="7"/>
        <v>-2.3895558751107677E-2</v>
      </c>
      <c r="W71" s="167">
        <f t="shared" si="12"/>
        <v>-2.4791147082440183E-3</v>
      </c>
      <c r="X71" s="168">
        <f t="shared" si="12"/>
        <v>5.9375736723905059E-3</v>
      </c>
      <c r="Y71" s="169">
        <f t="shared" si="12"/>
        <v>3.4584589641460037E-3</v>
      </c>
      <c r="Z71" s="168">
        <f t="shared" si="12"/>
        <v>-7.6243501319677321E-3</v>
      </c>
      <c r="AA71" s="170">
        <f t="shared" si="12"/>
        <v>-4.1657139109426353E-3</v>
      </c>
      <c r="AB71" s="167">
        <f t="shared" si="13"/>
        <v>-8.012535613919184E-3</v>
      </c>
      <c r="AC71" s="168">
        <f t="shared" si="13"/>
        <v>-5.9010228329730791E-3</v>
      </c>
      <c r="AD71" s="169">
        <f t="shared" si="13"/>
        <v>-1.3913515086669341E-2</v>
      </c>
      <c r="AE71" s="168">
        <f t="shared" si="13"/>
        <v>-9.982087024661376E-3</v>
      </c>
      <c r="AF71" s="170">
        <f t="shared" si="13"/>
        <v>-2.3895558751107677E-2</v>
      </c>
      <c r="AN71" s="152"/>
      <c r="AO71" s="152"/>
      <c r="AP71" s="152"/>
      <c r="AQ71" s="152"/>
      <c r="AR71" s="152"/>
    </row>
    <row r="72" spans="1:44" ht="13.5" customHeight="1" x14ac:dyDescent="0.2">
      <c r="A72" s="336"/>
      <c r="B72" s="72" t="s">
        <v>534</v>
      </c>
      <c r="C72" s="164">
        <v>2095.4690000000001</v>
      </c>
      <c r="D72" s="165">
        <v>14765.609</v>
      </c>
      <c r="E72" s="166">
        <v>16861.078000000001</v>
      </c>
      <c r="F72" s="165">
        <v>5603.2920000000004</v>
      </c>
      <c r="G72" s="123">
        <v>22464.37</v>
      </c>
      <c r="H72" s="164">
        <f t="shared" si="5"/>
        <v>-2.4569999999998799</v>
      </c>
      <c r="I72" s="165">
        <f t="shared" si="5"/>
        <v>-49.466000000000349</v>
      </c>
      <c r="J72" s="166">
        <f t="shared" si="5"/>
        <v>-51.922999999998865</v>
      </c>
      <c r="K72" s="165">
        <f t="shared" si="5"/>
        <v>4.7750000000005457</v>
      </c>
      <c r="L72" s="123">
        <f t="shared" si="5"/>
        <v>-47.148000000001048</v>
      </c>
      <c r="M72" s="167">
        <f t="shared" si="6"/>
        <v>-1.1711566566217683E-3</v>
      </c>
      <c r="N72" s="168">
        <f t="shared" si="6"/>
        <v>-3.33889636063269E-3</v>
      </c>
      <c r="O72" s="169">
        <f t="shared" si="6"/>
        <v>-3.0700051398328933E-3</v>
      </c>
      <c r="P72" s="168">
        <f t="shared" si="6"/>
        <v>8.5290443880058694E-4</v>
      </c>
      <c r="Q72" s="170">
        <f t="shared" si="6"/>
        <v>-2.0943945228394214E-3</v>
      </c>
      <c r="R72" s="167">
        <f t="shared" si="7"/>
        <v>-9.6034052260401181E-2</v>
      </c>
      <c r="S72" s="168">
        <f t="shared" si="7"/>
        <v>-1.2029392602790684E-2</v>
      </c>
      <c r="T72" s="169">
        <f t="shared" si="7"/>
        <v>-2.3309267304610633E-2</v>
      </c>
      <c r="U72" s="168">
        <f t="shared" si="7"/>
        <v>-3.156789335254305E-2</v>
      </c>
      <c r="V72" s="170">
        <f t="shared" si="7"/>
        <v>-2.5382375147937685E-2</v>
      </c>
      <c r="W72" s="167">
        <f t="shared" si="12"/>
        <v>-4.3886622117962311E-4</v>
      </c>
      <c r="X72" s="168">
        <f t="shared" si="12"/>
        <v>-8.8355541297812177E-3</v>
      </c>
      <c r="Y72" s="169">
        <f t="shared" si="12"/>
        <v>-9.2744203509605959E-3</v>
      </c>
      <c r="Z72" s="168">
        <f t="shared" si="12"/>
        <v>8.5290443880058694E-4</v>
      </c>
      <c r="AA72" s="170">
        <f t="shared" si="12"/>
        <v>-8.4215159121604974E-3</v>
      </c>
      <c r="AB72" s="167">
        <f t="shared" si="13"/>
        <v>-9.65816101481776E-3</v>
      </c>
      <c r="AC72" s="168">
        <f t="shared" si="13"/>
        <v>-7.7999363020820455E-3</v>
      </c>
      <c r="AD72" s="169">
        <f t="shared" si="13"/>
        <v>-1.7458097316899727E-2</v>
      </c>
      <c r="AE72" s="168">
        <f t="shared" si="13"/>
        <v>-7.9242778310377199E-3</v>
      </c>
      <c r="AF72" s="170">
        <f t="shared" si="13"/>
        <v>-2.5382375147937685E-2</v>
      </c>
      <c r="AN72" s="152"/>
      <c r="AO72" s="152"/>
      <c r="AP72" s="152"/>
      <c r="AQ72" s="152"/>
      <c r="AR72" s="152"/>
    </row>
    <row r="73" spans="1:44" ht="13.5" customHeight="1" x14ac:dyDescent="0.2">
      <c r="A73" s="336"/>
      <c r="B73" s="147" t="s">
        <v>535</v>
      </c>
      <c r="C73" s="164">
        <v>2115.0210000000002</v>
      </c>
      <c r="D73" s="165">
        <v>14665.111000000001</v>
      </c>
      <c r="E73" s="166">
        <v>16780.132000000001</v>
      </c>
      <c r="F73" s="165">
        <v>5543.32</v>
      </c>
      <c r="G73" s="123">
        <v>22323.452000000001</v>
      </c>
      <c r="H73" s="164">
        <f t="shared" si="5"/>
        <v>19.552000000000135</v>
      </c>
      <c r="I73" s="165">
        <f t="shared" si="5"/>
        <v>-100.49799999999959</v>
      </c>
      <c r="J73" s="166">
        <f t="shared" si="5"/>
        <v>-80.945999999999913</v>
      </c>
      <c r="K73" s="165">
        <f t="shared" si="5"/>
        <v>-59.972000000000662</v>
      </c>
      <c r="L73" s="123">
        <f t="shared" si="5"/>
        <v>-140.91799999999785</v>
      </c>
      <c r="M73" s="167">
        <f t="shared" si="6"/>
        <v>9.3306080882132516E-3</v>
      </c>
      <c r="N73" s="168">
        <f t="shared" si="6"/>
        <v>-6.8062211318205426E-3</v>
      </c>
      <c r="O73" s="169">
        <f t="shared" si="6"/>
        <v>-4.8007606631082491E-3</v>
      </c>
      <c r="P73" s="168">
        <f t="shared" si="6"/>
        <v>-1.0702993882881824E-2</v>
      </c>
      <c r="Q73" s="170">
        <f t="shared" si="6"/>
        <v>-6.2729557962229905E-3</v>
      </c>
      <c r="R73" s="167">
        <f t="shared" si="7"/>
        <v>-4.6341482110400477E-2</v>
      </c>
      <c r="S73" s="168">
        <f t="shared" si="7"/>
        <v>-1.8113312146880809E-2</v>
      </c>
      <c r="T73" s="169">
        <f t="shared" si="7"/>
        <v>-2.1763036143822433E-2</v>
      </c>
      <c r="U73" s="168">
        <f t="shared" si="7"/>
        <v>-5.2094676304658326E-2</v>
      </c>
      <c r="V73" s="170">
        <f t="shared" si="7"/>
        <v>-2.9474670053937078E-2</v>
      </c>
      <c r="W73" s="167">
        <f t="shared" si="12"/>
        <v>3.489377316049232E-3</v>
      </c>
      <c r="X73" s="168">
        <f t="shared" si="12"/>
        <v>-1.7935527900384201E-2</v>
      </c>
      <c r="Y73" s="169">
        <f t="shared" si="12"/>
        <v>-1.4446150584335049E-2</v>
      </c>
      <c r="Z73" s="168">
        <f t="shared" si="12"/>
        <v>-1.0702993882881824E-2</v>
      </c>
      <c r="AA73" s="170">
        <f t="shared" si="12"/>
        <v>-2.5149144467216385E-2</v>
      </c>
      <c r="AB73" s="167">
        <f t="shared" si="13"/>
        <v>-4.4682476218524088E-3</v>
      </c>
      <c r="AC73" s="168">
        <f t="shared" si="13"/>
        <v>-1.1761626275883669E-2</v>
      </c>
      <c r="AD73" s="169">
        <f t="shared" si="13"/>
        <v>-1.6229917373329742E-2</v>
      </c>
      <c r="AE73" s="168">
        <f t="shared" si="13"/>
        <v>-1.3244752680607296E-2</v>
      </c>
      <c r="AF73" s="170">
        <f t="shared" si="13"/>
        <v>-2.9474670053937078E-2</v>
      </c>
      <c r="AN73" s="152"/>
      <c r="AO73" s="152"/>
      <c r="AP73" s="152"/>
      <c r="AQ73" s="152"/>
      <c r="AR73" s="152"/>
    </row>
    <row r="74" spans="1:44" ht="13.5" customHeight="1" x14ac:dyDescent="0.2">
      <c r="A74" s="336"/>
      <c r="B74" s="72" t="s">
        <v>536</v>
      </c>
      <c r="C74" s="164">
        <v>2126.54</v>
      </c>
      <c r="D74" s="165">
        <v>14662.455</v>
      </c>
      <c r="E74" s="166">
        <v>16788.994999999999</v>
      </c>
      <c r="F74" s="165">
        <v>5593.2079999999996</v>
      </c>
      <c r="G74" s="123">
        <v>22382.202000000001</v>
      </c>
      <c r="H74" s="164">
        <f t="shared" si="5"/>
        <v>11.518999999999778</v>
      </c>
      <c r="I74" s="165">
        <f t="shared" si="5"/>
        <v>-2.6560000000008586</v>
      </c>
      <c r="J74" s="166">
        <f t="shared" si="5"/>
        <v>8.8629999999975553</v>
      </c>
      <c r="K74" s="165">
        <f t="shared" si="5"/>
        <v>49.88799999999992</v>
      </c>
      <c r="L74" s="123">
        <f t="shared" si="5"/>
        <v>58.75</v>
      </c>
      <c r="M74" s="167">
        <f t="shared" si="6"/>
        <v>5.4462816208443211E-3</v>
      </c>
      <c r="N74" s="168">
        <f t="shared" si="6"/>
        <v>-1.8111011911201071E-4</v>
      </c>
      <c r="O74" s="169">
        <f t="shared" si="6"/>
        <v>5.2818416446292289E-4</v>
      </c>
      <c r="P74" s="168">
        <f t="shared" si="6"/>
        <v>8.9996608530627711E-3</v>
      </c>
      <c r="Q74" s="170">
        <f t="shared" si="6"/>
        <v>2.6317614318789044E-3</v>
      </c>
      <c r="R74" s="167">
        <f t="shared" si="7"/>
        <v>-5.3045804290314282E-2</v>
      </c>
      <c r="S74" s="168">
        <f t="shared" si="7"/>
        <v>-1.9643823890917109E-2</v>
      </c>
      <c r="T74" s="169">
        <f t="shared" si="7"/>
        <v>-2.4004304171948408E-2</v>
      </c>
      <c r="U74" s="168">
        <f t="shared" si="7"/>
        <v>-3.304702124555093E-2</v>
      </c>
      <c r="V74" s="170">
        <f t="shared" si="7"/>
        <v>-2.6279895062615289E-2</v>
      </c>
      <c r="W74" s="167">
        <f t="shared" si="12"/>
        <v>2.0779965796670187E-3</v>
      </c>
      <c r="X74" s="168">
        <f t="shared" si="12"/>
        <v>-4.7913524746918067E-4</v>
      </c>
      <c r="Y74" s="169">
        <f t="shared" si="12"/>
        <v>1.5988613321975919E-3</v>
      </c>
      <c r="Z74" s="168">
        <f t="shared" si="12"/>
        <v>8.9996608530627711E-3</v>
      </c>
      <c r="AA74" s="170">
        <f t="shared" si="12"/>
        <v>1.059834178795379E-2</v>
      </c>
      <c r="AB74" s="167">
        <f t="shared" si="13"/>
        <v>-5.1823524807995264E-3</v>
      </c>
      <c r="AC74" s="168">
        <f t="shared" si="13"/>
        <v>-1.2781451056084402E-2</v>
      </c>
      <c r="AD74" s="169">
        <f t="shared" si="13"/>
        <v>-1.7963760032670008E-2</v>
      </c>
      <c r="AE74" s="168">
        <f t="shared" si="13"/>
        <v>-8.3160915257315011E-3</v>
      </c>
      <c r="AF74" s="170">
        <f t="shared" si="13"/>
        <v>-2.6279895062615289E-2</v>
      </c>
      <c r="AN74" s="152"/>
      <c r="AO74" s="152"/>
      <c r="AP74" s="152"/>
      <c r="AQ74" s="152"/>
      <c r="AR74" s="152"/>
    </row>
    <row r="75" spans="1:44" ht="13.5" customHeight="1" x14ac:dyDescent="0.2">
      <c r="A75" s="336"/>
      <c r="B75" s="72" t="s">
        <v>537</v>
      </c>
      <c r="C75" s="164">
        <v>2029.8140000000001</v>
      </c>
      <c r="D75" s="165">
        <v>14685.705</v>
      </c>
      <c r="E75" s="166">
        <v>16715.519</v>
      </c>
      <c r="F75" s="165">
        <v>5610.0950000000003</v>
      </c>
      <c r="G75" s="123">
        <v>22325.614000000001</v>
      </c>
      <c r="H75" s="164">
        <f t="shared" si="5"/>
        <v>-96.725999999999885</v>
      </c>
      <c r="I75" s="165">
        <f t="shared" si="5"/>
        <v>23.25</v>
      </c>
      <c r="J75" s="166">
        <f t="shared" si="5"/>
        <v>-73.475999999998749</v>
      </c>
      <c r="K75" s="165">
        <f t="shared" si="5"/>
        <v>16.887000000000626</v>
      </c>
      <c r="L75" s="123">
        <f t="shared" si="5"/>
        <v>-56.587999999999738</v>
      </c>
      <c r="M75" s="167">
        <f t="shared" si="6"/>
        <v>-4.5485154288186391E-2</v>
      </c>
      <c r="N75" s="168">
        <f t="shared" si="6"/>
        <v>1.5856826159057265E-3</v>
      </c>
      <c r="O75" s="169">
        <f t="shared" si="6"/>
        <v>-4.3764382561313972E-3</v>
      </c>
      <c r="P75" s="168">
        <f t="shared" si="6"/>
        <v>3.0191975696238415E-3</v>
      </c>
      <c r="Q75" s="170">
        <f t="shared" si="6"/>
        <v>-2.5282588370884925E-3</v>
      </c>
      <c r="R75" s="167">
        <f t="shared" si="7"/>
        <v>-9.9665515049604941E-2</v>
      </c>
      <c r="S75" s="168">
        <f t="shared" si="7"/>
        <v>-1.5563472528500927E-2</v>
      </c>
      <c r="T75" s="169">
        <f t="shared" si="7"/>
        <v>-2.6604974613318191E-2</v>
      </c>
      <c r="U75" s="168">
        <f t="shared" si="7"/>
        <v>-1.7853063152379191E-2</v>
      </c>
      <c r="V75" s="170">
        <f t="shared" si="7"/>
        <v>-2.442041241782298E-2</v>
      </c>
      <c r="W75" s="167">
        <f t="shared" si="12"/>
        <v>-1.7293474514089212E-2</v>
      </c>
      <c r="X75" s="168">
        <f t="shared" si="12"/>
        <v>4.1568273520312497E-3</v>
      </c>
      <c r="Y75" s="169">
        <f t="shared" si="12"/>
        <v>-1.3136647162057759E-2</v>
      </c>
      <c r="Z75" s="168">
        <f t="shared" si="12"/>
        <v>3.0191975696238415E-3</v>
      </c>
      <c r="AA75" s="170">
        <f t="shared" si="12"/>
        <v>-1.0117270804161001E-2</v>
      </c>
      <c r="AB75" s="167">
        <f t="shared" si="13"/>
        <v>-9.8187582474082158E-3</v>
      </c>
      <c r="AC75" s="168">
        <f t="shared" si="13"/>
        <v>-1.0145486487731321E-2</v>
      </c>
      <c r="AD75" s="169">
        <f t="shared" si="13"/>
        <v>-1.9964244735139466E-2</v>
      </c>
      <c r="AE75" s="168">
        <f t="shared" si="13"/>
        <v>-4.4562113804554404E-3</v>
      </c>
      <c r="AF75" s="170">
        <f t="shared" si="13"/>
        <v>-2.442041241782298E-2</v>
      </c>
      <c r="AN75" s="152"/>
      <c r="AO75" s="152"/>
      <c r="AP75" s="152"/>
      <c r="AQ75" s="152"/>
      <c r="AR75" s="152"/>
    </row>
    <row r="76" spans="1:44" ht="13.5" customHeight="1" x14ac:dyDescent="0.2">
      <c r="A76" s="337"/>
      <c r="B76" s="150" t="s">
        <v>538</v>
      </c>
      <c r="C76" s="171">
        <v>2100.5360000000001</v>
      </c>
      <c r="D76" s="172">
        <v>14680.434999999999</v>
      </c>
      <c r="E76" s="173">
        <v>16780.97</v>
      </c>
      <c r="F76" s="172">
        <v>5572.5349999999999</v>
      </c>
      <c r="G76" s="137">
        <v>22353.505000000001</v>
      </c>
      <c r="H76" s="171">
        <f t="shared" si="5"/>
        <v>70.72199999999998</v>
      </c>
      <c r="I76" s="172">
        <f t="shared" si="5"/>
        <v>-5.2700000000004366</v>
      </c>
      <c r="J76" s="173">
        <f t="shared" si="5"/>
        <v>65.451000000000931</v>
      </c>
      <c r="K76" s="172">
        <f t="shared" si="5"/>
        <v>-37.5600000000004</v>
      </c>
      <c r="L76" s="137">
        <f t="shared" si="5"/>
        <v>27.890999999999622</v>
      </c>
      <c r="M76" s="174">
        <f t="shared" si="6"/>
        <v>3.484161602984312E-2</v>
      </c>
      <c r="N76" s="175">
        <f t="shared" si="6"/>
        <v>-3.5885236697866642E-4</v>
      </c>
      <c r="O76" s="176">
        <f t="shared" si="6"/>
        <v>3.9155828784018572E-3</v>
      </c>
      <c r="P76" s="175">
        <f t="shared" si="6"/>
        <v>-6.6950737910856052E-3</v>
      </c>
      <c r="Q76" s="177">
        <f t="shared" si="6"/>
        <v>1.2492825505269248E-3</v>
      </c>
      <c r="R76" s="174">
        <f t="shared" si="7"/>
        <v>-3.4933388343407985E-2</v>
      </c>
      <c r="S76" s="175">
        <f t="shared" si="7"/>
        <v>-1.4935563395875529E-2</v>
      </c>
      <c r="T76" s="176">
        <f t="shared" si="7"/>
        <v>-1.748408378163149E-2</v>
      </c>
      <c r="U76" s="175">
        <f t="shared" si="7"/>
        <v>-3.4232244152874042E-2</v>
      </c>
      <c r="V76" s="177">
        <f t="shared" si="7"/>
        <v>-2.1713418880088715E-2</v>
      </c>
      <c r="W76" s="174">
        <f t="shared" si="12"/>
        <v>1.2606203638262805E-2</v>
      </c>
      <c r="X76" s="175">
        <f t="shared" si="12"/>
        <v>-9.3937803192288831E-4</v>
      </c>
      <c r="Y76" s="176">
        <f t="shared" si="12"/>
        <v>1.1666647356239231E-2</v>
      </c>
      <c r="Z76" s="175">
        <f t="shared" si="12"/>
        <v>-6.6950737910856052E-3</v>
      </c>
      <c r="AA76" s="177">
        <f t="shared" si="12"/>
        <v>4.9715735651534639E-3</v>
      </c>
      <c r="AB76" s="174">
        <f t="shared" si="13"/>
        <v>-3.3276222317463106E-3</v>
      </c>
      <c r="AC76" s="175">
        <f t="shared" si="13"/>
        <v>-9.7412874919873358E-3</v>
      </c>
      <c r="AD76" s="176">
        <f t="shared" si="13"/>
        <v>-1.3068953488081991E-2</v>
      </c>
      <c r="AE76" s="175">
        <f t="shared" si="13"/>
        <v>-8.6444216276582598E-3</v>
      </c>
      <c r="AF76" s="177">
        <f t="shared" si="13"/>
        <v>-2.1713418880088715E-2</v>
      </c>
      <c r="AN76" s="152"/>
      <c r="AO76" s="152"/>
      <c r="AP76" s="152"/>
      <c r="AQ76" s="152"/>
      <c r="AR76" s="152"/>
    </row>
    <row r="77" spans="1:44" ht="13.5" customHeight="1" x14ac:dyDescent="0.2">
      <c r="A77" s="335">
        <v>2010</v>
      </c>
      <c r="B77" s="156" t="s">
        <v>527</v>
      </c>
      <c r="C77" s="157">
        <v>2135.5419999999999</v>
      </c>
      <c r="D77" s="158">
        <v>14673.662</v>
      </c>
      <c r="E77" s="159">
        <v>16809.205000000002</v>
      </c>
      <c r="F77" s="158">
        <v>5616.0360000000001</v>
      </c>
      <c r="G77" s="116">
        <v>22425.24</v>
      </c>
      <c r="H77" s="157">
        <f t="shared" si="5"/>
        <v>35.005999999999858</v>
      </c>
      <c r="I77" s="158">
        <f t="shared" si="5"/>
        <v>-6.7729999999992287</v>
      </c>
      <c r="J77" s="159">
        <f t="shared" si="5"/>
        <v>28.235000000000582</v>
      </c>
      <c r="K77" s="158">
        <f t="shared" si="5"/>
        <v>43.501000000000204</v>
      </c>
      <c r="L77" s="116">
        <f t="shared" si="5"/>
        <v>71.735000000000582</v>
      </c>
      <c r="M77" s="160">
        <f t="shared" si="6"/>
        <v>1.6665270197701851E-2</v>
      </c>
      <c r="N77" s="161">
        <f t="shared" si="6"/>
        <v>-4.6136235063873988E-4</v>
      </c>
      <c r="O77" s="162">
        <f t="shared" si="6"/>
        <v>1.6825606624647192E-3</v>
      </c>
      <c r="P77" s="161">
        <f t="shared" si="6"/>
        <v>7.8063215394789274E-3</v>
      </c>
      <c r="Q77" s="163">
        <f t="shared" si="6"/>
        <v>3.209116422681838E-3</v>
      </c>
      <c r="R77" s="160">
        <f t="shared" si="7"/>
        <v>-1.2336874606017888E-2</v>
      </c>
      <c r="S77" s="161">
        <f t="shared" si="7"/>
        <v>-1.4268711809506087E-2</v>
      </c>
      <c r="T77" s="162">
        <f t="shared" si="7"/>
        <v>-1.4023640150527638E-2</v>
      </c>
      <c r="U77" s="161">
        <f t="shared" si="7"/>
        <v>-1.3927655833460246E-2</v>
      </c>
      <c r="V77" s="163">
        <f t="shared" si="7"/>
        <v>-1.3999648165423562E-2</v>
      </c>
      <c r="W77" s="160">
        <f t="shared" si="12"/>
        <v>6.2818806880530782E-3</v>
      </c>
      <c r="X77" s="161">
        <f t="shared" si="12"/>
        <v>-1.2154252956687089E-3</v>
      </c>
      <c r="Y77" s="162">
        <f t="shared" si="12"/>
        <v>5.0668142954688631E-3</v>
      </c>
      <c r="Z77" s="161">
        <f t="shared" si="12"/>
        <v>7.8063215394789274E-3</v>
      </c>
      <c r="AA77" s="163">
        <f t="shared" si="12"/>
        <v>1.2872956383405503E-2</v>
      </c>
      <c r="AB77" s="160">
        <f t="shared" si="13"/>
        <v>-1.1728552017810068E-3</v>
      </c>
      <c r="AC77" s="161">
        <f t="shared" si="13"/>
        <v>-9.339093125934084E-3</v>
      </c>
      <c r="AD77" s="162">
        <f t="shared" si="13"/>
        <v>-1.0511904359385078E-2</v>
      </c>
      <c r="AE77" s="161">
        <f t="shared" si="13"/>
        <v>-3.4876998377085114E-3</v>
      </c>
      <c r="AF77" s="163">
        <f t="shared" si="13"/>
        <v>-1.3999648165423562E-2</v>
      </c>
      <c r="AN77" s="152"/>
      <c r="AO77" s="152"/>
      <c r="AP77" s="152"/>
      <c r="AQ77" s="152"/>
      <c r="AR77" s="152"/>
    </row>
    <row r="78" spans="1:44" ht="13.5" customHeight="1" x14ac:dyDescent="0.2">
      <c r="A78" s="336"/>
      <c r="B78" s="72" t="s">
        <v>528</v>
      </c>
      <c r="C78" s="164">
        <v>2082.0740000000001</v>
      </c>
      <c r="D78" s="165">
        <v>14655.282999999999</v>
      </c>
      <c r="E78" s="166">
        <v>16737.358</v>
      </c>
      <c r="F78" s="165">
        <v>5612.87</v>
      </c>
      <c r="G78" s="123">
        <v>22350.227999999999</v>
      </c>
      <c r="H78" s="164">
        <f t="shared" si="5"/>
        <v>-53.467999999999847</v>
      </c>
      <c r="I78" s="165">
        <f t="shared" si="5"/>
        <v>-18.379000000000815</v>
      </c>
      <c r="J78" s="166">
        <f t="shared" si="5"/>
        <v>-71.847000000001572</v>
      </c>
      <c r="K78" s="165">
        <f t="shared" si="5"/>
        <v>-3.1660000000001673</v>
      </c>
      <c r="L78" s="123">
        <f t="shared" si="5"/>
        <v>-75.012000000002445</v>
      </c>
      <c r="M78" s="167">
        <f t="shared" si="6"/>
        <v>-2.5037203670075253E-2</v>
      </c>
      <c r="N78" s="168">
        <f t="shared" si="6"/>
        <v>-1.2525162430483143E-3</v>
      </c>
      <c r="O78" s="169">
        <f t="shared" si="6"/>
        <v>-4.2742652017154631E-3</v>
      </c>
      <c r="P78" s="168">
        <f t="shared" si="6"/>
        <v>-5.6374282501041079E-4</v>
      </c>
      <c r="Q78" s="170">
        <f t="shared" si="6"/>
        <v>-3.3449809232811976E-3</v>
      </c>
      <c r="R78" s="167">
        <f t="shared" si="7"/>
        <v>-4.2264003746169468E-2</v>
      </c>
      <c r="S78" s="168">
        <f t="shared" si="7"/>
        <v>-1.81130030616461E-2</v>
      </c>
      <c r="T78" s="169">
        <f t="shared" si="7"/>
        <v>-2.1183379596639275E-2</v>
      </c>
      <c r="U78" s="168">
        <f t="shared" si="7"/>
        <v>-1.1431240482625841E-2</v>
      </c>
      <c r="V78" s="170">
        <f t="shared" si="7"/>
        <v>-1.8752394373394887E-2</v>
      </c>
      <c r="W78" s="167">
        <f t="shared" si="12"/>
        <v>-9.5205942412049799E-3</v>
      </c>
      <c r="X78" s="168">
        <f t="shared" si="12"/>
        <v>-3.2725929819539643E-3</v>
      </c>
      <c r="Y78" s="169">
        <f t="shared" si="12"/>
        <v>-1.2793187223159105E-2</v>
      </c>
      <c r="Z78" s="168">
        <f t="shared" si="12"/>
        <v>-5.6374282501041079E-4</v>
      </c>
      <c r="AA78" s="170">
        <f t="shared" si="12"/>
        <v>-1.3356751986632999E-2</v>
      </c>
      <c r="AB78" s="167">
        <f t="shared" si="13"/>
        <v>-4.0338304381043718E-3</v>
      </c>
      <c r="AC78" s="168">
        <f t="shared" si="13"/>
        <v>-1.1869155325213748E-2</v>
      </c>
      <c r="AD78" s="169">
        <f t="shared" si="13"/>
        <v>-1.5902941860069943E-2</v>
      </c>
      <c r="AE78" s="168">
        <f t="shared" si="13"/>
        <v>-2.8494964165730044E-3</v>
      </c>
      <c r="AF78" s="170">
        <f t="shared" si="13"/>
        <v>-1.8752394373394887E-2</v>
      </c>
      <c r="AN78" s="152"/>
      <c r="AO78" s="152"/>
      <c r="AP78" s="152"/>
      <c r="AQ78" s="152"/>
      <c r="AR78" s="152"/>
    </row>
    <row r="79" spans="1:44" ht="13.5" customHeight="1" x14ac:dyDescent="0.2">
      <c r="A79" s="336"/>
      <c r="B79" s="72" t="s">
        <v>529</v>
      </c>
      <c r="C79" s="164">
        <v>2131.9319999999998</v>
      </c>
      <c r="D79" s="165">
        <v>14594.636</v>
      </c>
      <c r="E79" s="166">
        <v>16726.567999999999</v>
      </c>
      <c r="F79" s="165">
        <v>5593.6679999999997</v>
      </c>
      <c r="G79" s="123">
        <v>22320.236000000001</v>
      </c>
      <c r="H79" s="164">
        <f t="shared" si="5"/>
        <v>49.85799999999972</v>
      </c>
      <c r="I79" s="165">
        <f t="shared" si="5"/>
        <v>-60.646999999999025</v>
      </c>
      <c r="J79" s="166">
        <f t="shared" si="5"/>
        <v>-10.790000000000873</v>
      </c>
      <c r="K79" s="165">
        <f t="shared" si="5"/>
        <v>-19.202000000000226</v>
      </c>
      <c r="L79" s="123">
        <f t="shared" si="5"/>
        <v>-29.99199999999837</v>
      </c>
      <c r="M79" s="167">
        <f t="shared" si="6"/>
        <v>2.3946315068532491E-2</v>
      </c>
      <c r="N79" s="168">
        <f t="shared" si="6"/>
        <v>-4.1382346557210141E-3</v>
      </c>
      <c r="O79" s="169">
        <f t="shared" si="6"/>
        <v>-6.4466566348170794E-4</v>
      </c>
      <c r="P79" s="168">
        <f t="shared" si="6"/>
        <v>-3.421066228150701E-3</v>
      </c>
      <c r="Q79" s="170">
        <f t="shared" si="6"/>
        <v>-1.341910248074354E-3</v>
      </c>
      <c r="R79" s="167">
        <f t="shared" si="7"/>
        <v>2.309805413115732E-3</v>
      </c>
      <c r="S79" s="168">
        <f t="shared" si="7"/>
        <v>-2.01472682541818E-2</v>
      </c>
      <c r="T79" s="169">
        <f t="shared" si="7"/>
        <v>-1.7341056083386954E-2</v>
      </c>
      <c r="U79" s="168">
        <f t="shared" si="7"/>
        <v>-1.3850980054772196E-2</v>
      </c>
      <c r="V79" s="170">
        <f t="shared" si="7"/>
        <v>-1.646868754950644E-2</v>
      </c>
      <c r="W79" s="167">
        <f t="shared" si="12"/>
        <v>8.8827997085269613E-3</v>
      </c>
      <c r="X79" s="168">
        <f t="shared" si="12"/>
        <v>-1.0804989247924685E-2</v>
      </c>
      <c r="Y79" s="169">
        <f t="shared" si="12"/>
        <v>-1.9223677013721809E-3</v>
      </c>
      <c r="Z79" s="168">
        <f t="shared" si="12"/>
        <v>-3.421066228150701E-3</v>
      </c>
      <c r="AA79" s="170">
        <f t="shared" si="12"/>
        <v>-5.3434339295223964E-3</v>
      </c>
      <c r="AB79" s="167">
        <f t="shared" si="13"/>
        <v>2.1648916875562093E-4</v>
      </c>
      <c r="AC79" s="168">
        <f t="shared" si="13"/>
        <v>-1.3223244794125091E-2</v>
      </c>
      <c r="AD79" s="169">
        <f t="shared" si="13"/>
        <v>-1.3006755625369451E-2</v>
      </c>
      <c r="AE79" s="168">
        <f t="shared" si="13"/>
        <v>-3.4619759886941239E-3</v>
      </c>
      <c r="AF79" s="170">
        <f t="shared" si="13"/>
        <v>-1.646868754950644E-2</v>
      </c>
      <c r="AN79" s="152"/>
      <c r="AO79" s="152"/>
      <c r="AP79" s="152"/>
      <c r="AQ79" s="152"/>
      <c r="AR79" s="152"/>
    </row>
    <row r="80" spans="1:44" ht="13.5" customHeight="1" x14ac:dyDescent="0.2">
      <c r="A80" s="336"/>
      <c r="B80" s="72" t="s">
        <v>530</v>
      </c>
      <c r="C80" s="164">
        <v>2129.4609999999998</v>
      </c>
      <c r="D80" s="165">
        <v>14649.790999999999</v>
      </c>
      <c r="E80" s="166">
        <v>16779.252</v>
      </c>
      <c r="F80" s="165">
        <v>5627.2340000000004</v>
      </c>
      <c r="G80" s="123">
        <v>22406.485000000001</v>
      </c>
      <c r="H80" s="164">
        <f t="shared" si="5"/>
        <v>-2.4710000000000036</v>
      </c>
      <c r="I80" s="165">
        <f t="shared" si="5"/>
        <v>55.154999999998836</v>
      </c>
      <c r="J80" s="166">
        <f t="shared" si="5"/>
        <v>52.684000000001106</v>
      </c>
      <c r="K80" s="165">
        <f t="shared" si="5"/>
        <v>33.566000000000713</v>
      </c>
      <c r="L80" s="123">
        <f t="shared" si="5"/>
        <v>86.248999999999796</v>
      </c>
      <c r="M80" s="167">
        <f t="shared" si="6"/>
        <v>-1.1590425961053184E-3</v>
      </c>
      <c r="N80" s="168">
        <f t="shared" si="6"/>
        <v>3.7791281673622305E-3</v>
      </c>
      <c r="O80" s="169">
        <f t="shared" si="6"/>
        <v>3.1497196555803383E-3</v>
      </c>
      <c r="P80" s="168">
        <f t="shared" si="6"/>
        <v>6.0007136640931706E-3</v>
      </c>
      <c r="Q80" s="170">
        <f t="shared" si="6"/>
        <v>3.8641616513373691E-3</v>
      </c>
      <c r="R80" s="167">
        <f t="shared" si="7"/>
        <v>1.092694607594592E-2</v>
      </c>
      <c r="S80" s="168">
        <f t="shared" si="7"/>
        <v>-1.482709733526095E-2</v>
      </c>
      <c r="T80" s="169">
        <f t="shared" si="7"/>
        <v>-1.1631576845418552E-2</v>
      </c>
      <c r="U80" s="168">
        <f t="shared" si="7"/>
        <v>-1.7843670712165019E-3</v>
      </c>
      <c r="V80" s="170">
        <f t="shared" si="7"/>
        <v>-9.1768332993572496E-3</v>
      </c>
      <c r="W80" s="167">
        <f t="shared" si="12"/>
        <v>-4.4174949246183429E-4</v>
      </c>
      <c r="X80" s="168">
        <f t="shared" si="12"/>
        <v>9.8602562754884337E-3</v>
      </c>
      <c r="Y80" s="169">
        <f t="shared" si="12"/>
        <v>9.4185067830270062E-3</v>
      </c>
      <c r="Z80" s="168">
        <f t="shared" si="12"/>
        <v>6.0007136640931706E-3</v>
      </c>
      <c r="AA80" s="170">
        <f t="shared" si="12"/>
        <v>1.5419041673549414E-2</v>
      </c>
      <c r="AB80" s="167">
        <f t="shared" si="13"/>
        <v>1.0178203688775156E-3</v>
      </c>
      <c r="AC80" s="168">
        <f t="shared" si="13"/>
        <v>-9.7498409172013367E-3</v>
      </c>
      <c r="AD80" s="169">
        <f t="shared" si="13"/>
        <v>-8.7320205483238204E-3</v>
      </c>
      <c r="AE80" s="168">
        <f t="shared" si="13"/>
        <v>-4.448127510335092E-4</v>
      </c>
      <c r="AF80" s="170">
        <f t="shared" si="13"/>
        <v>-9.1768332993572496E-3</v>
      </c>
      <c r="AN80" s="152"/>
      <c r="AO80" s="152"/>
      <c r="AP80" s="152"/>
      <c r="AQ80" s="152"/>
      <c r="AR80" s="152"/>
    </row>
    <row r="81" spans="1:44" ht="13.5" customHeight="1" x14ac:dyDescent="0.2">
      <c r="A81" s="336"/>
      <c r="B81" s="72" t="s">
        <v>531</v>
      </c>
      <c r="C81" s="164">
        <v>2066.1030000000001</v>
      </c>
      <c r="D81" s="165">
        <v>14593.746999999999</v>
      </c>
      <c r="E81" s="166">
        <v>16659.849999999999</v>
      </c>
      <c r="F81" s="165">
        <v>5659.9359999999997</v>
      </c>
      <c r="G81" s="123">
        <v>22319.786</v>
      </c>
      <c r="H81" s="164">
        <f t="shared" si="5"/>
        <v>-63.35799999999972</v>
      </c>
      <c r="I81" s="165">
        <f t="shared" si="5"/>
        <v>-56.043999999999869</v>
      </c>
      <c r="J81" s="166">
        <f t="shared" si="5"/>
        <v>-119.40200000000186</v>
      </c>
      <c r="K81" s="165">
        <f t="shared" si="5"/>
        <v>32.701999999999316</v>
      </c>
      <c r="L81" s="123">
        <f t="shared" si="5"/>
        <v>-86.699000000000524</v>
      </c>
      <c r="M81" s="167">
        <f t="shared" si="6"/>
        <v>-2.9753068969095808E-2</v>
      </c>
      <c r="N81" s="168">
        <f t="shared" si="6"/>
        <v>-3.8255835868238578E-3</v>
      </c>
      <c r="O81" s="169">
        <f t="shared" si="6"/>
        <v>-7.1160502267921038E-3</v>
      </c>
      <c r="P81" s="168">
        <f t="shared" si="6"/>
        <v>5.811380866692111E-3</v>
      </c>
      <c r="Q81" s="170">
        <f t="shared" si="6"/>
        <v>-3.8693708540184025E-3</v>
      </c>
      <c r="R81" s="167">
        <f t="shared" si="7"/>
        <v>-3.5710985345964549E-2</v>
      </c>
      <c r="S81" s="168">
        <f t="shared" si="7"/>
        <v>-2.0083072128413978E-2</v>
      </c>
      <c r="T81" s="169">
        <f t="shared" si="7"/>
        <v>-2.2048657450321731E-2</v>
      </c>
      <c r="U81" s="168">
        <f t="shared" si="7"/>
        <v>5.7182659870587092E-3</v>
      </c>
      <c r="V81" s="170">
        <f t="shared" si="7"/>
        <v>-1.5153543535352042E-2</v>
      </c>
      <c r="W81" s="167">
        <f t="shared" ref="W81:AA96" si="14">(C81-C80)/$F80</f>
        <v>-1.1259172801415352E-2</v>
      </c>
      <c r="X81" s="168">
        <f t="shared" si="14"/>
        <v>-9.9594223378661455E-3</v>
      </c>
      <c r="Y81" s="169">
        <f t="shared" si="14"/>
        <v>-2.1218595139281902E-2</v>
      </c>
      <c r="Z81" s="168">
        <f t="shared" si="14"/>
        <v>5.811380866692111E-3</v>
      </c>
      <c r="AA81" s="170">
        <f t="shared" si="14"/>
        <v>-1.5407036565389056E-2</v>
      </c>
      <c r="AB81" s="167">
        <f t="shared" ref="AB81:AF96" si="15">(C81-C69)/$G69</f>
        <v>-3.3761760357555585E-3</v>
      </c>
      <c r="AC81" s="168">
        <f t="shared" si="15"/>
        <v>-1.3197333793874114E-2</v>
      </c>
      <c r="AD81" s="169">
        <f t="shared" si="15"/>
        <v>-1.6573509829629653E-2</v>
      </c>
      <c r="AE81" s="168">
        <f t="shared" si="15"/>
        <v>1.4199662942775719E-3</v>
      </c>
      <c r="AF81" s="170">
        <f t="shared" si="15"/>
        <v>-1.5153543535352042E-2</v>
      </c>
      <c r="AN81" s="152"/>
      <c r="AO81" s="152"/>
      <c r="AP81" s="152"/>
      <c r="AQ81" s="152"/>
      <c r="AR81" s="152"/>
    </row>
    <row r="82" spans="1:44" ht="13.5" customHeight="1" x14ac:dyDescent="0.2">
      <c r="A82" s="336"/>
      <c r="B82" s="72" t="s">
        <v>532</v>
      </c>
      <c r="C82" s="164">
        <v>2158.922</v>
      </c>
      <c r="D82" s="165">
        <v>14517.96</v>
      </c>
      <c r="E82" s="166">
        <v>16676.882000000001</v>
      </c>
      <c r="F82" s="165">
        <v>5599.8850000000002</v>
      </c>
      <c r="G82" s="123">
        <v>22276.767</v>
      </c>
      <c r="H82" s="164">
        <f t="shared" si="5"/>
        <v>92.81899999999996</v>
      </c>
      <c r="I82" s="165">
        <f t="shared" si="5"/>
        <v>-75.787000000000262</v>
      </c>
      <c r="J82" s="166">
        <f t="shared" si="5"/>
        <v>17.032000000002881</v>
      </c>
      <c r="K82" s="165">
        <f t="shared" si="5"/>
        <v>-60.050999999999476</v>
      </c>
      <c r="L82" s="123">
        <f t="shared" si="5"/>
        <v>-43.019000000000233</v>
      </c>
      <c r="M82" s="167">
        <f t="shared" si="6"/>
        <v>4.4924672196884646E-2</v>
      </c>
      <c r="N82" s="168">
        <f t="shared" si="6"/>
        <v>-5.1931145578993703E-3</v>
      </c>
      <c r="O82" s="169">
        <f t="shared" si="6"/>
        <v>1.0223381362979187E-3</v>
      </c>
      <c r="P82" s="168">
        <f t="shared" si="6"/>
        <v>-1.0609837284379095E-2</v>
      </c>
      <c r="Q82" s="170">
        <f t="shared" si="6"/>
        <v>-1.9273930314564949E-3</v>
      </c>
      <c r="R82" s="167">
        <f t="shared" si="7"/>
        <v>2.2259450204364681E-2</v>
      </c>
      <c r="S82" s="168">
        <f t="shared" si="7"/>
        <v>-1.7834225818109568E-2</v>
      </c>
      <c r="T82" s="169">
        <f t="shared" si="7"/>
        <v>-1.2821980538065264E-2</v>
      </c>
      <c r="U82" s="168">
        <f t="shared" si="7"/>
        <v>-7.3818627216374862E-3</v>
      </c>
      <c r="V82" s="170">
        <f t="shared" si="7"/>
        <v>-1.1460030275545825E-2</v>
      </c>
      <c r="W82" s="167">
        <f t="shared" si="14"/>
        <v>1.639930204157785E-2</v>
      </c>
      <c r="X82" s="168">
        <f t="shared" si="14"/>
        <v>-1.3390080735895295E-2</v>
      </c>
      <c r="Y82" s="169">
        <f t="shared" si="14"/>
        <v>3.0092213056831176E-3</v>
      </c>
      <c r="Z82" s="168">
        <f t="shared" si="14"/>
        <v>-1.0609837284379095E-2</v>
      </c>
      <c r="AA82" s="170">
        <f t="shared" si="14"/>
        <v>-7.6006159786966201E-3</v>
      </c>
      <c r="AB82" s="167">
        <f t="shared" si="15"/>
        <v>2.0860865482296783E-3</v>
      </c>
      <c r="AC82" s="168">
        <f t="shared" si="15"/>
        <v>-1.1698148557141238E-2</v>
      </c>
      <c r="AD82" s="169">
        <f t="shared" si="15"/>
        <v>-9.6120620089115601E-3</v>
      </c>
      <c r="AE82" s="168">
        <f t="shared" si="15"/>
        <v>-1.8480126420128392E-3</v>
      </c>
      <c r="AF82" s="170">
        <f t="shared" si="15"/>
        <v>-1.1460030275545825E-2</v>
      </c>
      <c r="AN82" s="152"/>
      <c r="AO82" s="152"/>
      <c r="AP82" s="152"/>
      <c r="AQ82" s="152"/>
      <c r="AR82" s="152"/>
    </row>
    <row r="83" spans="1:44" ht="13.5" customHeight="1" x14ac:dyDescent="0.2">
      <c r="A83" s="336"/>
      <c r="B83" s="72" t="s">
        <v>533</v>
      </c>
      <c r="C83" s="164">
        <v>2074.1469999999999</v>
      </c>
      <c r="D83" s="165">
        <v>14526.509</v>
      </c>
      <c r="E83" s="166">
        <v>16600.655999999999</v>
      </c>
      <c r="F83" s="165">
        <v>5647.9889999999996</v>
      </c>
      <c r="G83" s="123">
        <v>22248.645</v>
      </c>
      <c r="H83" s="164">
        <f t="shared" si="5"/>
        <v>-84.775000000000091</v>
      </c>
      <c r="I83" s="165">
        <f t="shared" si="5"/>
        <v>8.5490000000008877</v>
      </c>
      <c r="J83" s="166">
        <f t="shared" si="5"/>
        <v>-76.226000000002387</v>
      </c>
      <c r="K83" s="165">
        <f t="shared" si="5"/>
        <v>48.10399999999936</v>
      </c>
      <c r="L83" s="123">
        <f t="shared" si="5"/>
        <v>-28.121999999999389</v>
      </c>
      <c r="M83" s="167">
        <f t="shared" si="6"/>
        <v>-3.9267282467824259E-2</v>
      </c>
      <c r="N83" s="168">
        <f t="shared" si="6"/>
        <v>5.8885683663551132E-4</v>
      </c>
      <c r="O83" s="169">
        <f t="shared" si="6"/>
        <v>-4.5707584907060195E-3</v>
      </c>
      <c r="P83" s="168">
        <f t="shared" si="6"/>
        <v>8.5901764054082102E-3</v>
      </c>
      <c r="Q83" s="170">
        <f t="shared" si="6"/>
        <v>-1.2623914412714999E-3</v>
      </c>
      <c r="R83" s="167">
        <f t="shared" si="7"/>
        <v>-1.1334527528616356E-2</v>
      </c>
      <c r="S83" s="168">
        <f t="shared" si="7"/>
        <v>-1.9477862920032514E-2</v>
      </c>
      <c r="T83" s="169">
        <f t="shared" si="7"/>
        <v>-1.8467745611793034E-2</v>
      </c>
      <c r="U83" s="168">
        <f t="shared" si="7"/>
        <v>8.8366258421649444E-3</v>
      </c>
      <c r="V83" s="170">
        <f t="shared" si="7"/>
        <v>-1.1677266721862097E-2</v>
      </c>
      <c r="W83" s="167">
        <f t="shared" si="14"/>
        <v>-1.5138703741237559E-2</v>
      </c>
      <c r="X83" s="168">
        <f t="shared" si="14"/>
        <v>1.5266384934692209E-3</v>
      </c>
      <c r="Y83" s="169">
        <f t="shared" si="14"/>
        <v>-1.3612065247768907E-2</v>
      </c>
      <c r="Z83" s="168">
        <f t="shared" si="14"/>
        <v>8.5901764054082102E-3</v>
      </c>
      <c r="AA83" s="170">
        <f t="shared" si="14"/>
        <v>-5.0218888423600467E-3</v>
      </c>
      <c r="AB83" s="167">
        <f t="shared" si="15"/>
        <v>-1.0563037108381583E-3</v>
      </c>
      <c r="AC83" s="168">
        <f t="shared" si="15"/>
        <v>-1.2818593575075688E-2</v>
      </c>
      <c r="AD83" s="169">
        <f t="shared" si="15"/>
        <v>-1.3874897285913868E-2</v>
      </c>
      <c r="AE83" s="168">
        <f t="shared" si="15"/>
        <v>2.1976305640516889E-3</v>
      </c>
      <c r="AF83" s="170">
        <f t="shared" si="15"/>
        <v>-1.1677266721862097E-2</v>
      </c>
      <c r="AN83" s="152"/>
      <c r="AO83" s="152"/>
      <c r="AP83" s="152"/>
      <c r="AQ83" s="152"/>
      <c r="AR83" s="152"/>
    </row>
    <row r="84" spans="1:44" ht="13.5" customHeight="1" x14ac:dyDescent="0.2">
      <c r="A84" s="336"/>
      <c r="B84" s="72" t="s">
        <v>534</v>
      </c>
      <c r="C84" s="164">
        <v>2098.9229999999998</v>
      </c>
      <c r="D84" s="165">
        <v>14482.23</v>
      </c>
      <c r="E84" s="166">
        <v>16581.152999999998</v>
      </c>
      <c r="F84" s="165">
        <v>5638.3389999999999</v>
      </c>
      <c r="G84" s="123">
        <v>22219.491999999998</v>
      </c>
      <c r="H84" s="164">
        <f t="shared" ref="H84:L134" si="16">C84-C83</f>
        <v>24.77599999999984</v>
      </c>
      <c r="I84" s="165">
        <f t="shared" si="16"/>
        <v>-44.279000000000451</v>
      </c>
      <c r="J84" s="166">
        <f t="shared" si="16"/>
        <v>-19.503000000000611</v>
      </c>
      <c r="K84" s="165">
        <f t="shared" si="16"/>
        <v>-9.6499999999996362</v>
      </c>
      <c r="L84" s="123">
        <f t="shared" si="16"/>
        <v>-29.153000000002066</v>
      </c>
      <c r="M84" s="167">
        <f t="shared" ref="M84:Q134" si="17">(C84-C83)/C83</f>
        <v>1.1945151428514874E-2</v>
      </c>
      <c r="N84" s="168">
        <f t="shared" si="17"/>
        <v>-3.0481514863619644E-3</v>
      </c>
      <c r="O84" s="169">
        <f t="shared" si="17"/>
        <v>-1.1748330909333109E-3</v>
      </c>
      <c r="P84" s="168">
        <f t="shared" si="17"/>
        <v>-1.7085727327017877E-3</v>
      </c>
      <c r="Q84" s="170">
        <f t="shared" si="17"/>
        <v>-1.310326988452648E-3</v>
      </c>
      <c r="R84" s="167">
        <f t="shared" ref="R84:V134" si="18">(C84-C72)/C72</f>
        <v>1.6483183478255815E-3</v>
      </c>
      <c r="S84" s="168">
        <f t="shared" si="18"/>
        <v>-1.9191826087227477E-2</v>
      </c>
      <c r="T84" s="169">
        <f t="shared" si="18"/>
        <v>-1.6601844793079239E-2</v>
      </c>
      <c r="U84" s="168">
        <f t="shared" si="18"/>
        <v>6.2547159776787592E-3</v>
      </c>
      <c r="V84" s="170">
        <f t="shared" si="18"/>
        <v>-1.0900728575962764E-2</v>
      </c>
      <c r="W84" s="167">
        <f t="shared" si="14"/>
        <v>4.3866940958985296E-3</v>
      </c>
      <c r="X84" s="168">
        <f t="shared" si="14"/>
        <v>-7.8397815576482979E-3</v>
      </c>
      <c r="Y84" s="169">
        <f t="shared" si="14"/>
        <v>-3.4530874617497683E-3</v>
      </c>
      <c r="Z84" s="168">
        <f t="shared" si="14"/>
        <v>-1.7085727327017877E-3</v>
      </c>
      <c r="AA84" s="170">
        <f t="shared" si="14"/>
        <v>-5.1616601944518784E-3</v>
      </c>
      <c r="AB84" s="167">
        <f t="shared" si="15"/>
        <v>1.5375459004635892E-4</v>
      </c>
      <c r="AC84" s="168">
        <f t="shared" si="15"/>
        <v>-1.2614598139186669E-2</v>
      </c>
      <c r="AD84" s="169">
        <f t="shared" si="15"/>
        <v>-1.246084354914039E-2</v>
      </c>
      <c r="AE84" s="168">
        <f t="shared" si="15"/>
        <v>1.5601149731775061E-3</v>
      </c>
      <c r="AF84" s="170">
        <f t="shared" si="15"/>
        <v>-1.0900728575962764E-2</v>
      </c>
      <c r="AN84" s="152"/>
      <c r="AO84" s="152"/>
      <c r="AP84" s="152"/>
      <c r="AQ84" s="152"/>
      <c r="AR84" s="152"/>
    </row>
    <row r="85" spans="1:44" ht="13.5" customHeight="1" x14ac:dyDescent="0.2">
      <c r="A85" s="336"/>
      <c r="B85" s="147" t="s">
        <v>535</v>
      </c>
      <c r="C85" s="164">
        <v>2200.9520000000002</v>
      </c>
      <c r="D85" s="165">
        <v>14531.037</v>
      </c>
      <c r="E85" s="166">
        <v>16731.989000000001</v>
      </c>
      <c r="F85" s="165">
        <v>5600.9480000000003</v>
      </c>
      <c r="G85" s="123">
        <v>22332.937000000002</v>
      </c>
      <c r="H85" s="164">
        <f t="shared" si="16"/>
        <v>102.02900000000045</v>
      </c>
      <c r="I85" s="165">
        <f t="shared" si="16"/>
        <v>48.807000000000698</v>
      </c>
      <c r="J85" s="166">
        <f t="shared" si="16"/>
        <v>150.83600000000297</v>
      </c>
      <c r="K85" s="165">
        <f t="shared" si="16"/>
        <v>-37.390999999999622</v>
      </c>
      <c r="L85" s="123">
        <f t="shared" si="16"/>
        <v>113.44500000000335</v>
      </c>
      <c r="M85" s="167">
        <f t="shared" si="17"/>
        <v>4.8610168167198348E-2</v>
      </c>
      <c r="N85" s="168">
        <f t="shared" si="17"/>
        <v>3.3701301526077613E-3</v>
      </c>
      <c r="O85" s="169">
        <f t="shared" si="17"/>
        <v>9.0968342189474381E-3</v>
      </c>
      <c r="P85" s="168">
        <f t="shared" si="17"/>
        <v>-6.6315629478822793E-3</v>
      </c>
      <c r="Q85" s="170">
        <f t="shared" si="17"/>
        <v>5.1056522804393259E-3</v>
      </c>
      <c r="R85" s="167">
        <f t="shared" si="18"/>
        <v>4.0628911013176713E-2</v>
      </c>
      <c r="S85" s="168">
        <f t="shared" si="18"/>
        <v>-9.1423788064066147E-3</v>
      </c>
      <c r="T85" s="169">
        <f t="shared" si="18"/>
        <v>-2.86904775242531E-3</v>
      </c>
      <c r="U85" s="168">
        <f t="shared" si="18"/>
        <v>1.0395936009467361E-2</v>
      </c>
      <c r="V85" s="170">
        <f t="shared" si="18"/>
        <v>4.2488948393826285E-4</v>
      </c>
      <c r="W85" s="167">
        <f t="shared" si="14"/>
        <v>1.8095577438674838E-2</v>
      </c>
      <c r="X85" s="168">
        <f t="shared" si="14"/>
        <v>8.656272707263735E-3</v>
      </c>
      <c r="Y85" s="169">
        <f t="shared" si="14"/>
        <v>2.6751850145938897E-2</v>
      </c>
      <c r="Z85" s="168">
        <f t="shared" si="14"/>
        <v>-6.6315629478822793E-3</v>
      </c>
      <c r="AA85" s="170">
        <f t="shared" si="14"/>
        <v>2.0120287198056617E-2</v>
      </c>
      <c r="AB85" s="167">
        <f t="shared" si="15"/>
        <v>3.8493598570687021E-3</v>
      </c>
      <c r="AC85" s="168">
        <f t="shared" si="15"/>
        <v>-6.0059707611529126E-3</v>
      </c>
      <c r="AD85" s="169">
        <f t="shared" si="15"/>
        <v>-2.1566109040841905E-3</v>
      </c>
      <c r="AE85" s="168">
        <f t="shared" si="15"/>
        <v>2.5815003880224532E-3</v>
      </c>
      <c r="AF85" s="170">
        <f t="shared" si="15"/>
        <v>4.2488948393826285E-4</v>
      </c>
      <c r="AN85" s="152"/>
      <c r="AO85" s="152"/>
      <c r="AP85" s="152"/>
      <c r="AQ85" s="152"/>
      <c r="AR85" s="152"/>
    </row>
    <row r="86" spans="1:44" ht="13.5" customHeight="1" x14ac:dyDescent="0.2">
      <c r="A86" s="336"/>
      <c r="B86" s="72" t="s">
        <v>536</v>
      </c>
      <c r="C86" s="164">
        <v>2110.7620000000002</v>
      </c>
      <c r="D86" s="165">
        <v>14607.321</v>
      </c>
      <c r="E86" s="166">
        <v>16718.082999999999</v>
      </c>
      <c r="F86" s="165">
        <v>5606.9769999999999</v>
      </c>
      <c r="G86" s="123">
        <v>22325.061000000002</v>
      </c>
      <c r="H86" s="164">
        <f t="shared" si="16"/>
        <v>-90.190000000000055</v>
      </c>
      <c r="I86" s="165">
        <f t="shared" si="16"/>
        <v>76.283999999999651</v>
      </c>
      <c r="J86" s="166">
        <f t="shared" si="16"/>
        <v>-13.906000000002678</v>
      </c>
      <c r="K86" s="165">
        <f t="shared" si="16"/>
        <v>6.0289999999995416</v>
      </c>
      <c r="L86" s="123">
        <f t="shared" si="16"/>
        <v>-7.8760000000002037</v>
      </c>
      <c r="M86" s="167">
        <f t="shared" si="17"/>
        <v>-4.0977722367411942E-2</v>
      </c>
      <c r="N86" s="168">
        <f t="shared" si="17"/>
        <v>5.2497285637631815E-3</v>
      </c>
      <c r="O86" s="169">
        <f t="shared" si="17"/>
        <v>-8.3110262623306032E-4</v>
      </c>
      <c r="P86" s="168">
        <f t="shared" si="17"/>
        <v>1.0764249194956891E-3</v>
      </c>
      <c r="Q86" s="170">
        <f t="shared" si="17"/>
        <v>-3.5266297486981688E-4</v>
      </c>
      <c r="R86" s="167">
        <f t="shared" si="18"/>
        <v>-7.4195641746686129E-3</v>
      </c>
      <c r="S86" s="168">
        <f t="shared" si="18"/>
        <v>-3.7602161438858644E-3</v>
      </c>
      <c r="T86" s="169">
        <f t="shared" si="18"/>
        <v>-4.2237191684195673E-3</v>
      </c>
      <c r="U86" s="168">
        <f t="shared" si="18"/>
        <v>2.4617357337685698E-3</v>
      </c>
      <c r="V86" s="170">
        <f t="shared" si="18"/>
        <v>-2.5529659682277739E-3</v>
      </c>
      <c r="W86" s="167">
        <f t="shared" si="14"/>
        <v>-1.6102631197433014E-2</v>
      </c>
      <c r="X86" s="168">
        <f t="shared" si="14"/>
        <v>1.3619837213271689E-2</v>
      </c>
      <c r="Y86" s="169">
        <f t="shared" si="14"/>
        <v>-2.4827939841617305E-3</v>
      </c>
      <c r="Z86" s="168">
        <f t="shared" si="14"/>
        <v>1.0764249194956891E-3</v>
      </c>
      <c r="AA86" s="170">
        <f t="shared" si="14"/>
        <v>-1.4061905234614219E-3</v>
      </c>
      <c r="AB86" s="167">
        <f t="shared" si="15"/>
        <v>-7.0493510870824018E-4</v>
      </c>
      <c r="AC86" s="168">
        <f t="shared" si="15"/>
        <v>-2.4632965067512128E-3</v>
      </c>
      <c r="AD86" s="169">
        <f t="shared" si="15"/>
        <v>-3.1682316154594734E-3</v>
      </c>
      <c r="AE86" s="168">
        <f t="shared" si="15"/>
        <v>6.1517629051870018E-4</v>
      </c>
      <c r="AF86" s="170">
        <f t="shared" si="15"/>
        <v>-2.5529659682277739E-3</v>
      </c>
      <c r="AN86" s="152"/>
      <c r="AO86" s="152"/>
      <c r="AP86" s="152"/>
      <c r="AQ86" s="152"/>
      <c r="AR86" s="152"/>
    </row>
    <row r="87" spans="1:44" ht="13.5" customHeight="1" x14ac:dyDescent="0.2">
      <c r="A87" s="336"/>
      <c r="B87" s="72" t="s">
        <v>537</v>
      </c>
      <c r="C87" s="164">
        <v>2217.4050000000002</v>
      </c>
      <c r="D87" s="165">
        <v>14573.611000000001</v>
      </c>
      <c r="E87" s="166">
        <v>16791.016</v>
      </c>
      <c r="F87" s="165">
        <v>5615.634</v>
      </c>
      <c r="G87" s="123">
        <v>22406.651000000002</v>
      </c>
      <c r="H87" s="164">
        <f t="shared" si="16"/>
        <v>106.64300000000003</v>
      </c>
      <c r="I87" s="165">
        <f t="shared" si="16"/>
        <v>-33.709999999999127</v>
      </c>
      <c r="J87" s="166">
        <f t="shared" si="16"/>
        <v>72.933000000000902</v>
      </c>
      <c r="K87" s="165">
        <f t="shared" si="16"/>
        <v>8.6570000000001528</v>
      </c>
      <c r="L87" s="123">
        <f t="shared" si="16"/>
        <v>81.590000000000146</v>
      </c>
      <c r="M87" s="167">
        <f t="shared" si="17"/>
        <v>5.0523460248005234E-2</v>
      </c>
      <c r="N87" s="168">
        <f t="shared" si="17"/>
        <v>-2.3077469167685936E-3</v>
      </c>
      <c r="O87" s="169">
        <f t="shared" si="17"/>
        <v>4.3625217077819809E-3</v>
      </c>
      <c r="P87" s="168">
        <f t="shared" si="17"/>
        <v>1.5439692368989838E-3</v>
      </c>
      <c r="Q87" s="170">
        <f t="shared" si="17"/>
        <v>3.65463727064397E-3</v>
      </c>
      <c r="R87" s="167">
        <f t="shared" si="18"/>
        <v>9.2417827446258677E-2</v>
      </c>
      <c r="S87" s="168">
        <f t="shared" si="18"/>
        <v>-7.6328647484066401E-3</v>
      </c>
      <c r="T87" s="169">
        <f t="shared" si="18"/>
        <v>4.51658126798213E-3</v>
      </c>
      <c r="U87" s="168">
        <f t="shared" si="18"/>
        <v>9.8732730907404595E-4</v>
      </c>
      <c r="V87" s="170">
        <f t="shared" si="18"/>
        <v>3.6297769906798649E-3</v>
      </c>
      <c r="W87" s="167">
        <f t="shared" si="14"/>
        <v>1.9019696353311247E-2</v>
      </c>
      <c r="X87" s="168">
        <f t="shared" si="14"/>
        <v>-6.0121523594619929E-3</v>
      </c>
      <c r="Y87" s="169">
        <f t="shared" si="14"/>
        <v>1.3007543993849253E-2</v>
      </c>
      <c r="Z87" s="168">
        <f t="shared" si="14"/>
        <v>1.5439692368989838E-3</v>
      </c>
      <c r="AA87" s="170">
        <f t="shared" si="14"/>
        <v>1.4551513230748075E-2</v>
      </c>
      <c r="AB87" s="167">
        <f t="shared" si="15"/>
        <v>8.4025012705137743E-3</v>
      </c>
      <c r="AC87" s="168">
        <f t="shared" si="15"/>
        <v>-5.0208697507714293E-3</v>
      </c>
      <c r="AD87" s="169">
        <f t="shared" si="15"/>
        <v>3.3816315197422739E-3</v>
      </c>
      <c r="AE87" s="168">
        <f t="shared" si="15"/>
        <v>2.4810067933628879E-4</v>
      </c>
      <c r="AF87" s="170">
        <f t="shared" si="15"/>
        <v>3.6297769906798649E-3</v>
      </c>
      <c r="AN87" s="152"/>
      <c r="AO87" s="152"/>
      <c r="AP87" s="152"/>
      <c r="AQ87" s="152"/>
      <c r="AR87" s="152"/>
    </row>
    <row r="88" spans="1:44" ht="13.5" customHeight="1" x14ac:dyDescent="0.2">
      <c r="A88" s="337"/>
      <c r="B88" s="150" t="s">
        <v>538</v>
      </c>
      <c r="C88" s="171">
        <v>2236.6759999999999</v>
      </c>
      <c r="D88" s="172">
        <v>14554.718000000001</v>
      </c>
      <c r="E88" s="173">
        <v>16791.394</v>
      </c>
      <c r="F88" s="172">
        <v>5645.7950000000001</v>
      </c>
      <c r="G88" s="137">
        <v>22437.187999999998</v>
      </c>
      <c r="H88" s="171">
        <f t="shared" si="16"/>
        <v>19.270999999999731</v>
      </c>
      <c r="I88" s="172">
        <f t="shared" si="16"/>
        <v>-18.893000000000029</v>
      </c>
      <c r="J88" s="173">
        <f t="shared" si="16"/>
        <v>0.37800000000061118</v>
      </c>
      <c r="K88" s="172">
        <f t="shared" si="16"/>
        <v>30.161000000000058</v>
      </c>
      <c r="L88" s="137">
        <f t="shared" si="16"/>
        <v>30.536999999996624</v>
      </c>
      <c r="M88" s="174">
        <f t="shared" si="17"/>
        <v>8.6907894588492979E-3</v>
      </c>
      <c r="N88" s="175">
        <f t="shared" si="17"/>
        <v>-1.2963842660545851E-3</v>
      </c>
      <c r="O88" s="176">
        <f t="shared" si="17"/>
        <v>2.2512038580667853E-5</v>
      </c>
      <c r="P88" s="175">
        <f t="shared" si="17"/>
        <v>5.3708984595506153E-3</v>
      </c>
      <c r="Q88" s="177">
        <f t="shared" si="17"/>
        <v>1.3628542703680538E-3</v>
      </c>
      <c r="R88" s="174">
        <f t="shared" si="18"/>
        <v>6.4812028929758819E-2</v>
      </c>
      <c r="S88" s="175">
        <f t="shared" si="18"/>
        <v>-8.5635745807258936E-3</v>
      </c>
      <c r="T88" s="176">
        <f t="shared" si="18"/>
        <v>6.2117982452737045E-4</v>
      </c>
      <c r="U88" s="175">
        <f t="shared" si="18"/>
        <v>1.3146619985338849E-2</v>
      </c>
      <c r="V88" s="177">
        <f t="shared" si="18"/>
        <v>3.743618730037963E-3</v>
      </c>
      <c r="W88" s="174">
        <f t="shared" si="14"/>
        <v>3.4316695140744094E-3</v>
      </c>
      <c r="X88" s="175">
        <f t="shared" si="14"/>
        <v>-3.3643574349752903E-3</v>
      </c>
      <c r="Y88" s="176">
        <f t="shared" si="14"/>
        <v>6.7312079099280899E-5</v>
      </c>
      <c r="Z88" s="175">
        <f t="shared" si="14"/>
        <v>5.3708984595506153E-3</v>
      </c>
      <c r="AA88" s="177">
        <f t="shared" si="14"/>
        <v>5.4378543900825129E-3</v>
      </c>
      <c r="AB88" s="174">
        <f t="shared" si="15"/>
        <v>6.0903200639004871E-3</v>
      </c>
      <c r="AC88" s="175">
        <f t="shared" si="15"/>
        <v>-5.6240397199454279E-3</v>
      </c>
      <c r="AD88" s="176">
        <f t="shared" si="15"/>
        <v>4.6632507966867245E-4</v>
      </c>
      <c r="AE88" s="175">
        <f t="shared" si="15"/>
        <v>3.2773383860830868E-3</v>
      </c>
      <c r="AF88" s="177">
        <f t="shared" si="15"/>
        <v>3.743618730037963E-3</v>
      </c>
      <c r="AN88" s="152"/>
      <c r="AO88" s="152"/>
      <c r="AP88" s="152"/>
      <c r="AQ88" s="152"/>
      <c r="AR88" s="152"/>
    </row>
    <row r="89" spans="1:44" ht="13.5" customHeight="1" x14ac:dyDescent="0.2">
      <c r="A89" s="335">
        <v>2011</v>
      </c>
      <c r="B89" s="156" t="s">
        <v>527</v>
      </c>
      <c r="C89" s="157">
        <v>2186.1999999999998</v>
      </c>
      <c r="D89" s="158">
        <v>14566.120999999999</v>
      </c>
      <c r="E89" s="159">
        <v>16752.321</v>
      </c>
      <c r="F89" s="158">
        <v>5625.8779999999997</v>
      </c>
      <c r="G89" s="116">
        <v>22378.199000000001</v>
      </c>
      <c r="H89" s="157">
        <f t="shared" si="16"/>
        <v>-50.476000000000113</v>
      </c>
      <c r="I89" s="158">
        <f t="shared" si="16"/>
        <v>11.402999999998428</v>
      </c>
      <c r="J89" s="159">
        <f t="shared" si="16"/>
        <v>-39.07300000000032</v>
      </c>
      <c r="K89" s="158">
        <f t="shared" si="16"/>
        <v>-19.917000000000371</v>
      </c>
      <c r="L89" s="116">
        <f t="shared" si="16"/>
        <v>-58.988999999997759</v>
      </c>
      <c r="M89" s="160">
        <f t="shared" si="17"/>
        <v>-2.2567417006307624E-2</v>
      </c>
      <c r="N89" s="161">
        <f t="shared" si="17"/>
        <v>7.8345729542808238E-4</v>
      </c>
      <c r="O89" s="162">
        <f t="shared" si="17"/>
        <v>-2.3269658254698997E-3</v>
      </c>
      <c r="P89" s="161">
        <f t="shared" si="17"/>
        <v>-3.5277582696503097E-3</v>
      </c>
      <c r="Q89" s="163">
        <f t="shared" si="17"/>
        <v>-2.6290727697248764E-3</v>
      </c>
      <c r="R89" s="160">
        <f t="shared" si="18"/>
        <v>2.3721378460362711E-2</v>
      </c>
      <c r="S89" s="161">
        <f t="shared" si="18"/>
        <v>-7.3288453829726402E-3</v>
      </c>
      <c r="T89" s="162">
        <f t="shared" si="18"/>
        <v>-3.3840981771595877E-3</v>
      </c>
      <c r="U89" s="161">
        <f t="shared" si="18"/>
        <v>1.752481643636124E-3</v>
      </c>
      <c r="V89" s="163">
        <f t="shared" si="18"/>
        <v>-2.0976810058666519E-3</v>
      </c>
      <c r="W89" s="160">
        <f t="shared" si="14"/>
        <v>-8.9404592267342525E-3</v>
      </c>
      <c r="X89" s="161">
        <f t="shared" si="14"/>
        <v>2.0197332705134403E-3</v>
      </c>
      <c r="Y89" s="162">
        <f t="shared" si="14"/>
        <v>-6.9207259562205714E-3</v>
      </c>
      <c r="Z89" s="161">
        <f t="shared" si="14"/>
        <v>-3.5277582696503097E-3</v>
      </c>
      <c r="AA89" s="163">
        <f t="shared" si="14"/>
        <v>-1.0448307102896537E-2</v>
      </c>
      <c r="AB89" s="160">
        <f t="shared" si="15"/>
        <v>2.258972479224298E-3</v>
      </c>
      <c r="AC89" s="161">
        <f t="shared" si="15"/>
        <v>-4.7955339608406009E-3</v>
      </c>
      <c r="AD89" s="162">
        <f t="shared" si="15"/>
        <v>-2.5366060742271577E-3</v>
      </c>
      <c r="AE89" s="161">
        <f t="shared" si="15"/>
        <v>4.3888047574963045E-4</v>
      </c>
      <c r="AF89" s="163">
        <f t="shared" si="15"/>
        <v>-2.0976810058666519E-3</v>
      </c>
      <c r="AN89" s="152"/>
      <c r="AO89" s="152"/>
      <c r="AP89" s="152"/>
      <c r="AQ89" s="152"/>
      <c r="AR89" s="152"/>
    </row>
    <row r="90" spans="1:44" ht="13.5" customHeight="1" x14ac:dyDescent="0.2">
      <c r="A90" s="336"/>
      <c r="B90" s="72" t="s">
        <v>528</v>
      </c>
      <c r="C90" s="164">
        <v>2209.4450000000002</v>
      </c>
      <c r="D90" s="165">
        <v>14591.962</v>
      </c>
      <c r="E90" s="166">
        <v>16801.406999999999</v>
      </c>
      <c r="F90" s="165">
        <v>5630.5460000000003</v>
      </c>
      <c r="G90" s="123">
        <v>22431.953000000001</v>
      </c>
      <c r="H90" s="164">
        <f t="shared" si="16"/>
        <v>23.245000000000346</v>
      </c>
      <c r="I90" s="165">
        <f t="shared" si="16"/>
        <v>25.841000000000349</v>
      </c>
      <c r="J90" s="166">
        <f t="shared" si="16"/>
        <v>49.085999999999331</v>
      </c>
      <c r="K90" s="165">
        <f t="shared" si="16"/>
        <v>4.6680000000005748</v>
      </c>
      <c r="L90" s="123">
        <f t="shared" si="16"/>
        <v>53.754000000000815</v>
      </c>
      <c r="M90" s="167">
        <f t="shared" si="17"/>
        <v>1.0632604519257318E-2</v>
      </c>
      <c r="N90" s="168">
        <f t="shared" si="17"/>
        <v>1.7740481491263426E-3</v>
      </c>
      <c r="O90" s="169">
        <f t="shared" si="17"/>
        <v>2.9301014468382817E-3</v>
      </c>
      <c r="P90" s="168">
        <f t="shared" si="17"/>
        <v>8.2973715391634428E-4</v>
      </c>
      <c r="Q90" s="170">
        <f t="shared" si="17"/>
        <v>2.4020699789112079E-3</v>
      </c>
      <c r="R90" s="167">
        <f t="shared" si="18"/>
        <v>6.1175059099724642E-2</v>
      </c>
      <c r="S90" s="168">
        <f t="shared" si="18"/>
        <v>-4.32069445537148E-3</v>
      </c>
      <c r="T90" s="169">
        <f t="shared" si="18"/>
        <v>3.826709089929191E-3</v>
      </c>
      <c r="U90" s="168">
        <f t="shared" si="18"/>
        <v>3.1491910555563173E-3</v>
      </c>
      <c r="V90" s="170">
        <f t="shared" si="18"/>
        <v>3.6565622507297099E-3</v>
      </c>
      <c r="W90" s="167">
        <f t="shared" si="14"/>
        <v>4.1317995164488718E-3</v>
      </c>
      <c r="X90" s="168">
        <f t="shared" si="14"/>
        <v>4.5932386020458233E-3</v>
      </c>
      <c r="Y90" s="169">
        <f t="shared" si="14"/>
        <v>8.725038118494453E-3</v>
      </c>
      <c r="Z90" s="168">
        <f t="shared" si="14"/>
        <v>8.2973715391634428E-4</v>
      </c>
      <c r="AA90" s="170">
        <f t="shared" si="14"/>
        <v>9.5547752724109581E-3</v>
      </c>
      <c r="AB90" s="167">
        <f t="shared" si="15"/>
        <v>5.6988680383931699E-3</v>
      </c>
      <c r="AC90" s="168">
        <f t="shared" si="15"/>
        <v>-2.8331254607335513E-3</v>
      </c>
      <c r="AD90" s="169">
        <f t="shared" si="15"/>
        <v>2.8656978353866938E-3</v>
      </c>
      <c r="AE90" s="168">
        <f t="shared" si="15"/>
        <v>7.9086441534289436E-4</v>
      </c>
      <c r="AF90" s="170">
        <f t="shared" si="15"/>
        <v>3.6565622507297099E-3</v>
      </c>
      <c r="AN90" s="152"/>
      <c r="AO90" s="152"/>
      <c r="AP90" s="152"/>
      <c r="AQ90" s="152"/>
      <c r="AR90" s="152"/>
    </row>
    <row r="91" spans="1:44" ht="13.5" customHeight="1" x14ac:dyDescent="0.2">
      <c r="A91" s="336"/>
      <c r="B91" s="72" t="s">
        <v>529</v>
      </c>
      <c r="C91" s="164">
        <v>2227.703</v>
      </c>
      <c r="D91" s="165">
        <v>14626.084000000001</v>
      </c>
      <c r="E91" s="166">
        <v>16853.788</v>
      </c>
      <c r="F91" s="165">
        <v>5676.0969999999998</v>
      </c>
      <c r="G91" s="123">
        <v>22529.884999999998</v>
      </c>
      <c r="H91" s="164">
        <f t="shared" si="16"/>
        <v>18.257999999999811</v>
      </c>
      <c r="I91" s="165">
        <f t="shared" si="16"/>
        <v>34.122000000001208</v>
      </c>
      <c r="J91" s="166">
        <f t="shared" si="16"/>
        <v>52.381000000001222</v>
      </c>
      <c r="K91" s="165">
        <f t="shared" si="16"/>
        <v>45.550999999999476</v>
      </c>
      <c r="L91" s="123">
        <f t="shared" si="16"/>
        <v>97.931999999997061</v>
      </c>
      <c r="M91" s="167">
        <f t="shared" si="17"/>
        <v>8.2636137129459258E-3</v>
      </c>
      <c r="N91" s="168">
        <f t="shared" si="17"/>
        <v>2.3384106948744253E-3</v>
      </c>
      <c r="O91" s="169">
        <f t="shared" si="17"/>
        <v>3.1176555630133373E-3</v>
      </c>
      <c r="P91" s="168">
        <f t="shared" si="17"/>
        <v>8.0899791956232092E-3</v>
      </c>
      <c r="Q91" s="170">
        <f t="shared" si="17"/>
        <v>4.3657366792805357E-3</v>
      </c>
      <c r="R91" s="167">
        <f t="shared" si="18"/>
        <v>4.4922164496803932E-2</v>
      </c>
      <c r="S91" s="168">
        <f t="shared" si="18"/>
        <v>2.1547642572243885E-3</v>
      </c>
      <c r="T91" s="169">
        <f t="shared" si="18"/>
        <v>7.6058639166146436E-3</v>
      </c>
      <c r="U91" s="168">
        <f t="shared" si="18"/>
        <v>1.4736126634616157E-2</v>
      </c>
      <c r="V91" s="170">
        <f t="shared" si="18"/>
        <v>9.3927770297768179E-3</v>
      </c>
      <c r="W91" s="167">
        <f t="shared" si="14"/>
        <v>3.2426695386201993E-3</v>
      </c>
      <c r="X91" s="168">
        <f t="shared" si="14"/>
        <v>6.0601582866033248E-3</v>
      </c>
      <c r="Y91" s="169">
        <f t="shared" si="14"/>
        <v>9.3030054278930002E-3</v>
      </c>
      <c r="Z91" s="168">
        <f t="shared" si="14"/>
        <v>8.0899791956232092E-3</v>
      </c>
      <c r="AA91" s="170">
        <f t="shared" si="14"/>
        <v>1.7392984623515562E-2</v>
      </c>
      <c r="AB91" s="167">
        <f t="shared" si="15"/>
        <v>4.2907700438292937E-3</v>
      </c>
      <c r="AC91" s="168">
        <f t="shared" si="15"/>
        <v>1.4089456760224364E-3</v>
      </c>
      <c r="AD91" s="169">
        <f t="shared" si="15"/>
        <v>5.6997605222454265E-3</v>
      </c>
      <c r="AE91" s="168">
        <f t="shared" si="15"/>
        <v>3.6930165075315549E-3</v>
      </c>
      <c r="AF91" s="170">
        <f t="shared" si="15"/>
        <v>9.3927770297768179E-3</v>
      </c>
      <c r="AN91" s="152"/>
      <c r="AO91" s="152"/>
      <c r="AP91" s="152"/>
      <c r="AQ91" s="152"/>
      <c r="AR91" s="152"/>
    </row>
    <row r="92" spans="1:44" ht="13.5" customHeight="1" x14ac:dyDescent="0.2">
      <c r="A92" s="336"/>
      <c r="B92" s="72" t="s">
        <v>530</v>
      </c>
      <c r="C92" s="164">
        <v>2215.6790000000001</v>
      </c>
      <c r="D92" s="165">
        <v>14593.418</v>
      </c>
      <c r="E92" s="166">
        <v>16809.097000000002</v>
      </c>
      <c r="F92" s="165">
        <v>5631.174</v>
      </c>
      <c r="G92" s="123">
        <v>22440.27</v>
      </c>
      <c r="H92" s="164">
        <f t="shared" si="16"/>
        <v>-12.023999999999887</v>
      </c>
      <c r="I92" s="165">
        <f t="shared" si="16"/>
        <v>-32.666000000001077</v>
      </c>
      <c r="J92" s="166">
        <f t="shared" si="16"/>
        <v>-44.690999999998894</v>
      </c>
      <c r="K92" s="165">
        <f t="shared" si="16"/>
        <v>-44.922999999999774</v>
      </c>
      <c r="L92" s="123">
        <f t="shared" si="16"/>
        <v>-89.614999999997963</v>
      </c>
      <c r="M92" s="167">
        <f t="shared" si="17"/>
        <v>-5.3974879057037172E-3</v>
      </c>
      <c r="N92" s="168">
        <f t="shared" si="17"/>
        <v>-2.2334071102012728E-3</v>
      </c>
      <c r="O92" s="169">
        <f t="shared" si="17"/>
        <v>-2.6516887479538067E-3</v>
      </c>
      <c r="P92" s="168">
        <f t="shared" si="17"/>
        <v>-7.9144172483309877E-3</v>
      </c>
      <c r="Q92" s="170">
        <f t="shared" si="17"/>
        <v>-3.9776057445476513E-3</v>
      </c>
      <c r="R92" s="167">
        <f t="shared" si="18"/>
        <v>4.048817987274729E-2</v>
      </c>
      <c r="S92" s="168">
        <f t="shared" si="18"/>
        <v>-3.8480412450935032E-3</v>
      </c>
      <c r="T92" s="169">
        <f t="shared" si="18"/>
        <v>1.7786847709302634E-3</v>
      </c>
      <c r="U92" s="168">
        <f t="shared" si="18"/>
        <v>7.0016636948092069E-4</v>
      </c>
      <c r="V92" s="170">
        <f t="shared" si="18"/>
        <v>1.5078224005237704E-3</v>
      </c>
      <c r="W92" s="167">
        <f t="shared" si="14"/>
        <v>-2.1183570330105153E-3</v>
      </c>
      <c r="X92" s="168">
        <f t="shared" si="14"/>
        <v>-5.7550108815971742E-3</v>
      </c>
      <c r="Y92" s="169">
        <f t="shared" si="14"/>
        <v>-7.8735440920052798E-3</v>
      </c>
      <c r="Z92" s="168">
        <f t="shared" si="14"/>
        <v>-7.9144172483309877E-3</v>
      </c>
      <c r="AA92" s="170">
        <f t="shared" si="14"/>
        <v>-1.5788137517734099E-2</v>
      </c>
      <c r="AB92" s="167">
        <f t="shared" si="15"/>
        <v>3.8479038546206734E-3</v>
      </c>
      <c r="AC92" s="168">
        <f t="shared" si="15"/>
        <v>-2.515923403425374E-3</v>
      </c>
      <c r="AD92" s="169">
        <f t="shared" si="15"/>
        <v>1.3319804511953198E-3</v>
      </c>
      <c r="AE92" s="168">
        <f t="shared" si="15"/>
        <v>1.7584194932849126E-4</v>
      </c>
      <c r="AF92" s="170">
        <f t="shared" si="15"/>
        <v>1.5078224005237704E-3</v>
      </c>
      <c r="AN92" s="152"/>
      <c r="AO92" s="152"/>
      <c r="AP92" s="152"/>
      <c r="AQ92" s="152"/>
      <c r="AR92" s="152"/>
    </row>
    <row r="93" spans="1:44" ht="13.5" customHeight="1" x14ac:dyDescent="0.2">
      <c r="A93" s="336"/>
      <c r="B93" s="72" t="s">
        <v>531</v>
      </c>
      <c r="C93" s="164">
        <v>2251.39</v>
      </c>
      <c r="D93" s="165">
        <v>14564.855</v>
      </c>
      <c r="E93" s="166">
        <v>16816.244999999999</v>
      </c>
      <c r="F93" s="165">
        <v>5607.9059999999999</v>
      </c>
      <c r="G93" s="123">
        <v>22424.151999999998</v>
      </c>
      <c r="H93" s="164">
        <f t="shared" si="16"/>
        <v>35.710999999999785</v>
      </c>
      <c r="I93" s="165">
        <f t="shared" si="16"/>
        <v>-28.563000000000102</v>
      </c>
      <c r="J93" s="166">
        <f t="shared" si="16"/>
        <v>7.1479999999974098</v>
      </c>
      <c r="K93" s="165">
        <f t="shared" si="16"/>
        <v>-23.268000000000029</v>
      </c>
      <c r="L93" s="123">
        <f t="shared" si="16"/>
        <v>-16.118000000002212</v>
      </c>
      <c r="M93" s="167">
        <f t="shared" si="17"/>
        <v>1.6117406898742907E-2</v>
      </c>
      <c r="N93" s="168">
        <f t="shared" si="17"/>
        <v>-1.9572522352200219E-3</v>
      </c>
      <c r="O93" s="169">
        <f t="shared" si="17"/>
        <v>4.2524592487017056E-4</v>
      </c>
      <c r="P93" s="168">
        <f t="shared" si="17"/>
        <v>-4.1319980522711653E-3</v>
      </c>
      <c r="Q93" s="170">
        <f t="shared" si="17"/>
        <v>-7.1826230254815168E-4</v>
      </c>
      <c r="R93" s="167">
        <f t="shared" si="18"/>
        <v>8.9679459349315982E-2</v>
      </c>
      <c r="S93" s="168">
        <f t="shared" si="18"/>
        <v>-1.9797520129682818E-3</v>
      </c>
      <c r="T93" s="169">
        <f t="shared" si="18"/>
        <v>9.3875395036570226E-3</v>
      </c>
      <c r="U93" s="168">
        <f t="shared" si="18"/>
        <v>-9.1926834508375618E-3</v>
      </c>
      <c r="V93" s="170">
        <f t="shared" si="18"/>
        <v>4.6759408893973344E-3</v>
      </c>
      <c r="W93" s="167">
        <f t="shared" si="14"/>
        <v>6.3416616144341808E-3</v>
      </c>
      <c r="X93" s="168">
        <f t="shared" si="14"/>
        <v>-5.0722993109429942E-3</v>
      </c>
      <c r="Y93" s="169">
        <f t="shared" si="14"/>
        <v>1.2693623034907835E-3</v>
      </c>
      <c r="Z93" s="168">
        <f t="shared" si="14"/>
        <v>-4.1319980522711653E-3</v>
      </c>
      <c r="AA93" s="170">
        <f t="shared" si="14"/>
        <v>-2.8622805830546545E-3</v>
      </c>
      <c r="AB93" s="167">
        <f t="shared" si="15"/>
        <v>8.3014684818214571E-3</v>
      </c>
      <c r="AC93" s="168">
        <f t="shared" si="15"/>
        <v>-1.2944568554555059E-3</v>
      </c>
      <c r="AD93" s="169">
        <f t="shared" si="15"/>
        <v>7.0070116263659709E-3</v>
      </c>
      <c r="AE93" s="168">
        <f t="shared" si="15"/>
        <v>-2.3311155402654733E-3</v>
      </c>
      <c r="AF93" s="170">
        <f t="shared" si="15"/>
        <v>4.6759408893973344E-3</v>
      </c>
      <c r="AN93" s="152"/>
      <c r="AO93" s="152"/>
      <c r="AP93" s="152"/>
      <c r="AQ93" s="152"/>
      <c r="AR93" s="152"/>
    </row>
    <row r="94" spans="1:44" ht="13.5" customHeight="1" x14ac:dyDescent="0.2">
      <c r="A94" s="336"/>
      <c r="B94" s="72" t="s">
        <v>532</v>
      </c>
      <c r="C94" s="164">
        <v>2231.058</v>
      </c>
      <c r="D94" s="165">
        <v>14573.557000000001</v>
      </c>
      <c r="E94" s="166">
        <v>16804.615000000002</v>
      </c>
      <c r="F94" s="165">
        <v>5597.518</v>
      </c>
      <c r="G94" s="123">
        <v>22402.133999999998</v>
      </c>
      <c r="H94" s="164">
        <f t="shared" si="16"/>
        <v>-20.33199999999988</v>
      </c>
      <c r="I94" s="165">
        <f t="shared" si="16"/>
        <v>8.702000000001135</v>
      </c>
      <c r="J94" s="166">
        <f t="shared" si="16"/>
        <v>-11.629999999997381</v>
      </c>
      <c r="K94" s="165">
        <f t="shared" si="16"/>
        <v>-10.38799999999992</v>
      </c>
      <c r="L94" s="123">
        <f t="shared" si="16"/>
        <v>-22.018000000000029</v>
      </c>
      <c r="M94" s="167">
        <f t="shared" si="17"/>
        <v>-9.0308653765006873E-3</v>
      </c>
      <c r="N94" s="168">
        <f t="shared" si="17"/>
        <v>5.9746561156984645E-4</v>
      </c>
      <c r="O94" s="169">
        <f t="shared" si="17"/>
        <v>-6.9159315887687065E-4</v>
      </c>
      <c r="P94" s="168">
        <f t="shared" si="17"/>
        <v>-1.8523848295602531E-3</v>
      </c>
      <c r="Q94" s="170">
        <f t="shared" si="17"/>
        <v>-9.8188774317976586E-4</v>
      </c>
      <c r="R94" s="167">
        <f t="shared" si="18"/>
        <v>3.3412971844281526E-2</v>
      </c>
      <c r="S94" s="168">
        <f t="shared" si="18"/>
        <v>3.8295325238533219E-3</v>
      </c>
      <c r="T94" s="169">
        <f t="shared" si="18"/>
        <v>7.6592854707492782E-3</v>
      </c>
      <c r="U94" s="168">
        <f t="shared" si="18"/>
        <v>-4.2268725161323653E-4</v>
      </c>
      <c r="V94" s="170">
        <f t="shared" si="18"/>
        <v>5.6277017217084679E-3</v>
      </c>
      <c r="W94" s="167">
        <f t="shared" si="14"/>
        <v>-3.625595721468919E-3</v>
      </c>
      <c r="X94" s="168">
        <f t="shared" si="14"/>
        <v>1.5517378500996869E-3</v>
      </c>
      <c r="Y94" s="169">
        <f t="shared" si="14"/>
        <v>-2.0738578713689888E-3</v>
      </c>
      <c r="Z94" s="168">
        <f t="shared" si="14"/>
        <v>-1.8523848295602531E-3</v>
      </c>
      <c r="AA94" s="170">
        <f t="shared" si="14"/>
        <v>-3.9262427009297282E-3</v>
      </c>
      <c r="AB94" s="167">
        <f t="shared" si="15"/>
        <v>3.2381718586004856E-3</v>
      </c>
      <c r="AC94" s="168">
        <f t="shared" si="15"/>
        <v>2.49573917076933E-3</v>
      </c>
      <c r="AD94" s="169">
        <f t="shared" si="15"/>
        <v>5.7339110293697544E-3</v>
      </c>
      <c r="AE94" s="168">
        <f t="shared" si="15"/>
        <v>-1.0625419747848462E-4</v>
      </c>
      <c r="AF94" s="170">
        <f t="shared" si="15"/>
        <v>5.6277017217084679E-3</v>
      </c>
      <c r="AN94" s="152"/>
      <c r="AO94" s="152"/>
      <c r="AP94" s="152"/>
      <c r="AQ94" s="152"/>
      <c r="AR94" s="152"/>
    </row>
    <row r="95" spans="1:44" ht="13.5" customHeight="1" x14ac:dyDescent="0.2">
      <c r="A95" s="336"/>
      <c r="B95" s="72" t="s">
        <v>533</v>
      </c>
      <c r="C95" s="164">
        <v>2326.904</v>
      </c>
      <c r="D95" s="165">
        <v>14589.638999999999</v>
      </c>
      <c r="E95" s="166">
        <v>16916.544000000002</v>
      </c>
      <c r="F95" s="165">
        <v>5542.8109999999997</v>
      </c>
      <c r="G95" s="123">
        <v>22459.357</v>
      </c>
      <c r="H95" s="164">
        <f t="shared" si="16"/>
        <v>95.846000000000004</v>
      </c>
      <c r="I95" s="165">
        <f t="shared" si="16"/>
        <v>16.081999999998516</v>
      </c>
      <c r="J95" s="166">
        <f t="shared" si="16"/>
        <v>111.92900000000009</v>
      </c>
      <c r="K95" s="165">
        <f t="shared" si="16"/>
        <v>-54.707000000000335</v>
      </c>
      <c r="L95" s="123">
        <f t="shared" si="16"/>
        <v>57.223000000001775</v>
      </c>
      <c r="M95" s="167">
        <f t="shared" si="17"/>
        <v>4.2959887192533769E-2</v>
      </c>
      <c r="N95" s="168">
        <f t="shared" si="17"/>
        <v>1.1035054791358428E-3</v>
      </c>
      <c r="O95" s="169">
        <f t="shared" si="17"/>
        <v>6.6606107905477201E-3</v>
      </c>
      <c r="P95" s="168">
        <f t="shared" si="17"/>
        <v>-9.7734388705852018E-3</v>
      </c>
      <c r="Q95" s="170">
        <f t="shared" si="17"/>
        <v>2.554354866371292E-3</v>
      </c>
      <c r="R95" s="167">
        <f t="shared" si="18"/>
        <v>0.12186069743369206</v>
      </c>
      <c r="S95" s="168">
        <f t="shared" si="18"/>
        <v>4.3458479941739063E-3</v>
      </c>
      <c r="T95" s="169">
        <f t="shared" si="18"/>
        <v>1.9028645614968628E-2</v>
      </c>
      <c r="U95" s="168">
        <f t="shared" si="18"/>
        <v>-1.8622203407265822E-2</v>
      </c>
      <c r="V95" s="170">
        <f t="shared" si="18"/>
        <v>9.470779006991191E-3</v>
      </c>
      <c r="W95" s="167">
        <f t="shared" si="14"/>
        <v>1.7122946277260742E-2</v>
      </c>
      <c r="X95" s="168">
        <f t="shared" si="14"/>
        <v>2.8730590951201078E-3</v>
      </c>
      <c r="Y95" s="169">
        <f t="shared" si="14"/>
        <v>1.9996184022990204E-2</v>
      </c>
      <c r="Z95" s="168">
        <f t="shared" si="14"/>
        <v>-9.7734388705852018E-3</v>
      </c>
      <c r="AA95" s="170">
        <f t="shared" si="14"/>
        <v>1.0222923803014438E-2</v>
      </c>
      <c r="AB95" s="167">
        <f t="shared" si="15"/>
        <v>1.1360557013696792E-2</v>
      </c>
      <c r="AC95" s="168">
        <f t="shared" si="15"/>
        <v>2.837476169897052E-3</v>
      </c>
      <c r="AD95" s="169">
        <f t="shared" si="15"/>
        <v>1.4198078130151415E-2</v>
      </c>
      <c r="AE95" s="168">
        <f t="shared" si="15"/>
        <v>-4.7273890162749183E-3</v>
      </c>
      <c r="AF95" s="170">
        <f t="shared" si="15"/>
        <v>9.470779006991191E-3</v>
      </c>
      <c r="AN95" s="152"/>
      <c r="AO95" s="152"/>
      <c r="AP95" s="152"/>
      <c r="AQ95" s="152"/>
      <c r="AR95" s="152"/>
    </row>
    <row r="96" spans="1:44" ht="13.5" customHeight="1" x14ac:dyDescent="0.2">
      <c r="A96" s="336"/>
      <c r="B96" s="72" t="s">
        <v>534</v>
      </c>
      <c r="C96" s="164">
        <v>2308.3449999999998</v>
      </c>
      <c r="D96" s="165">
        <v>14543.063</v>
      </c>
      <c r="E96" s="166">
        <v>16851.407999999999</v>
      </c>
      <c r="F96" s="165">
        <v>5557.5309999999999</v>
      </c>
      <c r="G96" s="123">
        <v>22408.938999999998</v>
      </c>
      <c r="H96" s="164">
        <f t="shared" si="16"/>
        <v>-18.559000000000196</v>
      </c>
      <c r="I96" s="165">
        <f t="shared" si="16"/>
        <v>-46.575999999999112</v>
      </c>
      <c r="J96" s="166">
        <f t="shared" si="16"/>
        <v>-65.136000000002241</v>
      </c>
      <c r="K96" s="165">
        <f t="shared" si="16"/>
        <v>14.720000000000255</v>
      </c>
      <c r="L96" s="123">
        <f t="shared" si="16"/>
        <v>-50.418000000001484</v>
      </c>
      <c r="M96" s="167">
        <f t="shared" si="17"/>
        <v>-7.9758339836968756E-3</v>
      </c>
      <c r="N96" s="168">
        <f t="shared" si="17"/>
        <v>-3.1924024987869211E-3</v>
      </c>
      <c r="O96" s="169">
        <f t="shared" si="17"/>
        <v>-3.8504318612597368E-3</v>
      </c>
      <c r="P96" s="168">
        <f t="shared" si="17"/>
        <v>2.6556922110460299E-3</v>
      </c>
      <c r="Q96" s="170">
        <f t="shared" si="17"/>
        <v>-2.2448550063121344E-3</v>
      </c>
      <c r="R96" s="167">
        <f t="shared" si="18"/>
        <v>9.9775932704534678E-2</v>
      </c>
      <c r="S96" s="168">
        <f t="shared" si="18"/>
        <v>4.2005271287640471E-3</v>
      </c>
      <c r="T96" s="169">
        <f t="shared" si="18"/>
        <v>1.6298926859911432E-2</v>
      </c>
      <c r="U96" s="168">
        <f t="shared" si="18"/>
        <v>-1.4331880364057571E-2</v>
      </c>
      <c r="V96" s="170">
        <f t="shared" si="18"/>
        <v>8.5261625243277447E-3</v>
      </c>
      <c r="W96" s="167">
        <f t="shared" si="14"/>
        <v>-3.3483010696197645E-3</v>
      </c>
      <c r="X96" s="168">
        <f t="shared" si="14"/>
        <v>-8.4029565503855562E-3</v>
      </c>
      <c r="Y96" s="169">
        <f t="shared" si="14"/>
        <v>-1.1751438033878884E-2</v>
      </c>
      <c r="Z96" s="168">
        <f t="shared" si="14"/>
        <v>2.6556922110460299E-3</v>
      </c>
      <c r="AA96" s="170">
        <f t="shared" si="14"/>
        <v>-9.0961066505788283E-3</v>
      </c>
      <c r="AB96" s="167">
        <f t="shared" si="15"/>
        <v>9.4251479736800481E-3</v>
      </c>
      <c r="AC96" s="168">
        <f t="shared" si="15"/>
        <v>2.7378213687333868E-3</v>
      </c>
      <c r="AD96" s="169">
        <f t="shared" si="15"/>
        <v>1.2162969342413456E-2</v>
      </c>
      <c r="AE96" s="168">
        <f t="shared" si="15"/>
        <v>-3.6368068180856698E-3</v>
      </c>
      <c r="AF96" s="170">
        <f t="shared" si="15"/>
        <v>8.5261625243277447E-3</v>
      </c>
      <c r="AN96" s="152"/>
      <c r="AO96" s="152"/>
      <c r="AP96" s="152"/>
      <c r="AQ96" s="152"/>
      <c r="AR96" s="152"/>
    </row>
    <row r="97" spans="1:44" ht="13.5" customHeight="1" x14ac:dyDescent="0.2">
      <c r="A97" s="336"/>
      <c r="B97" s="147" t="s">
        <v>535</v>
      </c>
      <c r="C97" s="164">
        <v>2190.873</v>
      </c>
      <c r="D97" s="165">
        <v>14566.429</v>
      </c>
      <c r="E97" s="166">
        <v>16757.302</v>
      </c>
      <c r="F97" s="165">
        <v>5576.0469999999996</v>
      </c>
      <c r="G97" s="123">
        <v>22333.348000000002</v>
      </c>
      <c r="H97" s="164">
        <f t="shared" si="16"/>
        <v>-117.47199999999975</v>
      </c>
      <c r="I97" s="165">
        <f t="shared" si="16"/>
        <v>23.365999999999985</v>
      </c>
      <c r="J97" s="166">
        <f t="shared" si="16"/>
        <v>-94.105999999999767</v>
      </c>
      <c r="K97" s="165">
        <f t="shared" si="16"/>
        <v>18.515999999999622</v>
      </c>
      <c r="L97" s="123">
        <f t="shared" si="16"/>
        <v>-75.590999999996711</v>
      </c>
      <c r="M97" s="167">
        <f t="shared" si="17"/>
        <v>-5.0890139905429975E-2</v>
      </c>
      <c r="N97" s="168">
        <f t="shared" si="17"/>
        <v>1.6066766677693678E-3</v>
      </c>
      <c r="O97" s="169">
        <f t="shared" si="17"/>
        <v>-5.5844591739752413E-3</v>
      </c>
      <c r="P97" s="168">
        <f t="shared" si="17"/>
        <v>3.331695315779547E-3</v>
      </c>
      <c r="Q97" s="170">
        <f t="shared" si="17"/>
        <v>-3.3732520758790372E-3</v>
      </c>
      <c r="R97" s="167">
        <f t="shared" si="18"/>
        <v>-4.5793820128745095E-3</v>
      </c>
      <c r="S97" s="168">
        <f t="shared" si="18"/>
        <v>2.4356141960136654E-3</v>
      </c>
      <c r="T97" s="169">
        <f t="shared" si="18"/>
        <v>1.5128506240350912E-3</v>
      </c>
      <c r="U97" s="168">
        <f t="shared" si="18"/>
        <v>-4.4458545231987065E-3</v>
      </c>
      <c r="V97" s="170">
        <f t="shared" si="18"/>
        <v>1.8403311664742445E-5</v>
      </c>
      <c r="W97" s="167">
        <f t="shared" ref="W97:AA112" si="19">(C97-C96)/$F96</f>
        <v>-2.113744394768104E-2</v>
      </c>
      <c r="X97" s="168">
        <f t="shared" si="19"/>
        <v>4.2043850047799982E-3</v>
      </c>
      <c r="Y97" s="169">
        <f t="shared" si="19"/>
        <v>-1.6933058942901043E-2</v>
      </c>
      <c r="Z97" s="168">
        <f t="shared" si="19"/>
        <v>3.331695315779547E-3</v>
      </c>
      <c r="AA97" s="170">
        <f t="shared" si="19"/>
        <v>-1.3601543563139227E-2</v>
      </c>
      <c r="AB97" s="167">
        <f t="shared" ref="AB97:AF112" si="20">(C97-C85)/$G85</f>
        <v>-4.5130651646938229E-4</v>
      </c>
      <c r="AC97" s="168">
        <f t="shared" si="20"/>
        <v>1.5847445412128203E-3</v>
      </c>
      <c r="AD97" s="169">
        <f t="shared" si="20"/>
        <v>1.1334380247433771E-3</v>
      </c>
      <c r="AE97" s="168">
        <f t="shared" si="20"/>
        <v>-1.1149899361647215E-3</v>
      </c>
      <c r="AF97" s="170">
        <f t="shared" si="20"/>
        <v>1.8403311664742445E-5</v>
      </c>
      <c r="AN97" s="152"/>
      <c r="AO97" s="152"/>
      <c r="AP97" s="152"/>
      <c r="AQ97" s="152"/>
      <c r="AR97" s="152"/>
    </row>
    <row r="98" spans="1:44" ht="13.5" customHeight="1" x14ac:dyDescent="0.2">
      <c r="A98" s="336"/>
      <c r="B98" s="72" t="s">
        <v>536</v>
      </c>
      <c r="C98" s="164">
        <v>2329.279</v>
      </c>
      <c r="D98" s="165">
        <v>14565.225</v>
      </c>
      <c r="E98" s="166">
        <v>16894.504000000001</v>
      </c>
      <c r="F98" s="165">
        <v>5553.4120000000003</v>
      </c>
      <c r="G98" s="123">
        <v>22447.917000000001</v>
      </c>
      <c r="H98" s="164">
        <f t="shared" si="16"/>
        <v>138.40599999999995</v>
      </c>
      <c r="I98" s="165">
        <f t="shared" si="16"/>
        <v>-1.2039999999997235</v>
      </c>
      <c r="J98" s="166">
        <f t="shared" si="16"/>
        <v>137.20200000000114</v>
      </c>
      <c r="K98" s="165">
        <f t="shared" si="16"/>
        <v>-22.634999999999309</v>
      </c>
      <c r="L98" s="123">
        <f t="shared" si="16"/>
        <v>114.56899999999951</v>
      </c>
      <c r="M98" s="167">
        <f t="shared" si="17"/>
        <v>6.3173903736090567E-2</v>
      </c>
      <c r="N98" s="168">
        <f t="shared" si="17"/>
        <v>-8.2655810837352353E-5</v>
      </c>
      <c r="O98" s="169">
        <f t="shared" si="17"/>
        <v>8.1875948765500039E-3</v>
      </c>
      <c r="P98" s="168">
        <f t="shared" si="17"/>
        <v>-4.0593273335033419E-3</v>
      </c>
      <c r="Q98" s="170">
        <f t="shared" si="17"/>
        <v>5.1299518549569679E-3</v>
      </c>
      <c r="R98" s="167">
        <f t="shared" si="18"/>
        <v>0.10352517242588212</v>
      </c>
      <c r="S98" s="168">
        <f t="shared" si="18"/>
        <v>-2.8818426048143634E-3</v>
      </c>
      <c r="T98" s="169">
        <f t="shared" si="18"/>
        <v>1.0552705115772072E-2</v>
      </c>
      <c r="U98" s="168">
        <f t="shared" si="18"/>
        <v>-9.553276212832619E-3</v>
      </c>
      <c r="V98" s="170">
        <f t="shared" si="18"/>
        <v>5.5030532727323679E-3</v>
      </c>
      <c r="W98" s="167">
        <f t="shared" si="19"/>
        <v>2.4821526791291387E-2</v>
      </c>
      <c r="X98" s="168">
        <f t="shared" si="19"/>
        <v>-2.1592357453223109E-4</v>
      </c>
      <c r="Y98" s="169">
        <f t="shared" si="19"/>
        <v>2.4605603216759319E-2</v>
      </c>
      <c r="Z98" s="168">
        <f t="shared" si="19"/>
        <v>-4.0593273335033419E-3</v>
      </c>
      <c r="AA98" s="170">
        <f t="shared" si="19"/>
        <v>2.0546634560289666E-2</v>
      </c>
      <c r="AB98" s="167">
        <f t="shared" si="20"/>
        <v>9.7879687764346902E-3</v>
      </c>
      <c r="AC98" s="168">
        <f t="shared" si="20"/>
        <v>-1.885593952016505E-3</v>
      </c>
      <c r="AD98" s="169">
        <f t="shared" si="20"/>
        <v>7.9023748244182665E-3</v>
      </c>
      <c r="AE98" s="168">
        <f t="shared" si="20"/>
        <v>-2.3993215516857759E-3</v>
      </c>
      <c r="AF98" s="170">
        <f t="shared" si="20"/>
        <v>5.5030532727323679E-3</v>
      </c>
      <c r="AN98" s="152"/>
      <c r="AO98" s="152"/>
      <c r="AP98" s="152"/>
      <c r="AQ98" s="152"/>
      <c r="AR98" s="152"/>
    </row>
    <row r="99" spans="1:44" ht="13.5" customHeight="1" x14ac:dyDescent="0.2">
      <c r="A99" s="336"/>
      <c r="B99" s="72" t="s">
        <v>537</v>
      </c>
      <c r="C99" s="164">
        <v>2302.11</v>
      </c>
      <c r="D99" s="165">
        <v>14507.838</v>
      </c>
      <c r="E99" s="166">
        <v>16809.948</v>
      </c>
      <c r="F99" s="165">
        <v>5557.2780000000002</v>
      </c>
      <c r="G99" s="123">
        <v>22367.225999999999</v>
      </c>
      <c r="H99" s="164">
        <f t="shared" si="16"/>
        <v>-27.168999999999869</v>
      </c>
      <c r="I99" s="165">
        <f t="shared" si="16"/>
        <v>-57.387000000000626</v>
      </c>
      <c r="J99" s="166">
        <f t="shared" si="16"/>
        <v>-84.556000000000495</v>
      </c>
      <c r="K99" s="165">
        <f t="shared" si="16"/>
        <v>3.8659999999999854</v>
      </c>
      <c r="L99" s="123">
        <f t="shared" si="16"/>
        <v>-80.691000000002532</v>
      </c>
      <c r="M99" s="167">
        <f t="shared" si="17"/>
        <v>-1.1664124392140172E-2</v>
      </c>
      <c r="N99" s="168">
        <f t="shared" si="17"/>
        <v>-3.9400009268652303E-3</v>
      </c>
      <c r="O99" s="169">
        <f t="shared" si="17"/>
        <v>-5.0049412519006468E-3</v>
      </c>
      <c r="P99" s="168">
        <f t="shared" si="17"/>
        <v>6.9614860197658398E-4</v>
      </c>
      <c r="Q99" s="170">
        <f t="shared" si="17"/>
        <v>-3.5945874176210881E-3</v>
      </c>
      <c r="R99" s="167">
        <f t="shared" si="18"/>
        <v>3.8200058176111232E-2</v>
      </c>
      <c r="S99" s="168">
        <f t="shared" si="18"/>
        <v>-4.5131573773995372E-3</v>
      </c>
      <c r="T99" s="169">
        <f t="shared" si="18"/>
        <v>1.1275077100754772E-3</v>
      </c>
      <c r="U99" s="168">
        <f t="shared" si="18"/>
        <v>-1.039170287807214E-2</v>
      </c>
      <c r="V99" s="170">
        <f t="shared" si="18"/>
        <v>-1.7595222061522228E-3</v>
      </c>
      <c r="W99" s="167">
        <f t="shared" si="19"/>
        <v>-4.8923076479828742E-3</v>
      </c>
      <c r="X99" s="168">
        <f t="shared" si="19"/>
        <v>-1.0333647134410453E-2</v>
      </c>
      <c r="Y99" s="169">
        <f t="shared" si="19"/>
        <v>-1.5225954782393327E-2</v>
      </c>
      <c r="Z99" s="168">
        <f t="shared" si="19"/>
        <v>6.9614860197658398E-4</v>
      </c>
      <c r="AA99" s="170">
        <f t="shared" si="19"/>
        <v>-1.4529986249895115E-2</v>
      </c>
      <c r="AB99" s="167">
        <f t="shared" si="20"/>
        <v>3.7803507538899908E-3</v>
      </c>
      <c r="AC99" s="168">
        <f t="shared" si="20"/>
        <v>-2.9354230580911464E-3</v>
      </c>
      <c r="AD99" s="169">
        <f t="shared" si="20"/>
        <v>8.4492769579892584E-4</v>
      </c>
      <c r="AE99" s="168">
        <f t="shared" si="20"/>
        <v>-2.6044052723452407E-3</v>
      </c>
      <c r="AF99" s="170">
        <f t="shared" si="20"/>
        <v>-1.7595222061522228E-3</v>
      </c>
      <c r="AN99" s="152"/>
      <c r="AO99" s="152"/>
      <c r="AP99" s="152"/>
      <c r="AQ99" s="152"/>
      <c r="AR99" s="152"/>
    </row>
    <row r="100" spans="1:44" ht="13.5" customHeight="1" x14ac:dyDescent="0.2">
      <c r="A100" s="337"/>
      <c r="B100" s="150" t="s">
        <v>538</v>
      </c>
      <c r="C100" s="171">
        <v>2239.5039999999999</v>
      </c>
      <c r="D100" s="172">
        <v>14596.782999999999</v>
      </c>
      <c r="E100" s="173">
        <v>16836.287</v>
      </c>
      <c r="F100" s="172">
        <v>5537.3270000000002</v>
      </c>
      <c r="G100" s="137">
        <v>22373.614000000001</v>
      </c>
      <c r="H100" s="171">
        <f t="shared" si="16"/>
        <v>-62.606000000000222</v>
      </c>
      <c r="I100" s="172">
        <f t="shared" si="16"/>
        <v>88.944999999999709</v>
      </c>
      <c r="J100" s="173">
        <f t="shared" si="16"/>
        <v>26.338999999999942</v>
      </c>
      <c r="K100" s="172">
        <f t="shared" si="16"/>
        <v>-19.951000000000022</v>
      </c>
      <c r="L100" s="137">
        <f t="shared" si="16"/>
        <v>6.3880000000026484</v>
      </c>
      <c r="M100" s="174">
        <f t="shared" si="17"/>
        <v>-2.7195051496236158E-2</v>
      </c>
      <c r="N100" s="175">
        <f t="shared" si="17"/>
        <v>6.1308239036029838E-3</v>
      </c>
      <c r="O100" s="176">
        <f t="shared" si="17"/>
        <v>1.5668698082825683E-3</v>
      </c>
      <c r="P100" s="175">
        <f t="shared" si="17"/>
        <v>-3.5900669356472756E-3</v>
      </c>
      <c r="Q100" s="177">
        <f t="shared" si="17"/>
        <v>2.8559643471222801E-4</v>
      </c>
      <c r="R100" s="174">
        <f t="shared" si="18"/>
        <v>1.2643762440335455E-3</v>
      </c>
      <c r="S100" s="175">
        <f t="shared" si="18"/>
        <v>2.8901281357700428E-3</v>
      </c>
      <c r="T100" s="176">
        <f t="shared" si="18"/>
        <v>2.673571950012014E-3</v>
      </c>
      <c r="U100" s="175">
        <f t="shared" si="18"/>
        <v>-1.921217472472873E-2</v>
      </c>
      <c r="V100" s="177">
        <f t="shared" si="18"/>
        <v>-2.8334210151466791E-3</v>
      </c>
      <c r="W100" s="174">
        <f t="shared" si="19"/>
        <v>-1.1265587217339175E-2</v>
      </c>
      <c r="X100" s="175">
        <f t="shared" si="19"/>
        <v>1.600513776708664E-2</v>
      </c>
      <c r="Y100" s="176">
        <f t="shared" si="19"/>
        <v>4.7395505497475456E-3</v>
      </c>
      <c r="Z100" s="175">
        <f t="shared" si="19"/>
        <v>-3.5900669356472756E-3</v>
      </c>
      <c r="AA100" s="177">
        <f t="shared" si="19"/>
        <v>1.1494836141007609E-3</v>
      </c>
      <c r="AB100" s="174">
        <f t="shared" si="20"/>
        <v>1.2604074984797446E-4</v>
      </c>
      <c r="AC100" s="175">
        <f t="shared" si="20"/>
        <v>1.8747893006912761E-3</v>
      </c>
      <c r="AD100" s="176">
        <f t="shared" si="20"/>
        <v>2.0008300505393113E-3</v>
      </c>
      <c r="AE100" s="175">
        <f t="shared" si="20"/>
        <v>-4.8342956345509896E-3</v>
      </c>
      <c r="AF100" s="177">
        <f t="shared" si="20"/>
        <v>-2.8334210151466791E-3</v>
      </c>
      <c r="AN100" s="152"/>
      <c r="AO100" s="152"/>
      <c r="AP100" s="152"/>
      <c r="AQ100" s="152"/>
      <c r="AR100" s="152"/>
    </row>
    <row r="101" spans="1:44" ht="13.5" customHeight="1" x14ac:dyDescent="0.2">
      <c r="A101" s="335">
        <v>2012</v>
      </c>
      <c r="B101" s="156" t="s">
        <v>527</v>
      </c>
      <c r="C101" s="157">
        <v>2297.94</v>
      </c>
      <c r="D101" s="158">
        <v>14523.857</v>
      </c>
      <c r="E101" s="159">
        <v>16821.796999999999</v>
      </c>
      <c r="F101" s="158">
        <v>5555.7219999999998</v>
      </c>
      <c r="G101" s="116">
        <v>22377.52</v>
      </c>
      <c r="H101" s="157">
        <f t="shared" si="16"/>
        <v>58.436000000000149</v>
      </c>
      <c r="I101" s="158">
        <f t="shared" si="16"/>
        <v>-72.925999999999476</v>
      </c>
      <c r="J101" s="159">
        <f t="shared" si="16"/>
        <v>-14.490000000001601</v>
      </c>
      <c r="K101" s="158">
        <f t="shared" si="16"/>
        <v>18.394999999999527</v>
      </c>
      <c r="L101" s="116">
        <f t="shared" si="16"/>
        <v>3.9059999999990396</v>
      </c>
      <c r="M101" s="160">
        <f t="shared" si="17"/>
        <v>2.6093277797226595E-2</v>
      </c>
      <c r="N101" s="161">
        <f t="shared" si="17"/>
        <v>-4.9960323449351465E-3</v>
      </c>
      <c r="O101" s="162">
        <f t="shared" si="17"/>
        <v>-8.6064106652503612E-4</v>
      </c>
      <c r="P101" s="161">
        <f t="shared" si="17"/>
        <v>3.3219999469057048E-3</v>
      </c>
      <c r="Q101" s="163">
        <f t="shared" si="17"/>
        <v>1.745806466491752E-4</v>
      </c>
      <c r="R101" s="160">
        <f t="shared" si="18"/>
        <v>5.1111517701948696E-2</v>
      </c>
      <c r="S101" s="161">
        <f t="shared" si="18"/>
        <v>-2.9015274553876916E-3</v>
      </c>
      <c r="T101" s="162">
        <f t="shared" si="18"/>
        <v>4.147246223373988E-3</v>
      </c>
      <c r="U101" s="161">
        <f t="shared" si="18"/>
        <v>-1.24702313132279E-2</v>
      </c>
      <c r="V101" s="163">
        <f t="shared" si="18"/>
        <v>-3.0342030652247185E-5</v>
      </c>
      <c r="W101" s="160">
        <f t="shared" si="19"/>
        <v>1.0553106218939236E-2</v>
      </c>
      <c r="X101" s="161">
        <f t="shared" si="19"/>
        <v>-1.3169892260290837E-2</v>
      </c>
      <c r="Y101" s="162">
        <f t="shared" si="19"/>
        <v>-2.6167860413520098E-3</v>
      </c>
      <c r="Z101" s="161">
        <f t="shared" si="19"/>
        <v>3.3219999469057048E-3</v>
      </c>
      <c r="AA101" s="163">
        <f t="shared" si="19"/>
        <v>7.0539449810333389E-4</v>
      </c>
      <c r="AB101" s="160">
        <f t="shared" si="20"/>
        <v>4.9932525848036405E-3</v>
      </c>
      <c r="AC101" s="161">
        <f t="shared" si="20"/>
        <v>-1.8886238342951196E-3</v>
      </c>
      <c r="AD101" s="162">
        <f t="shared" si="20"/>
        <v>3.1046287505084188E-3</v>
      </c>
      <c r="AE101" s="161">
        <f t="shared" si="20"/>
        <v>-3.1350154675092463E-3</v>
      </c>
      <c r="AF101" s="163">
        <f t="shared" si="20"/>
        <v>-3.0342030652247185E-5</v>
      </c>
      <c r="AN101" s="152"/>
      <c r="AO101" s="152"/>
      <c r="AP101" s="152"/>
      <c r="AQ101" s="152"/>
      <c r="AR101" s="152"/>
    </row>
    <row r="102" spans="1:44" ht="13.5" customHeight="1" x14ac:dyDescent="0.2">
      <c r="A102" s="336"/>
      <c r="B102" s="72" t="s">
        <v>528</v>
      </c>
      <c r="C102" s="164">
        <v>2346.7170000000001</v>
      </c>
      <c r="D102" s="165">
        <v>14430.474</v>
      </c>
      <c r="E102" s="166">
        <v>16777.190999999999</v>
      </c>
      <c r="F102" s="165">
        <v>5594.15</v>
      </c>
      <c r="G102" s="123">
        <v>22371.34</v>
      </c>
      <c r="H102" s="164">
        <f t="shared" si="16"/>
        <v>48.777000000000044</v>
      </c>
      <c r="I102" s="165">
        <f t="shared" si="16"/>
        <v>-93.382999999999811</v>
      </c>
      <c r="J102" s="166">
        <f t="shared" si="16"/>
        <v>-44.605999999999767</v>
      </c>
      <c r="K102" s="165">
        <f t="shared" si="16"/>
        <v>38.427999999999884</v>
      </c>
      <c r="L102" s="123">
        <f t="shared" si="16"/>
        <v>-6.180000000000291</v>
      </c>
      <c r="M102" s="167">
        <f t="shared" si="17"/>
        <v>2.1226402778140439E-2</v>
      </c>
      <c r="N102" s="168">
        <f t="shared" si="17"/>
        <v>-6.4296281628220256E-3</v>
      </c>
      <c r="O102" s="169">
        <f t="shared" si="17"/>
        <v>-2.651678652405553E-3</v>
      </c>
      <c r="P102" s="168">
        <f t="shared" si="17"/>
        <v>6.9168327716901392E-3</v>
      </c>
      <c r="Q102" s="170">
        <f t="shared" si="17"/>
        <v>-2.7617001347782466E-4</v>
      </c>
      <c r="R102" s="167">
        <f t="shared" si="18"/>
        <v>6.212962983916772E-2</v>
      </c>
      <c r="S102" s="168">
        <f t="shared" si="18"/>
        <v>-1.1066914785002824E-2</v>
      </c>
      <c r="T102" s="169">
        <f t="shared" si="18"/>
        <v>-1.4413078618951585E-3</v>
      </c>
      <c r="U102" s="168">
        <f t="shared" si="18"/>
        <v>-6.4640267569078804E-3</v>
      </c>
      <c r="V102" s="170">
        <f t="shared" si="18"/>
        <v>-2.7020830509051617E-3</v>
      </c>
      <c r="W102" s="167">
        <f t="shared" si="19"/>
        <v>8.7795969632749882E-3</v>
      </c>
      <c r="X102" s="168">
        <f t="shared" si="19"/>
        <v>-1.6808436419244847E-2</v>
      </c>
      <c r="Y102" s="169">
        <f t="shared" si="19"/>
        <v>-8.0288394559698568E-3</v>
      </c>
      <c r="Z102" s="168">
        <f t="shared" si="19"/>
        <v>6.9168327716901392E-3</v>
      </c>
      <c r="AA102" s="170">
        <f t="shared" si="19"/>
        <v>-1.1123666734945145E-3</v>
      </c>
      <c r="AB102" s="167">
        <f t="shared" si="20"/>
        <v>6.1194850042704677E-3</v>
      </c>
      <c r="AC102" s="168">
        <f t="shared" si="20"/>
        <v>-7.1990165100648774E-3</v>
      </c>
      <c r="AD102" s="169">
        <f t="shared" si="20"/>
        <v>-1.0795315057944507E-3</v>
      </c>
      <c r="AE102" s="168">
        <f t="shared" si="20"/>
        <v>-1.6225069658446876E-3</v>
      </c>
      <c r="AF102" s="170">
        <f t="shared" si="20"/>
        <v>-2.7020830509051617E-3</v>
      </c>
      <c r="AN102" s="152"/>
      <c r="AO102" s="152"/>
      <c r="AP102" s="152"/>
      <c r="AQ102" s="152"/>
      <c r="AR102" s="152"/>
    </row>
    <row r="103" spans="1:44" ht="13.5" customHeight="1" x14ac:dyDescent="0.2">
      <c r="A103" s="336"/>
      <c r="B103" s="72" t="s">
        <v>529</v>
      </c>
      <c r="C103" s="164">
        <v>2296.9870000000001</v>
      </c>
      <c r="D103" s="165">
        <v>14508.963</v>
      </c>
      <c r="E103" s="166">
        <v>16805.95</v>
      </c>
      <c r="F103" s="165">
        <v>5505.7389999999996</v>
      </c>
      <c r="G103" s="123">
        <v>22311.688999999998</v>
      </c>
      <c r="H103" s="164">
        <f t="shared" si="16"/>
        <v>-49.730000000000018</v>
      </c>
      <c r="I103" s="165">
        <f t="shared" si="16"/>
        <v>78.488999999999578</v>
      </c>
      <c r="J103" s="166">
        <f t="shared" si="16"/>
        <v>28.759000000001834</v>
      </c>
      <c r="K103" s="165">
        <f t="shared" si="16"/>
        <v>-88.411000000000058</v>
      </c>
      <c r="L103" s="123">
        <f t="shared" si="16"/>
        <v>-59.651000000001659</v>
      </c>
      <c r="M103" s="167">
        <f t="shared" si="17"/>
        <v>-2.1191306834185807E-2</v>
      </c>
      <c r="N103" s="168">
        <f t="shared" si="17"/>
        <v>5.4391144739943803E-3</v>
      </c>
      <c r="O103" s="169">
        <f t="shared" si="17"/>
        <v>1.7141725334116919E-3</v>
      </c>
      <c r="P103" s="168">
        <f t="shared" si="17"/>
        <v>-1.5804188303853144E-2</v>
      </c>
      <c r="Q103" s="170">
        <f t="shared" si="17"/>
        <v>-2.6664026383757815E-3</v>
      </c>
      <c r="R103" s="167">
        <f t="shared" si="18"/>
        <v>3.110109381726384E-2</v>
      </c>
      <c r="S103" s="168">
        <f t="shared" si="18"/>
        <v>-8.0076799777712877E-3</v>
      </c>
      <c r="T103" s="169">
        <f t="shared" si="18"/>
        <v>-2.8384123497933959E-3</v>
      </c>
      <c r="U103" s="168">
        <f t="shared" si="18"/>
        <v>-3.001322916081247E-2</v>
      </c>
      <c r="V103" s="170">
        <f t="shared" si="18"/>
        <v>-9.6847365177407663E-3</v>
      </c>
      <c r="W103" s="167">
        <f t="shared" si="19"/>
        <v>-8.8896436455940617E-3</v>
      </c>
      <c r="X103" s="168">
        <f t="shared" si="19"/>
        <v>1.4030549770742575E-2</v>
      </c>
      <c r="Y103" s="169">
        <f t="shared" si="19"/>
        <v>5.1409061251489205E-3</v>
      </c>
      <c r="Z103" s="168">
        <f t="shared" si="19"/>
        <v>-1.5804188303853144E-2</v>
      </c>
      <c r="AA103" s="170">
        <f t="shared" si="19"/>
        <v>-1.0663103420537823E-2</v>
      </c>
      <c r="AB103" s="167">
        <f t="shared" si="20"/>
        <v>3.0752043341543958E-3</v>
      </c>
      <c r="AC103" s="168">
        <f t="shared" si="20"/>
        <v>-5.1984730503507239E-3</v>
      </c>
      <c r="AD103" s="169">
        <f t="shared" si="20"/>
        <v>-2.1233131016869257E-3</v>
      </c>
      <c r="AE103" s="168">
        <f t="shared" si="20"/>
        <v>-7.561423416053841E-3</v>
      </c>
      <c r="AF103" s="170">
        <f t="shared" si="20"/>
        <v>-9.6847365177407663E-3</v>
      </c>
      <c r="AN103" s="152"/>
      <c r="AO103" s="152"/>
      <c r="AP103" s="152"/>
      <c r="AQ103" s="152"/>
      <c r="AR103" s="152"/>
    </row>
    <row r="104" spans="1:44" ht="13.5" customHeight="1" x14ac:dyDescent="0.2">
      <c r="A104" s="336"/>
      <c r="B104" s="72" t="s">
        <v>530</v>
      </c>
      <c r="C104" s="164">
        <v>2319.6999999999998</v>
      </c>
      <c r="D104" s="165">
        <v>14488.915999999999</v>
      </c>
      <c r="E104" s="166">
        <v>16808.616000000002</v>
      </c>
      <c r="F104" s="165">
        <v>5512.3010000000004</v>
      </c>
      <c r="G104" s="123">
        <v>22320.916000000001</v>
      </c>
      <c r="H104" s="164">
        <f t="shared" si="16"/>
        <v>22.712999999999738</v>
      </c>
      <c r="I104" s="165">
        <f t="shared" si="16"/>
        <v>-20.04700000000048</v>
      </c>
      <c r="J104" s="166">
        <f t="shared" si="16"/>
        <v>2.6660000000010768</v>
      </c>
      <c r="K104" s="165">
        <f t="shared" si="16"/>
        <v>6.5620000000008076</v>
      </c>
      <c r="L104" s="123">
        <f t="shared" si="16"/>
        <v>9.2270000000025902</v>
      </c>
      <c r="M104" s="167">
        <f t="shared" si="17"/>
        <v>9.8881708951769152E-3</v>
      </c>
      <c r="N104" s="168">
        <f t="shared" si="17"/>
        <v>-1.3816976444147304E-3</v>
      </c>
      <c r="O104" s="169">
        <f t="shared" si="17"/>
        <v>1.5863429321169448E-4</v>
      </c>
      <c r="P104" s="168">
        <f t="shared" si="17"/>
        <v>1.1918472706390201E-3</v>
      </c>
      <c r="Q104" s="170">
        <f t="shared" si="17"/>
        <v>4.1355004544938714E-4</v>
      </c>
      <c r="R104" s="167">
        <f t="shared" si="18"/>
        <v>4.6947685111426218E-2</v>
      </c>
      <c r="S104" s="168">
        <f t="shared" si="18"/>
        <v>-7.1608995233330818E-3</v>
      </c>
      <c r="T104" s="169">
        <f t="shared" si="18"/>
        <v>-2.8615457451388801E-5</v>
      </c>
      <c r="U104" s="168">
        <f t="shared" si="18"/>
        <v>-2.1109807652897886E-2</v>
      </c>
      <c r="V104" s="170">
        <f t="shared" si="18"/>
        <v>-5.3187417085444767E-3</v>
      </c>
      <c r="W104" s="167">
        <f t="shared" si="19"/>
        <v>4.1253317674520605E-3</v>
      </c>
      <c r="X104" s="168">
        <f t="shared" si="19"/>
        <v>-3.6411097583812966E-3</v>
      </c>
      <c r="Y104" s="169">
        <f t="shared" si="19"/>
        <v>4.8422200907109416E-4</v>
      </c>
      <c r="Z104" s="168">
        <f t="shared" si="19"/>
        <v>1.1918472706390201E-3</v>
      </c>
      <c r="AA104" s="170">
        <f t="shared" si="19"/>
        <v>1.6758876510496758E-3</v>
      </c>
      <c r="AB104" s="167">
        <f t="shared" si="20"/>
        <v>4.6354611597810421E-3</v>
      </c>
      <c r="AC104" s="168">
        <f t="shared" si="20"/>
        <v>-4.6568958394885805E-3</v>
      </c>
      <c r="AD104" s="169">
        <f t="shared" si="20"/>
        <v>-2.1434679707497601E-5</v>
      </c>
      <c r="AE104" s="168">
        <f t="shared" si="20"/>
        <v>-5.297307028836979E-3</v>
      </c>
      <c r="AF104" s="170">
        <f t="shared" si="20"/>
        <v>-5.3187417085444767E-3</v>
      </c>
      <c r="AN104" s="152"/>
      <c r="AO104" s="152"/>
      <c r="AP104" s="152"/>
      <c r="AQ104" s="152"/>
      <c r="AR104" s="152"/>
    </row>
    <row r="105" spans="1:44" ht="13.5" customHeight="1" x14ac:dyDescent="0.2">
      <c r="A105" s="336"/>
      <c r="B105" s="72" t="s">
        <v>531</v>
      </c>
      <c r="C105" s="164">
        <v>2369.9899999999998</v>
      </c>
      <c r="D105" s="165">
        <v>14440.464</v>
      </c>
      <c r="E105" s="166">
        <v>16810.453000000001</v>
      </c>
      <c r="F105" s="165">
        <v>5555.5959999999995</v>
      </c>
      <c r="G105" s="123">
        <v>22366.048999999999</v>
      </c>
      <c r="H105" s="164">
        <f t="shared" si="16"/>
        <v>50.289999999999964</v>
      </c>
      <c r="I105" s="165">
        <f t="shared" si="16"/>
        <v>-48.451999999999316</v>
      </c>
      <c r="J105" s="166">
        <f t="shared" si="16"/>
        <v>1.8369999999995343</v>
      </c>
      <c r="K105" s="165">
        <f t="shared" si="16"/>
        <v>43.294999999999163</v>
      </c>
      <c r="L105" s="123">
        <f t="shared" si="16"/>
        <v>45.132999999997992</v>
      </c>
      <c r="M105" s="167">
        <f t="shared" si="17"/>
        <v>2.1679527525110993E-2</v>
      </c>
      <c r="N105" s="168">
        <f t="shared" si="17"/>
        <v>-3.3440734972857403E-3</v>
      </c>
      <c r="O105" s="169">
        <f t="shared" si="17"/>
        <v>1.0928918835432579E-4</v>
      </c>
      <c r="P105" s="168">
        <f t="shared" si="17"/>
        <v>7.8542517906767355E-3</v>
      </c>
      <c r="Q105" s="170">
        <f t="shared" si="17"/>
        <v>2.0220048317012612E-3</v>
      </c>
      <c r="R105" s="167">
        <f t="shared" si="18"/>
        <v>5.267856746276741E-2</v>
      </c>
      <c r="S105" s="168">
        <f t="shared" si="18"/>
        <v>-8.5404901044328716E-3</v>
      </c>
      <c r="T105" s="169">
        <f t="shared" si="18"/>
        <v>-3.4442885436062823E-4</v>
      </c>
      <c r="U105" s="168">
        <f t="shared" si="18"/>
        <v>-9.3279024291777358E-3</v>
      </c>
      <c r="V105" s="170">
        <f t="shared" si="18"/>
        <v>-2.5910901781257619E-3</v>
      </c>
      <c r="W105" s="167">
        <f t="shared" si="19"/>
        <v>9.1232318409317555E-3</v>
      </c>
      <c r="X105" s="168">
        <f t="shared" si="19"/>
        <v>-8.789795767683824E-3</v>
      </c>
      <c r="Y105" s="169">
        <f t="shared" si="19"/>
        <v>3.3325466080309009E-4</v>
      </c>
      <c r="Z105" s="168">
        <f t="shared" si="19"/>
        <v>7.8542517906767355E-3</v>
      </c>
      <c r="AA105" s="170">
        <f t="shared" si="19"/>
        <v>8.1876878639243374E-3</v>
      </c>
      <c r="AB105" s="167">
        <f t="shared" si="20"/>
        <v>5.2889402462130974E-3</v>
      </c>
      <c r="AC105" s="168">
        <f t="shared" si="20"/>
        <v>-5.5471885848793583E-3</v>
      </c>
      <c r="AD105" s="169">
        <f t="shared" si="20"/>
        <v>-2.5829293344058869E-4</v>
      </c>
      <c r="AE105" s="168">
        <f t="shared" si="20"/>
        <v>-2.3327526499107038E-3</v>
      </c>
      <c r="AF105" s="170">
        <f t="shared" si="20"/>
        <v>-2.5910901781257619E-3</v>
      </c>
      <c r="AN105" s="152"/>
      <c r="AO105" s="152"/>
      <c r="AP105" s="152"/>
      <c r="AQ105" s="152"/>
      <c r="AR105" s="152"/>
    </row>
    <row r="106" spans="1:44" ht="13.5" customHeight="1" x14ac:dyDescent="0.2">
      <c r="A106" s="336"/>
      <c r="B106" s="72" t="s">
        <v>532</v>
      </c>
      <c r="C106" s="164">
        <v>2340.5140000000001</v>
      </c>
      <c r="D106" s="165">
        <v>14467.755999999999</v>
      </c>
      <c r="E106" s="166">
        <v>16808.27</v>
      </c>
      <c r="F106" s="165">
        <v>5546.8909999999996</v>
      </c>
      <c r="G106" s="123">
        <v>22355.161</v>
      </c>
      <c r="H106" s="164">
        <f t="shared" si="16"/>
        <v>-29.475999999999658</v>
      </c>
      <c r="I106" s="165">
        <f t="shared" si="16"/>
        <v>27.291999999999462</v>
      </c>
      <c r="J106" s="166">
        <f t="shared" si="16"/>
        <v>-2.1830000000009022</v>
      </c>
      <c r="K106" s="165">
        <f t="shared" si="16"/>
        <v>-8.7049999999999272</v>
      </c>
      <c r="L106" s="123">
        <f t="shared" si="16"/>
        <v>-10.88799999999901</v>
      </c>
      <c r="M106" s="167">
        <f t="shared" si="17"/>
        <v>-1.2437183279254199E-2</v>
      </c>
      <c r="N106" s="168">
        <f t="shared" si="17"/>
        <v>1.8899669705903814E-3</v>
      </c>
      <c r="O106" s="169">
        <f t="shared" si="17"/>
        <v>-1.2985967719019245E-4</v>
      </c>
      <c r="P106" s="168">
        <f t="shared" si="17"/>
        <v>-1.5668885930510295E-3</v>
      </c>
      <c r="Q106" s="170">
        <f t="shared" si="17"/>
        <v>-4.868092706047014E-4</v>
      </c>
      <c r="R106" s="167">
        <f t="shared" si="18"/>
        <v>4.9060132009118601E-2</v>
      </c>
      <c r="S106" s="168">
        <f t="shared" si="18"/>
        <v>-7.2597925132485697E-3</v>
      </c>
      <c r="T106" s="169">
        <f t="shared" si="18"/>
        <v>2.1749977610310237E-4</v>
      </c>
      <c r="U106" s="168">
        <f t="shared" si="18"/>
        <v>-9.0445443855652462E-3</v>
      </c>
      <c r="V106" s="170">
        <f t="shared" si="18"/>
        <v>-2.0968091700548771E-3</v>
      </c>
      <c r="W106" s="167">
        <f t="shared" si="19"/>
        <v>-5.3056413749307295E-3</v>
      </c>
      <c r="X106" s="168">
        <f t="shared" si="19"/>
        <v>4.912524236823459E-3</v>
      </c>
      <c r="Y106" s="169">
        <f t="shared" si="19"/>
        <v>-3.9293713941778748E-4</v>
      </c>
      <c r="Z106" s="168">
        <f t="shared" si="19"/>
        <v>-1.5668885930510295E-3</v>
      </c>
      <c r="AA106" s="170">
        <f t="shared" si="19"/>
        <v>-1.9598257324684896E-3</v>
      </c>
      <c r="AB106" s="167">
        <f t="shared" si="20"/>
        <v>4.8859630961943243E-3</v>
      </c>
      <c r="AC106" s="168">
        <f t="shared" si="20"/>
        <v>-4.7228089966786782E-3</v>
      </c>
      <c r="AD106" s="169">
        <f t="shared" si="20"/>
        <v>1.6315409951564596E-4</v>
      </c>
      <c r="AE106" s="168">
        <f t="shared" si="20"/>
        <v>-2.2599186309661574E-3</v>
      </c>
      <c r="AF106" s="170">
        <f t="shared" si="20"/>
        <v>-2.0968091700548771E-3</v>
      </c>
      <c r="AN106" s="152"/>
      <c r="AO106" s="152"/>
      <c r="AP106" s="152"/>
      <c r="AQ106" s="152"/>
      <c r="AR106" s="152"/>
    </row>
    <row r="107" spans="1:44" ht="13.5" customHeight="1" x14ac:dyDescent="0.2">
      <c r="A107" s="336"/>
      <c r="B107" s="72" t="s">
        <v>533</v>
      </c>
      <c r="C107" s="164">
        <v>2303.049</v>
      </c>
      <c r="D107" s="165">
        <v>14457.422</v>
      </c>
      <c r="E107" s="166">
        <v>16760.471000000001</v>
      </c>
      <c r="F107" s="165">
        <v>5567.4160000000002</v>
      </c>
      <c r="G107" s="123">
        <v>22327.887999999999</v>
      </c>
      <c r="H107" s="164">
        <f t="shared" si="16"/>
        <v>-37.465000000000146</v>
      </c>
      <c r="I107" s="165">
        <f t="shared" si="16"/>
        <v>-10.333999999998923</v>
      </c>
      <c r="J107" s="166">
        <f t="shared" si="16"/>
        <v>-47.798999999999069</v>
      </c>
      <c r="K107" s="165">
        <f t="shared" si="16"/>
        <v>20.525000000000546</v>
      </c>
      <c r="L107" s="123">
        <f t="shared" si="16"/>
        <v>-27.273000000001048</v>
      </c>
      <c r="M107" s="167">
        <f t="shared" si="17"/>
        <v>-1.6007167656335378E-2</v>
      </c>
      <c r="N107" s="168">
        <f t="shared" si="17"/>
        <v>-7.1427801242977308E-4</v>
      </c>
      <c r="O107" s="169">
        <f t="shared" si="17"/>
        <v>-2.8437786875150787E-3</v>
      </c>
      <c r="P107" s="168">
        <f t="shared" si="17"/>
        <v>3.7002710166831377E-3</v>
      </c>
      <c r="Q107" s="170">
        <f t="shared" si="17"/>
        <v>-1.2199867404220908E-3</v>
      </c>
      <c r="R107" s="167">
        <f t="shared" si="18"/>
        <v>-1.0251819585165533E-2</v>
      </c>
      <c r="S107" s="168">
        <f t="shared" si="18"/>
        <v>-9.06239009752049E-3</v>
      </c>
      <c r="T107" s="169">
        <f t="shared" si="18"/>
        <v>-9.2260570480590075E-3</v>
      </c>
      <c r="U107" s="168">
        <f t="shared" si="18"/>
        <v>4.4390833459774246E-3</v>
      </c>
      <c r="V107" s="170">
        <f t="shared" si="18"/>
        <v>-5.853640422564233E-3</v>
      </c>
      <c r="W107" s="167">
        <f t="shared" si="19"/>
        <v>-6.7542340384911378E-3</v>
      </c>
      <c r="X107" s="168">
        <f t="shared" si="19"/>
        <v>-1.8630256120048011E-3</v>
      </c>
      <c r="Y107" s="169">
        <f t="shared" si="19"/>
        <v>-8.6172596504959387E-3</v>
      </c>
      <c r="Z107" s="168">
        <f t="shared" si="19"/>
        <v>3.7002710166831377E-3</v>
      </c>
      <c r="AA107" s="170">
        <f t="shared" si="19"/>
        <v>-4.9168083526431386E-3</v>
      </c>
      <c r="AB107" s="167">
        <f t="shared" si="20"/>
        <v>-1.0621408262044198E-3</v>
      </c>
      <c r="AC107" s="168">
        <f t="shared" si="20"/>
        <v>-5.8869450269657649E-3</v>
      </c>
      <c r="AD107" s="169">
        <f t="shared" si="20"/>
        <v>-6.9491303780424485E-3</v>
      </c>
      <c r="AE107" s="168">
        <f t="shared" si="20"/>
        <v>1.0955344803504604E-3</v>
      </c>
      <c r="AF107" s="170">
        <f t="shared" si="20"/>
        <v>-5.853640422564233E-3</v>
      </c>
      <c r="AN107" s="152"/>
      <c r="AO107" s="152"/>
      <c r="AP107" s="152"/>
      <c r="AQ107" s="152"/>
      <c r="AR107" s="152"/>
    </row>
    <row r="108" spans="1:44" ht="13.5" customHeight="1" x14ac:dyDescent="0.2">
      <c r="A108" s="336"/>
      <c r="B108" s="72" t="s">
        <v>534</v>
      </c>
      <c r="C108" s="164">
        <v>2325.8290000000002</v>
      </c>
      <c r="D108" s="165">
        <v>14401.124</v>
      </c>
      <c r="E108" s="166">
        <v>16726.953000000001</v>
      </c>
      <c r="F108" s="165">
        <v>5511.6980000000003</v>
      </c>
      <c r="G108" s="123">
        <v>22238.65</v>
      </c>
      <c r="H108" s="164">
        <f t="shared" si="16"/>
        <v>22.7800000000002</v>
      </c>
      <c r="I108" s="165">
        <f t="shared" si="16"/>
        <v>-56.298000000000684</v>
      </c>
      <c r="J108" s="166">
        <f t="shared" si="16"/>
        <v>-33.518000000000029</v>
      </c>
      <c r="K108" s="165">
        <f t="shared" si="16"/>
        <v>-55.717999999999847</v>
      </c>
      <c r="L108" s="123">
        <f t="shared" si="16"/>
        <v>-89.237999999997555</v>
      </c>
      <c r="M108" s="167">
        <f t="shared" si="17"/>
        <v>9.8912354882593461E-3</v>
      </c>
      <c r="N108" s="168">
        <f t="shared" si="17"/>
        <v>-3.8940552471941874E-3</v>
      </c>
      <c r="O108" s="169">
        <f t="shared" si="17"/>
        <v>-1.9998244679400733E-3</v>
      </c>
      <c r="P108" s="168">
        <f t="shared" si="17"/>
        <v>-1.0007874389124118E-2</v>
      </c>
      <c r="Q108" s="170">
        <f t="shared" si="17"/>
        <v>-3.9967058236765407E-3</v>
      </c>
      <c r="R108" s="167">
        <f t="shared" si="18"/>
        <v>7.5742577474339316E-3</v>
      </c>
      <c r="S108" s="168">
        <f t="shared" si="18"/>
        <v>-9.7599109623605629E-3</v>
      </c>
      <c r="T108" s="169">
        <f t="shared" si="18"/>
        <v>-7.3854362792710329E-3</v>
      </c>
      <c r="U108" s="168">
        <f t="shared" si="18"/>
        <v>-8.2470075290627491E-3</v>
      </c>
      <c r="V108" s="170">
        <f t="shared" si="18"/>
        <v>-7.5991549622227558E-3</v>
      </c>
      <c r="W108" s="167">
        <f t="shared" si="19"/>
        <v>4.0916647866802479E-3</v>
      </c>
      <c r="X108" s="168">
        <f t="shared" si="19"/>
        <v>-1.01120519824638E-2</v>
      </c>
      <c r="Y108" s="169">
        <f t="shared" si="19"/>
        <v>-6.0203871957834705E-3</v>
      </c>
      <c r="Z108" s="168">
        <f t="shared" si="19"/>
        <v>-1.0007874389124118E-2</v>
      </c>
      <c r="AA108" s="170">
        <f t="shared" si="19"/>
        <v>-1.6028620817987654E-2</v>
      </c>
      <c r="AB108" s="167">
        <f t="shared" si="20"/>
        <v>7.8022435600366355E-4</v>
      </c>
      <c r="AC108" s="168">
        <f t="shared" si="20"/>
        <v>-6.3340348242279703E-3</v>
      </c>
      <c r="AD108" s="169">
        <f t="shared" si="20"/>
        <v>-5.5538104682242261E-3</v>
      </c>
      <c r="AE108" s="168">
        <f t="shared" si="20"/>
        <v>-2.0452998689496024E-3</v>
      </c>
      <c r="AF108" s="170">
        <f t="shared" si="20"/>
        <v>-7.5991549622227558E-3</v>
      </c>
      <c r="AN108" s="152"/>
      <c r="AO108" s="152"/>
      <c r="AP108" s="152"/>
      <c r="AQ108" s="152"/>
      <c r="AR108" s="152"/>
    </row>
    <row r="109" spans="1:44" ht="13.5" customHeight="1" x14ac:dyDescent="0.2">
      <c r="A109" s="336"/>
      <c r="B109" s="147" t="s">
        <v>535</v>
      </c>
      <c r="C109" s="164">
        <v>2353.9949999999999</v>
      </c>
      <c r="D109" s="165">
        <v>14410.736999999999</v>
      </c>
      <c r="E109" s="166">
        <v>16764.731</v>
      </c>
      <c r="F109" s="165">
        <v>5492.741</v>
      </c>
      <c r="G109" s="123">
        <v>22257.472000000002</v>
      </c>
      <c r="H109" s="164">
        <f t="shared" si="16"/>
        <v>28.165999999999713</v>
      </c>
      <c r="I109" s="165">
        <f t="shared" si="16"/>
        <v>9.6129999999993743</v>
      </c>
      <c r="J109" s="166">
        <f t="shared" si="16"/>
        <v>37.777999999998428</v>
      </c>
      <c r="K109" s="165">
        <f t="shared" si="16"/>
        <v>-18.957000000000335</v>
      </c>
      <c r="L109" s="123">
        <f t="shared" si="16"/>
        <v>18.822000000000116</v>
      </c>
      <c r="M109" s="167">
        <f t="shared" si="17"/>
        <v>1.2110090638649578E-2</v>
      </c>
      <c r="N109" s="168">
        <f t="shared" si="17"/>
        <v>6.6751734100750572E-4</v>
      </c>
      <c r="O109" s="169">
        <f t="shared" si="17"/>
        <v>2.2585105607697007E-3</v>
      </c>
      <c r="P109" s="168">
        <f t="shared" si="17"/>
        <v>-3.4394119561703732E-3</v>
      </c>
      <c r="Q109" s="170">
        <f t="shared" si="17"/>
        <v>8.4636432517262131E-4</v>
      </c>
      <c r="R109" s="167">
        <f t="shared" si="18"/>
        <v>7.44552513997844E-2</v>
      </c>
      <c r="S109" s="168">
        <f t="shared" si="18"/>
        <v>-1.0688412376156224E-2</v>
      </c>
      <c r="T109" s="169">
        <f t="shared" si="18"/>
        <v>4.4332912302947621E-4</v>
      </c>
      <c r="U109" s="168">
        <f t="shared" si="18"/>
        <v>-1.4939974501649573E-2</v>
      </c>
      <c r="V109" s="170">
        <f t="shared" si="18"/>
        <v>-3.3974306046724474E-3</v>
      </c>
      <c r="W109" s="167">
        <f t="shared" si="19"/>
        <v>5.1102219316079564E-3</v>
      </c>
      <c r="X109" s="168">
        <f t="shared" si="19"/>
        <v>1.744108621335816E-3</v>
      </c>
      <c r="Y109" s="169">
        <f t="shared" si="19"/>
        <v>6.8541491206518257E-3</v>
      </c>
      <c r="Z109" s="168">
        <f t="shared" si="19"/>
        <v>-3.4394119561703732E-3</v>
      </c>
      <c r="AA109" s="170">
        <f t="shared" si="19"/>
        <v>3.4149185967736469E-3</v>
      </c>
      <c r="AB109" s="167">
        <f t="shared" si="20"/>
        <v>7.3039653526197606E-3</v>
      </c>
      <c r="AC109" s="168">
        <f t="shared" si="20"/>
        <v>-6.9712790039362172E-3</v>
      </c>
      <c r="AD109" s="169">
        <f t="shared" si="20"/>
        <v>3.3264157259359803E-4</v>
      </c>
      <c r="AE109" s="168">
        <f t="shared" si="20"/>
        <v>-3.7301169533560117E-3</v>
      </c>
      <c r="AF109" s="170">
        <f t="shared" si="20"/>
        <v>-3.3974306046724474E-3</v>
      </c>
      <c r="AN109" s="152"/>
      <c r="AO109" s="152"/>
      <c r="AP109" s="152"/>
      <c r="AQ109" s="152"/>
      <c r="AR109" s="152"/>
    </row>
    <row r="110" spans="1:44" ht="13.5" customHeight="1" x14ac:dyDescent="0.2">
      <c r="A110" s="336"/>
      <c r="B110" s="72" t="s">
        <v>536</v>
      </c>
      <c r="C110" s="164">
        <v>2274.797</v>
      </c>
      <c r="D110" s="165">
        <v>14423.788</v>
      </c>
      <c r="E110" s="166">
        <v>16698.584999999999</v>
      </c>
      <c r="F110" s="165">
        <v>5515.4070000000002</v>
      </c>
      <c r="G110" s="123">
        <v>22213.991999999998</v>
      </c>
      <c r="H110" s="164">
        <f t="shared" si="16"/>
        <v>-79.197999999999865</v>
      </c>
      <c r="I110" s="165">
        <f t="shared" si="16"/>
        <v>13.051000000001295</v>
      </c>
      <c r="J110" s="166">
        <f t="shared" si="16"/>
        <v>-66.14600000000064</v>
      </c>
      <c r="K110" s="165">
        <f t="shared" si="16"/>
        <v>22.666000000000167</v>
      </c>
      <c r="L110" s="123">
        <f t="shared" si="16"/>
        <v>-43.480000000003201</v>
      </c>
      <c r="M110" s="167">
        <f t="shared" si="17"/>
        <v>-3.3644081656927845E-2</v>
      </c>
      <c r="N110" s="168">
        <f t="shared" si="17"/>
        <v>9.0564417350766282E-4</v>
      </c>
      <c r="O110" s="169">
        <f t="shared" si="17"/>
        <v>-3.9455449657975804E-3</v>
      </c>
      <c r="P110" s="168">
        <f t="shared" si="17"/>
        <v>4.1265371878994785E-3</v>
      </c>
      <c r="Q110" s="170">
        <f t="shared" si="17"/>
        <v>-1.9535012781327185E-3</v>
      </c>
      <c r="R110" s="167">
        <f t="shared" si="18"/>
        <v>-2.3390070489623601E-2</v>
      </c>
      <c r="S110" s="168">
        <f t="shared" si="18"/>
        <v>-9.7105949273011503E-3</v>
      </c>
      <c r="T110" s="169">
        <f t="shared" si="18"/>
        <v>-1.1596611537101158E-2</v>
      </c>
      <c r="U110" s="168">
        <f t="shared" si="18"/>
        <v>-6.8435405116710427E-3</v>
      </c>
      <c r="V110" s="170">
        <f t="shared" si="18"/>
        <v>-1.0420788708368928E-2</v>
      </c>
      <c r="W110" s="167">
        <f t="shared" si="19"/>
        <v>-1.4418666381684457E-2</v>
      </c>
      <c r="X110" s="168">
        <f t="shared" si="19"/>
        <v>2.3760450383517621E-3</v>
      </c>
      <c r="Y110" s="169">
        <f t="shared" si="19"/>
        <v>-1.204243928486718E-2</v>
      </c>
      <c r="Z110" s="168">
        <f t="shared" si="19"/>
        <v>4.1265371878994785E-3</v>
      </c>
      <c r="AA110" s="170">
        <f t="shared" si="19"/>
        <v>-7.9159020969681981E-3</v>
      </c>
      <c r="AB110" s="167">
        <f t="shared" si="20"/>
        <v>-2.4270403351901188E-3</v>
      </c>
      <c r="AC110" s="168">
        <f t="shared" si="20"/>
        <v>-6.3006736883426595E-3</v>
      </c>
      <c r="AD110" s="169">
        <f t="shared" si="20"/>
        <v>-8.727714023532859E-3</v>
      </c>
      <c r="AE110" s="168">
        <f t="shared" si="20"/>
        <v>-1.693030137272875E-3</v>
      </c>
      <c r="AF110" s="170">
        <f t="shared" si="20"/>
        <v>-1.0420788708368928E-2</v>
      </c>
      <c r="AN110" s="152"/>
      <c r="AO110" s="152"/>
      <c r="AP110" s="152"/>
      <c r="AQ110" s="152"/>
      <c r="AR110" s="152"/>
    </row>
    <row r="111" spans="1:44" ht="13.5" customHeight="1" x14ac:dyDescent="0.2">
      <c r="A111" s="336"/>
      <c r="B111" s="72" t="s">
        <v>537</v>
      </c>
      <c r="C111" s="164">
        <v>2272.1170000000002</v>
      </c>
      <c r="D111" s="165">
        <v>14380.272999999999</v>
      </c>
      <c r="E111" s="166">
        <v>16652.39</v>
      </c>
      <c r="F111" s="165">
        <v>5499.8410000000003</v>
      </c>
      <c r="G111" s="123">
        <v>22152.231</v>
      </c>
      <c r="H111" s="164">
        <f t="shared" si="16"/>
        <v>-2.6799999999998363</v>
      </c>
      <c r="I111" s="165">
        <f t="shared" si="16"/>
        <v>-43.515000000001237</v>
      </c>
      <c r="J111" s="166">
        <f t="shared" si="16"/>
        <v>-46.194999999999709</v>
      </c>
      <c r="K111" s="165">
        <f t="shared" si="16"/>
        <v>-15.565999999999804</v>
      </c>
      <c r="L111" s="123">
        <f t="shared" si="16"/>
        <v>-61.760999999998603</v>
      </c>
      <c r="M111" s="167">
        <f t="shared" si="17"/>
        <v>-1.1781271032095771E-3</v>
      </c>
      <c r="N111" s="168">
        <f t="shared" si="17"/>
        <v>-3.0168912632382865E-3</v>
      </c>
      <c r="O111" s="169">
        <f t="shared" si="17"/>
        <v>-2.7664020634083492E-3</v>
      </c>
      <c r="P111" s="168">
        <f t="shared" si="17"/>
        <v>-2.8222758538036818E-3</v>
      </c>
      <c r="Q111" s="170">
        <f t="shared" si="17"/>
        <v>-2.7802747025387695E-3</v>
      </c>
      <c r="R111" s="167">
        <f t="shared" si="18"/>
        <v>-1.3028482565993779E-2</v>
      </c>
      <c r="S111" s="168">
        <f t="shared" si="18"/>
        <v>-8.7928332257363583E-3</v>
      </c>
      <c r="T111" s="169">
        <f t="shared" si="18"/>
        <v>-9.3729022838143754E-3</v>
      </c>
      <c r="U111" s="168">
        <f t="shared" si="18"/>
        <v>-1.0335455595347199E-2</v>
      </c>
      <c r="V111" s="170">
        <f t="shared" si="18"/>
        <v>-9.6120547089745944E-3</v>
      </c>
      <c r="W111" s="167">
        <f t="shared" si="19"/>
        <v>-4.8591155648165877E-4</v>
      </c>
      <c r="X111" s="168">
        <f t="shared" si="19"/>
        <v>-7.8897169329482375E-3</v>
      </c>
      <c r="Y111" s="169">
        <f t="shared" si="19"/>
        <v>-8.3756284894296474E-3</v>
      </c>
      <c r="Z111" s="168">
        <f t="shared" si="19"/>
        <v>-2.8222758538036818E-3</v>
      </c>
      <c r="AA111" s="170">
        <f t="shared" si="19"/>
        <v>-1.1197904343233166E-2</v>
      </c>
      <c r="AB111" s="167">
        <f t="shared" si="20"/>
        <v>-1.3409351700564003E-3</v>
      </c>
      <c r="AC111" s="168">
        <f t="shared" si="20"/>
        <v>-5.7032105814105206E-3</v>
      </c>
      <c r="AD111" s="169">
        <f t="shared" si="20"/>
        <v>-7.0441457514669415E-3</v>
      </c>
      <c r="AE111" s="168">
        <f t="shared" si="20"/>
        <v>-2.5679089575077348E-3</v>
      </c>
      <c r="AF111" s="170">
        <f t="shared" si="20"/>
        <v>-9.6120547089745944E-3</v>
      </c>
      <c r="AN111" s="152"/>
      <c r="AO111" s="152"/>
      <c r="AP111" s="152"/>
      <c r="AQ111" s="152"/>
      <c r="AR111" s="152"/>
    </row>
    <row r="112" spans="1:44" ht="13.5" customHeight="1" x14ac:dyDescent="0.2">
      <c r="A112" s="337"/>
      <c r="B112" s="150" t="s">
        <v>538</v>
      </c>
      <c r="C112" s="171">
        <v>2299.703</v>
      </c>
      <c r="D112" s="172">
        <v>14376.48</v>
      </c>
      <c r="E112" s="173">
        <v>16676.183000000001</v>
      </c>
      <c r="F112" s="172">
        <v>5415.6279999999997</v>
      </c>
      <c r="G112" s="137">
        <v>22091.811000000002</v>
      </c>
      <c r="H112" s="171">
        <f t="shared" si="16"/>
        <v>27.585999999999785</v>
      </c>
      <c r="I112" s="172">
        <f t="shared" si="16"/>
        <v>-3.7929999999996653</v>
      </c>
      <c r="J112" s="173">
        <f t="shared" si="16"/>
        <v>23.793000000001484</v>
      </c>
      <c r="K112" s="172">
        <f t="shared" si="16"/>
        <v>-84.213000000000648</v>
      </c>
      <c r="L112" s="137">
        <f t="shared" si="16"/>
        <v>-60.419999999998254</v>
      </c>
      <c r="M112" s="174">
        <f t="shared" si="17"/>
        <v>1.2141100128206331E-2</v>
      </c>
      <c r="N112" s="175">
        <f t="shared" si="17"/>
        <v>-2.637641163001332E-4</v>
      </c>
      <c r="O112" s="176">
        <f t="shared" si="17"/>
        <v>1.4288039134323352E-3</v>
      </c>
      <c r="P112" s="175">
        <f t="shared" si="17"/>
        <v>-1.5311897198482765E-2</v>
      </c>
      <c r="Q112" s="177">
        <f t="shared" si="17"/>
        <v>-2.7274905177721493E-3</v>
      </c>
      <c r="R112" s="174">
        <f t="shared" si="18"/>
        <v>2.6880505683401355E-2</v>
      </c>
      <c r="S112" s="175">
        <f t="shared" si="18"/>
        <v>-1.5092572109895714E-2</v>
      </c>
      <c r="T112" s="176">
        <f t="shared" si="18"/>
        <v>-9.5094601321538026E-3</v>
      </c>
      <c r="U112" s="175">
        <f t="shared" si="18"/>
        <v>-2.1977932674014107E-2</v>
      </c>
      <c r="V112" s="177">
        <f t="shared" si="18"/>
        <v>-1.2595327692700869E-2</v>
      </c>
      <c r="W112" s="174">
        <f t="shared" si="19"/>
        <v>5.0157813653157945E-3</v>
      </c>
      <c r="X112" s="175">
        <f t="shared" si="19"/>
        <v>-6.8965630097300354E-4</v>
      </c>
      <c r="Y112" s="176">
        <f t="shared" si="19"/>
        <v>4.3261250643430388E-3</v>
      </c>
      <c r="Z112" s="175">
        <f t="shared" si="19"/>
        <v>-1.5311897198482765E-2</v>
      </c>
      <c r="AA112" s="177">
        <f t="shared" si="19"/>
        <v>-1.098577213413956E-2</v>
      </c>
      <c r="AB112" s="174">
        <f t="shared" si="20"/>
        <v>2.6906247689801061E-3</v>
      </c>
      <c r="AC112" s="175">
        <f t="shared" si="20"/>
        <v>-9.8465540703437486E-3</v>
      </c>
      <c r="AD112" s="176">
        <f t="shared" si="20"/>
        <v>-7.1559293013636217E-3</v>
      </c>
      <c r="AE112" s="175">
        <f t="shared" si="20"/>
        <v>-5.4393983913372471E-3</v>
      </c>
      <c r="AF112" s="177">
        <f t="shared" si="20"/>
        <v>-1.2595327692700869E-2</v>
      </c>
      <c r="AN112" s="152"/>
      <c r="AO112" s="152"/>
      <c r="AP112" s="152"/>
      <c r="AQ112" s="152"/>
      <c r="AR112" s="152"/>
    </row>
    <row r="113" spans="1:44" ht="13.5" customHeight="1" x14ac:dyDescent="0.2">
      <c r="A113" s="335">
        <v>2013</v>
      </c>
      <c r="B113" s="156" t="s">
        <v>527</v>
      </c>
      <c r="C113" s="157">
        <v>2271.4659999999999</v>
      </c>
      <c r="D113" s="158">
        <v>14324.548000000001</v>
      </c>
      <c r="E113" s="159">
        <v>16596.013999999999</v>
      </c>
      <c r="F113" s="158">
        <v>5397.7709999999997</v>
      </c>
      <c r="G113" s="116">
        <v>21993.786</v>
      </c>
      <c r="H113" s="157">
        <f t="shared" si="16"/>
        <v>-28.23700000000008</v>
      </c>
      <c r="I113" s="158">
        <f t="shared" si="16"/>
        <v>-51.93199999999888</v>
      </c>
      <c r="J113" s="159">
        <f t="shared" si="16"/>
        <v>-80.169000000001688</v>
      </c>
      <c r="K113" s="158">
        <f t="shared" si="16"/>
        <v>-17.856999999999971</v>
      </c>
      <c r="L113" s="116">
        <f t="shared" si="16"/>
        <v>-98.025000000001455</v>
      </c>
      <c r="M113" s="160">
        <f t="shared" si="17"/>
        <v>-1.2278542055213252E-2</v>
      </c>
      <c r="N113" s="161">
        <f t="shared" si="17"/>
        <v>-3.6122889608582128E-3</v>
      </c>
      <c r="O113" s="162">
        <f t="shared" si="17"/>
        <v>-4.8073950735609992E-3</v>
      </c>
      <c r="P113" s="161">
        <f t="shared" si="17"/>
        <v>-3.2973091947969785E-3</v>
      </c>
      <c r="Q113" s="163">
        <f t="shared" si="17"/>
        <v>-4.4371645221843265E-3</v>
      </c>
      <c r="R113" s="160">
        <f t="shared" si="18"/>
        <v>-1.152075337041009E-2</v>
      </c>
      <c r="S113" s="161">
        <f t="shared" si="18"/>
        <v>-1.3722869896061307E-2</v>
      </c>
      <c r="T113" s="162">
        <f t="shared" si="18"/>
        <v>-1.3422049974803493E-2</v>
      </c>
      <c r="U113" s="161">
        <f t="shared" si="18"/>
        <v>-2.8430328227366315E-2</v>
      </c>
      <c r="V113" s="163">
        <f t="shared" si="18"/>
        <v>-1.7148191577976486E-2</v>
      </c>
      <c r="W113" s="160">
        <f t="shared" ref="W113:AA128" si="21">(C113-C112)/$F112</f>
        <v>-5.2139844169503671E-3</v>
      </c>
      <c r="X113" s="161">
        <f t="shared" si="21"/>
        <v>-9.5892849361143128E-3</v>
      </c>
      <c r="Y113" s="162">
        <f t="shared" si="21"/>
        <v>-1.4803269353065184E-2</v>
      </c>
      <c r="Z113" s="161">
        <f t="shared" si="21"/>
        <v>-3.2973091947969785E-3</v>
      </c>
      <c r="AA113" s="163">
        <f t="shared" si="21"/>
        <v>-1.8100393897070008E-2</v>
      </c>
      <c r="AB113" s="160">
        <f t="shared" ref="AB113:AF128" si="22">(C113-C101)/$G101</f>
        <v>-1.1830622875099726E-3</v>
      </c>
      <c r="AC113" s="161">
        <f t="shared" si="22"/>
        <v>-8.9066616854771782E-3</v>
      </c>
      <c r="AD113" s="162">
        <f t="shared" si="22"/>
        <v>-1.0089723972987151E-2</v>
      </c>
      <c r="AE113" s="161">
        <f t="shared" si="22"/>
        <v>-7.0584676049892936E-3</v>
      </c>
      <c r="AF113" s="163">
        <f t="shared" si="22"/>
        <v>-1.7148191577976486E-2</v>
      </c>
      <c r="AN113" s="152"/>
      <c r="AO113" s="152"/>
      <c r="AP113" s="152"/>
      <c r="AQ113" s="152"/>
      <c r="AR113" s="152"/>
    </row>
    <row r="114" spans="1:44" ht="13.5" customHeight="1" x14ac:dyDescent="0.2">
      <c r="A114" s="336"/>
      <c r="B114" s="72" t="s">
        <v>528</v>
      </c>
      <c r="C114" s="164">
        <v>2208.5650000000001</v>
      </c>
      <c r="D114" s="165">
        <v>14335.12</v>
      </c>
      <c r="E114" s="166">
        <v>16543.686000000002</v>
      </c>
      <c r="F114" s="165">
        <v>5437.2439999999997</v>
      </c>
      <c r="G114" s="123">
        <v>21980.931</v>
      </c>
      <c r="H114" s="164">
        <f t="shared" si="16"/>
        <v>-62.90099999999984</v>
      </c>
      <c r="I114" s="165">
        <f t="shared" si="16"/>
        <v>10.572000000000116</v>
      </c>
      <c r="J114" s="166">
        <f t="shared" si="16"/>
        <v>-52.327999999997701</v>
      </c>
      <c r="K114" s="165">
        <f t="shared" si="16"/>
        <v>39.472999999999956</v>
      </c>
      <c r="L114" s="123">
        <f t="shared" si="16"/>
        <v>-12.854999999999563</v>
      </c>
      <c r="M114" s="167">
        <f t="shared" si="17"/>
        <v>-2.7691807845681971E-2</v>
      </c>
      <c r="N114" s="168">
        <f t="shared" si="17"/>
        <v>7.3803375855211037E-4</v>
      </c>
      <c r="O114" s="169">
        <f t="shared" si="17"/>
        <v>-3.1530462676156879E-3</v>
      </c>
      <c r="P114" s="168">
        <f t="shared" si="17"/>
        <v>7.3128333899307616E-3</v>
      </c>
      <c r="Q114" s="170">
        <f t="shared" si="17"/>
        <v>-5.84483271775017E-4</v>
      </c>
      <c r="R114" s="167">
        <f t="shared" si="18"/>
        <v>-5.8870328207448974E-2</v>
      </c>
      <c r="S114" s="168">
        <f t="shared" si="18"/>
        <v>-6.6078217527712089E-3</v>
      </c>
      <c r="T114" s="169">
        <f t="shared" si="18"/>
        <v>-1.3918003317718527E-2</v>
      </c>
      <c r="U114" s="168">
        <f t="shared" si="18"/>
        <v>-2.8048228953460305E-2</v>
      </c>
      <c r="V114" s="170">
        <f t="shared" si="18"/>
        <v>-1.7451301531334271E-2</v>
      </c>
      <c r="W114" s="167">
        <f t="shared" si="21"/>
        <v>-1.1653143492008061E-2</v>
      </c>
      <c r="X114" s="168">
        <f t="shared" si="21"/>
        <v>1.9585862386529767E-3</v>
      </c>
      <c r="Y114" s="169">
        <f t="shared" si="21"/>
        <v>-9.6943719916976288E-3</v>
      </c>
      <c r="Z114" s="168">
        <f t="shared" si="21"/>
        <v>7.3128333899307616E-3</v>
      </c>
      <c r="AA114" s="170">
        <f t="shared" si="21"/>
        <v>-2.3815386017672041E-3</v>
      </c>
      <c r="AB114" s="167">
        <f t="shared" si="22"/>
        <v>-6.1754012052921302E-3</v>
      </c>
      <c r="AC114" s="168">
        <f t="shared" si="22"/>
        <v>-4.2623284970859749E-3</v>
      </c>
      <c r="AD114" s="169">
        <f t="shared" si="22"/>
        <v>-1.0437685002328756E-2</v>
      </c>
      <c r="AE114" s="168">
        <f t="shared" si="22"/>
        <v>-7.0137059291039312E-3</v>
      </c>
      <c r="AF114" s="170">
        <f t="shared" si="22"/>
        <v>-1.7451301531334271E-2</v>
      </c>
      <c r="AN114" s="152"/>
      <c r="AO114" s="152"/>
      <c r="AP114" s="152"/>
      <c r="AQ114" s="152"/>
      <c r="AR114" s="152"/>
    </row>
    <row r="115" spans="1:44" ht="13.5" customHeight="1" x14ac:dyDescent="0.2">
      <c r="A115" s="336"/>
      <c r="B115" s="72" t="s">
        <v>529</v>
      </c>
      <c r="C115" s="164">
        <v>2240.529</v>
      </c>
      <c r="D115" s="165">
        <v>14205.772000000001</v>
      </c>
      <c r="E115" s="166">
        <v>16446.302</v>
      </c>
      <c r="F115" s="165">
        <v>5424.183</v>
      </c>
      <c r="G115" s="123">
        <v>21870.484</v>
      </c>
      <c r="H115" s="164">
        <f t="shared" si="16"/>
        <v>31.963999999999942</v>
      </c>
      <c r="I115" s="165">
        <f t="shared" si="16"/>
        <v>-129.34799999999996</v>
      </c>
      <c r="J115" s="166">
        <f t="shared" si="16"/>
        <v>-97.384000000001834</v>
      </c>
      <c r="K115" s="165">
        <f t="shared" si="16"/>
        <v>-13.060999999999694</v>
      </c>
      <c r="L115" s="123">
        <f t="shared" si="16"/>
        <v>-110.44700000000012</v>
      </c>
      <c r="M115" s="167">
        <f t="shared" si="17"/>
        <v>1.4472745877979566E-2</v>
      </c>
      <c r="N115" s="168">
        <f t="shared" si="17"/>
        <v>-9.0231543230890245E-3</v>
      </c>
      <c r="O115" s="169">
        <f t="shared" si="17"/>
        <v>-5.8864753598443431E-3</v>
      </c>
      <c r="P115" s="168">
        <f t="shared" si="17"/>
        <v>-2.4021360821768704E-3</v>
      </c>
      <c r="Q115" s="170">
        <f t="shared" si="17"/>
        <v>-5.024673431712247E-3</v>
      </c>
      <c r="R115" s="167">
        <f t="shared" si="18"/>
        <v>-2.4579155215070907E-2</v>
      </c>
      <c r="S115" s="168">
        <f t="shared" si="18"/>
        <v>-2.0896807028868907E-2</v>
      </c>
      <c r="T115" s="169">
        <f t="shared" si="18"/>
        <v>-2.1400039866832938E-2</v>
      </c>
      <c r="U115" s="168">
        <f t="shared" si="18"/>
        <v>-1.4812907041180047E-2</v>
      </c>
      <c r="V115" s="170">
        <f t="shared" si="18"/>
        <v>-1.9774612311958907E-2</v>
      </c>
      <c r="W115" s="167">
        <f t="shared" si="21"/>
        <v>5.8787135541461706E-3</v>
      </c>
      <c r="X115" s="168">
        <f t="shared" si="21"/>
        <v>-2.3789257940235894E-2</v>
      </c>
      <c r="Y115" s="169">
        <f t="shared" si="21"/>
        <v>-1.7910544386090056E-2</v>
      </c>
      <c r="Z115" s="168">
        <f t="shared" si="21"/>
        <v>-2.4021360821768704E-3</v>
      </c>
      <c r="AA115" s="170">
        <f t="shared" si="21"/>
        <v>-2.0313048301676385E-2</v>
      </c>
      <c r="AB115" s="167">
        <f t="shared" si="22"/>
        <v>-2.530422506337377E-3</v>
      </c>
      <c r="AC115" s="168">
        <f t="shared" si="22"/>
        <v>-1.3588886076710684E-2</v>
      </c>
      <c r="AD115" s="169">
        <f t="shared" si="22"/>
        <v>-1.611926376349191E-2</v>
      </c>
      <c r="AE115" s="168">
        <f t="shared" si="22"/>
        <v>-3.6553037289108678E-3</v>
      </c>
      <c r="AF115" s="170">
        <f t="shared" si="22"/>
        <v>-1.9774612311958907E-2</v>
      </c>
      <c r="AN115" s="152"/>
      <c r="AO115" s="152"/>
      <c r="AP115" s="152"/>
      <c r="AQ115" s="152"/>
      <c r="AR115" s="152"/>
    </row>
    <row r="116" spans="1:44" ht="13.5" customHeight="1" x14ac:dyDescent="0.2">
      <c r="A116" s="336"/>
      <c r="B116" s="72" t="s">
        <v>530</v>
      </c>
      <c r="C116" s="164">
        <v>2187.127</v>
      </c>
      <c r="D116" s="165">
        <v>14320.744000000001</v>
      </c>
      <c r="E116" s="166">
        <v>16507.871999999999</v>
      </c>
      <c r="F116" s="165">
        <v>5391.6030000000001</v>
      </c>
      <c r="G116" s="123">
        <v>21899.475999999999</v>
      </c>
      <c r="H116" s="164">
        <f t="shared" si="16"/>
        <v>-53.402000000000044</v>
      </c>
      <c r="I116" s="165">
        <f t="shared" si="16"/>
        <v>114.97199999999975</v>
      </c>
      <c r="J116" s="166">
        <f t="shared" si="16"/>
        <v>61.569999999999709</v>
      </c>
      <c r="K116" s="165">
        <f t="shared" si="16"/>
        <v>-32.579999999999927</v>
      </c>
      <c r="L116" s="123">
        <f t="shared" si="16"/>
        <v>28.99199999999837</v>
      </c>
      <c r="M116" s="167">
        <f t="shared" si="17"/>
        <v>-2.3834549787126184E-2</v>
      </c>
      <c r="N116" s="168">
        <f t="shared" si="17"/>
        <v>8.0933299506707381E-3</v>
      </c>
      <c r="O116" s="169">
        <f t="shared" si="17"/>
        <v>3.7436987354360703E-3</v>
      </c>
      <c r="P116" s="168">
        <f t="shared" si="17"/>
        <v>-6.0064345174194759E-3</v>
      </c>
      <c r="Q116" s="170">
        <f t="shared" si="17"/>
        <v>1.3256222404588013E-3</v>
      </c>
      <c r="R116" s="167">
        <f t="shared" si="18"/>
        <v>-5.7150924688537261E-2</v>
      </c>
      <c r="S116" s="168">
        <f t="shared" si="18"/>
        <v>-1.1606941471673841E-2</v>
      </c>
      <c r="T116" s="169">
        <f t="shared" si="18"/>
        <v>-1.7892252401982552E-2</v>
      </c>
      <c r="U116" s="168">
        <f t="shared" si="18"/>
        <v>-2.1896119243125567E-2</v>
      </c>
      <c r="V116" s="170">
        <f t="shared" si="18"/>
        <v>-1.8880945566929347E-2</v>
      </c>
      <c r="W116" s="167">
        <f t="shared" si="21"/>
        <v>-9.8451693093688109E-3</v>
      </c>
      <c r="X116" s="168">
        <f t="shared" si="21"/>
        <v>2.1196187518009578E-2</v>
      </c>
      <c r="Y116" s="169">
        <f t="shared" si="21"/>
        <v>1.1351018208640769E-2</v>
      </c>
      <c r="Z116" s="168">
        <f t="shared" si="21"/>
        <v>-6.0064345174194759E-3</v>
      </c>
      <c r="AA116" s="170">
        <f t="shared" si="21"/>
        <v>5.3449524103442621E-3</v>
      </c>
      <c r="AB116" s="167">
        <f t="shared" si="22"/>
        <v>-5.9394067877859428E-3</v>
      </c>
      <c r="AC116" s="168">
        <f t="shared" si="22"/>
        <v>-7.5342786111465433E-3</v>
      </c>
      <c r="AD116" s="169">
        <f t="shared" si="22"/>
        <v>-1.3473640597903885E-2</v>
      </c>
      <c r="AE116" s="168">
        <f t="shared" si="22"/>
        <v>-5.4073945710830284E-3</v>
      </c>
      <c r="AF116" s="170">
        <f t="shared" si="22"/>
        <v>-1.8880945566929347E-2</v>
      </c>
      <c r="AN116" s="152"/>
      <c r="AO116" s="152"/>
      <c r="AP116" s="152"/>
      <c r="AQ116" s="152"/>
      <c r="AR116" s="152"/>
    </row>
    <row r="117" spans="1:44" ht="13.5" customHeight="1" x14ac:dyDescent="0.2">
      <c r="A117" s="336"/>
      <c r="B117" s="72" t="s">
        <v>531</v>
      </c>
      <c r="C117" s="164">
        <v>2169.931</v>
      </c>
      <c r="D117" s="165">
        <v>14299.325000000001</v>
      </c>
      <c r="E117" s="166">
        <v>16469.257000000001</v>
      </c>
      <c r="F117" s="165">
        <v>5376.2809999999999</v>
      </c>
      <c r="G117" s="123">
        <v>21845.536</v>
      </c>
      <c r="H117" s="164">
        <f t="shared" si="16"/>
        <v>-17.195999999999913</v>
      </c>
      <c r="I117" s="165">
        <f t="shared" si="16"/>
        <v>-21.418999999999869</v>
      </c>
      <c r="J117" s="166">
        <f t="shared" si="16"/>
        <v>-38.614999999997963</v>
      </c>
      <c r="K117" s="165">
        <f t="shared" si="16"/>
        <v>-15.322000000000116</v>
      </c>
      <c r="L117" s="123">
        <f t="shared" si="16"/>
        <v>-53.93999999999869</v>
      </c>
      <c r="M117" s="167">
        <f t="shared" si="17"/>
        <v>-7.86236921769971E-3</v>
      </c>
      <c r="N117" s="168">
        <f t="shared" si="17"/>
        <v>-1.4956625158581054E-3</v>
      </c>
      <c r="O117" s="169">
        <f t="shared" si="17"/>
        <v>-2.339187025438407E-3</v>
      </c>
      <c r="P117" s="168">
        <f t="shared" si="17"/>
        <v>-2.8418264475333433E-3</v>
      </c>
      <c r="Q117" s="170">
        <f t="shared" si="17"/>
        <v>-2.4630726324227437E-3</v>
      </c>
      <c r="R117" s="167">
        <f t="shared" si="18"/>
        <v>-8.441343634361316E-2</v>
      </c>
      <c r="S117" s="168">
        <f t="shared" si="18"/>
        <v>-9.7738549121412725E-3</v>
      </c>
      <c r="T117" s="169">
        <f t="shared" si="18"/>
        <v>-2.0296657085921474E-2</v>
      </c>
      <c r="U117" s="168">
        <f t="shared" si="18"/>
        <v>-3.2276465027334535E-2</v>
      </c>
      <c r="V117" s="170">
        <f t="shared" si="18"/>
        <v>-2.3272460862443743E-2</v>
      </c>
      <c r="W117" s="167">
        <f t="shared" si="21"/>
        <v>-3.1894039676140682E-3</v>
      </c>
      <c r="X117" s="168">
        <f t="shared" si="21"/>
        <v>-3.9726589661738575E-3</v>
      </c>
      <c r="Y117" s="169">
        <f t="shared" si="21"/>
        <v>-7.1620629337875883E-3</v>
      </c>
      <c r="Z117" s="168">
        <f t="shared" si="21"/>
        <v>-2.8418264475333433E-3</v>
      </c>
      <c r="AA117" s="170">
        <f t="shared" si="21"/>
        <v>-1.0004445802110929E-2</v>
      </c>
      <c r="AB117" s="167">
        <f t="shared" si="22"/>
        <v>-8.9447626623727662E-3</v>
      </c>
      <c r="AC117" s="168">
        <f t="shared" si="22"/>
        <v>-6.3104127152721172E-3</v>
      </c>
      <c r="AD117" s="169">
        <f t="shared" si="22"/>
        <v>-1.525508595639757E-2</v>
      </c>
      <c r="AE117" s="168">
        <f t="shared" si="22"/>
        <v>-8.0172854847988407E-3</v>
      </c>
      <c r="AF117" s="170">
        <f t="shared" si="22"/>
        <v>-2.3272460862443743E-2</v>
      </c>
      <c r="AN117" s="152"/>
      <c r="AO117" s="152"/>
      <c r="AP117" s="152"/>
      <c r="AQ117" s="152"/>
      <c r="AR117" s="152"/>
    </row>
    <row r="118" spans="1:44" ht="13.5" customHeight="1" x14ac:dyDescent="0.2">
      <c r="A118" s="336"/>
      <c r="B118" s="72" t="s">
        <v>532</v>
      </c>
      <c r="C118" s="164">
        <v>2163.9720000000002</v>
      </c>
      <c r="D118" s="165">
        <v>14254.227000000001</v>
      </c>
      <c r="E118" s="166">
        <v>16418.199000000001</v>
      </c>
      <c r="F118" s="165">
        <v>5436.6369999999997</v>
      </c>
      <c r="G118" s="123">
        <v>21854.837</v>
      </c>
      <c r="H118" s="164">
        <f t="shared" si="16"/>
        <v>-5.9589999999998327</v>
      </c>
      <c r="I118" s="165">
        <f t="shared" si="16"/>
        <v>-45.097999999999956</v>
      </c>
      <c r="J118" s="166">
        <f t="shared" si="16"/>
        <v>-51.058000000000902</v>
      </c>
      <c r="K118" s="165">
        <f t="shared" si="16"/>
        <v>60.355999999999767</v>
      </c>
      <c r="L118" s="123">
        <f t="shared" si="16"/>
        <v>9.3009999999994761</v>
      </c>
      <c r="M118" s="167">
        <f t="shared" si="17"/>
        <v>-2.7461702699301651E-3</v>
      </c>
      <c r="N118" s="168">
        <f t="shared" si="17"/>
        <v>-3.1538551644920269E-3</v>
      </c>
      <c r="O118" s="169">
        <f t="shared" si="17"/>
        <v>-3.1002005737114247E-3</v>
      </c>
      <c r="P118" s="168">
        <f t="shared" si="17"/>
        <v>1.122634772996422E-2</v>
      </c>
      <c r="Q118" s="170">
        <f t="shared" si="17"/>
        <v>4.2576204127010094E-4</v>
      </c>
      <c r="R118" s="167">
        <f t="shared" si="18"/>
        <v>-7.5428730612164638E-2</v>
      </c>
      <c r="S118" s="168">
        <f t="shared" si="18"/>
        <v>-1.475895778170427E-2</v>
      </c>
      <c r="T118" s="169">
        <f t="shared" si="18"/>
        <v>-2.320708793944885E-2</v>
      </c>
      <c r="U118" s="168">
        <f t="shared" si="18"/>
        <v>-1.9876720130249523E-2</v>
      </c>
      <c r="V118" s="170">
        <f t="shared" si="18"/>
        <v>-2.2380693209948278E-2</v>
      </c>
      <c r="W118" s="167">
        <f t="shared" si="21"/>
        <v>-1.1083870058130952E-3</v>
      </c>
      <c r="X118" s="168">
        <f t="shared" si="21"/>
        <v>-8.3883264286223058E-3</v>
      </c>
      <c r="Y118" s="169">
        <f t="shared" si="21"/>
        <v>-9.4968994366181579E-3</v>
      </c>
      <c r="Z118" s="168">
        <f t="shared" si="21"/>
        <v>1.122634772996422E-2</v>
      </c>
      <c r="AA118" s="170">
        <f t="shared" si="21"/>
        <v>1.7300062998938256E-3</v>
      </c>
      <c r="AB118" s="167">
        <f t="shared" si="22"/>
        <v>-7.8971473298716077E-3</v>
      </c>
      <c r="AC118" s="168">
        <f t="shared" si="22"/>
        <v>-9.5516646021917995E-3</v>
      </c>
      <c r="AD118" s="169">
        <f t="shared" si="22"/>
        <v>-1.744881193206347E-2</v>
      </c>
      <c r="AE118" s="168">
        <f t="shared" si="22"/>
        <v>-4.931926010284601E-3</v>
      </c>
      <c r="AF118" s="170">
        <f t="shared" si="22"/>
        <v>-2.2380693209948278E-2</v>
      </c>
      <c r="AN118" s="152"/>
      <c r="AO118" s="152"/>
      <c r="AP118" s="152"/>
      <c r="AQ118" s="152"/>
      <c r="AR118" s="152"/>
    </row>
    <row r="119" spans="1:44" ht="13.5" customHeight="1" x14ac:dyDescent="0.2">
      <c r="A119" s="336"/>
      <c r="B119" s="72" t="s">
        <v>533</v>
      </c>
      <c r="C119" s="164">
        <v>2172.7739999999999</v>
      </c>
      <c r="D119" s="165">
        <v>14269.269</v>
      </c>
      <c r="E119" s="166">
        <v>16442.043000000001</v>
      </c>
      <c r="F119" s="165">
        <v>5397.1840000000002</v>
      </c>
      <c r="G119" s="123">
        <v>21839.225999999999</v>
      </c>
      <c r="H119" s="164">
        <f t="shared" si="16"/>
        <v>8.8019999999996799</v>
      </c>
      <c r="I119" s="165">
        <f t="shared" si="16"/>
        <v>15.041999999999462</v>
      </c>
      <c r="J119" s="166">
        <f t="shared" si="16"/>
        <v>23.84400000000096</v>
      </c>
      <c r="K119" s="165">
        <f t="shared" si="16"/>
        <v>-39.45299999999952</v>
      </c>
      <c r="L119" s="123">
        <f t="shared" si="16"/>
        <v>-15.611000000000786</v>
      </c>
      <c r="M119" s="167">
        <f t="shared" si="17"/>
        <v>4.06752028214768E-3</v>
      </c>
      <c r="N119" s="168">
        <f t="shared" si="17"/>
        <v>1.0552659221716801E-3</v>
      </c>
      <c r="O119" s="169">
        <f t="shared" si="17"/>
        <v>1.4522908389647952E-3</v>
      </c>
      <c r="P119" s="168">
        <f t="shared" si="17"/>
        <v>-7.2568758958892277E-3</v>
      </c>
      <c r="Q119" s="170">
        <f t="shared" si="17"/>
        <v>-7.1430411491976752E-4</v>
      </c>
      <c r="R119" s="167">
        <f t="shared" si="18"/>
        <v>-5.6566317086610009E-2</v>
      </c>
      <c r="S119" s="168">
        <f t="shared" si="18"/>
        <v>-1.3014284289412058E-2</v>
      </c>
      <c r="T119" s="169">
        <f t="shared" si="18"/>
        <v>-1.8998750094791482E-2</v>
      </c>
      <c r="U119" s="168">
        <f t="shared" si="18"/>
        <v>-3.0576482878232912E-2</v>
      </c>
      <c r="V119" s="170">
        <f t="shared" si="18"/>
        <v>-2.1885724256588902E-2</v>
      </c>
      <c r="W119" s="167">
        <f t="shared" si="21"/>
        <v>1.6190155789322848E-3</v>
      </c>
      <c r="X119" s="168">
        <f t="shared" si="21"/>
        <v>2.7667839511814865E-3</v>
      </c>
      <c r="Y119" s="169">
        <f t="shared" si="21"/>
        <v>4.3857995301141055E-3</v>
      </c>
      <c r="Z119" s="168">
        <f t="shared" si="21"/>
        <v>-7.2568758958892277E-3</v>
      </c>
      <c r="AA119" s="170">
        <f t="shared" si="21"/>
        <v>-2.8714442402538163E-3</v>
      </c>
      <c r="AB119" s="167">
        <f t="shared" si="22"/>
        <v>-5.8346315603159645E-3</v>
      </c>
      <c r="AC119" s="168">
        <f t="shared" si="22"/>
        <v>-8.4268158278114017E-3</v>
      </c>
      <c r="AD119" s="169">
        <f t="shared" si="22"/>
        <v>-1.4261447388127346E-2</v>
      </c>
      <c r="AE119" s="168">
        <f t="shared" si="22"/>
        <v>-7.6241872943827007E-3</v>
      </c>
      <c r="AF119" s="170">
        <f t="shared" si="22"/>
        <v>-2.1885724256588902E-2</v>
      </c>
      <c r="AN119" s="152"/>
      <c r="AO119" s="152"/>
      <c r="AP119" s="152"/>
      <c r="AQ119" s="152"/>
      <c r="AR119" s="152"/>
    </row>
    <row r="120" spans="1:44" ht="13.5" customHeight="1" x14ac:dyDescent="0.2">
      <c r="A120" s="336"/>
      <c r="B120" s="72" t="s">
        <v>534</v>
      </c>
      <c r="C120" s="164">
        <v>2153.1979999999999</v>
      </c>
      <c r="D120" s="165">
        <v>14321.913</v>
      </c>
      <c r="E120" s="166">
        <v>16475.111000000001</v>
      </c>
      <c r="F120" s="165">
        <v>5386.8530000000001</v>
      </c>
      <c r="G120" s="123">
        <v>21861.964</v>
      </c>
      <c r="H120" s="164">
        <f t="shared" si="16"/>
        <v>-19.576000000000022</v>
      </c>
      <c r="I120" s="165">
        <f t="shared" si="16"/>
        <v>52.644000000000233</v>
      </c>
      <c r="J120" s="166">
        <f t="shared" si="16"/>
        <v>33.067999999999302</v>
      </c>
      <c r="K120" s="165">
        <f t="shared" si="16"/>
        <v>-10.331000000000131</v>
      </c>
      <c r="L120" s="123">
        <f t="shared" si="16"/>
        <v>22.738000000001193</v>
      </c>
      <c r="M120" s="167">
        <f t="shared" si="17"/>
        <v>-9.0096807123060309E-3</v>
      </c>
      <c r="N120" s="168">
        <f t="shared" si="17"/>
        <v>3.6893270426116595E-3</v>
      </c>
      <c r="O120" s="169">
        <f t="shared" si="17"/>
        <v>2.0111855929338769E-3</v>
      </c>
      <c r="P120" s="168">
        <f t="shared" si="17"/>
        <v>-1.914146340017337E-3</v>
      </c>
      <c r="Q120" s="170">
        <f t="shared" si="17"/>
        <v>1.0411541141614265E-3</v>
      </c>
      <c r="R120" s="167">
        <f t="shared" si="18"/>
        <v>-7.4223427431681477E-2</v>
      </c>
      <c r="S120" s="168">
        <f t="shared" si="18"/>
        <v>-5.5003345572192377E-3</v>
      </c>
      <c r="T120" s="169">
        <f t="shared" si="18"/>
        <v>-1.5056059522616017E-2</v>
      </c>
      <c r="U120" s="168">
        <f t="shared" si="18"/>
        <v>-2.2650914473180541E-2</v>
      </c>
      <c r="V120" s="170">
        <f t="shared" si="18"/>
        <v>-1.6938348326000073E-2</v>
      </c>
      <c r="W120" s="167">
        <f t="shared" si="21"/>
        <v>-3.6270766384840728E-3</v>
      </c>
      <c r="X120" s="168">
        <f t="shared" si="21"/>
        <v>9.7539754064342125E-3</v>
      </c>
      <c r="Y120" s="169">
        <f t="shared" si="21"/>
        <v>6.1268987679499714E-3</v>
      </c>
      <c r="Z120" s="168">
        <f t="shared" si="21"/>
        <v>-1.914146340017337E-3</v>
      </c>
      <c r="AA120" s="170">
        <f t="shared" si="21"/>
        <v>4.2129377097392257E-3</v>
      </c>
      <c r="AB120" s="167">
        <f t="shared" si="22"/>
        <v>-7.7626564562147567E-3</v>
      </c>
      <c r="AC120" s="168">
        <f t="shared" si="22"/>
        <v>-3.5618618935951292E-3</v>
      </c>
      <c r="AD120" s="169">
        <f t="shared" si="22"/>
        <v>-1.1324518349809928E-2</v>
      </c>
      <c r="AE120" s="168">
        <f t="shared" si="22"/>
        <v>-5.6138749429484368E-3</v>
      </c>
      <c r="AF120" s="170">
        <f t="shared" si="22"/>
        <v>-1.6938348326000073E-2</v>
      </c>
      <c r="AN120" s="152"/>
      <c r="AO120" s="152"/>
      <c r="AP120" s="152"/>
      <c r="AQ120" s="152"/>
      <c r="AR120" s="152"/>
    </row>
    <row r="121" spans="1:44" ht="13.5" customHeight="1" x14ac:dyDescent="0.2">
      <c r="A121" s="336"/>
      <c r="B121" s="147" t="s">
        <v>535</v>
      </c>
      <c r="C121" s="164">
        <v>2110.279</v>
      </c>
      <c r="D121" s="165">
        <v>14275.334000000001</v>
      </c>
      <c r="E121" s="166">
        <v>16385.613000000001</v>
      </c>
      <c r="F121" s="165">
        <v>5381.9690000000001</v>
      </c>
      <c r="G121" s="123">
        <v>21767.582999999999</v>
      </c>
      <c r="H121" s="164">
        <f t="shared" si="16"/>
        <v>-42.918999999999869</v>
      </c>
      <c r="I121" s="165">
        <f t="shared" si="16"/>
        <v>-46.578999999999724</v>
      </c>
      <c r="J121" s="166">
        <f t="shared" si="16"/>
        <v>-89.497999999999593</v>
      </c>
      <c r="K121" s="165">
        <f t="shared" si="16"/>
        <v>-4.8840000000000146</v>
      </c>
      <c r="L121" s="123">
        <f t="shared" si="16"/>
        <v>-94.381000000001222</v>
      </c>
      <c r="M121" s="167">
        <f t="shared" si="17"/>
        <v>-1.9932676883407784E-2</v>
      </c>
      <c r="N121" s="168">
        <f t="shared" si="17"/>
        <v>-3.2522889923992503E-3</v>
      </c>
      <c r="O121" s="169">
        <f t="shared" si="17"/>
        <v>-5.4323154484361043E-3</v>
      </c>
      <c r="P121" s="168">
        <f t="shared" si="17"/>
        <v>-9.0665180579459182E-4</v>
      </c>
      <c r="Q121" s="170">
        <f t="shared" si="17"/>
        <v>-4.3171327150662775E-3</v>
      </c>
      <c r="R121" s="167">
        <f t="shared" si="18"/>
        <v>-0.10353293018889161</v>
      </c>
      <c r="S121" s="168">
        <f t="shared" si="18"/>
        <v>-9.3959802333495115E-3</v>
      </c>
      <c r="T121" s="169">
        <f t="shared" si="18"/>
        <v>-2.2614022258991128E-2</v>
      </c>
      <c r="U121" s="168">
        <f t="shared" si="18"/>
        <v>-2.0166980383746463E-2</v>
      </c>
      <c r="V121" s="170">
        <f t="shared" si="18"/>
        <v>-2.201009171212269E-2</v>
      </c>
      <c r="W121" s="167">
        <f t="shared" si="21"/>
        <v>-7.9673605349913704E-3</v>
      </c>
      <c r="X121" s="168">
        <f t="shared" si="21"/>
        <v>-8.6467924779086644E-3</v>
      </c>
      <c r="Y121" s="169">
        <f t="shared" si="21"/>
        <v>-1.6614153012900035E-2</v>
      </c>
      <c r="Z121" s="168">
        <f t="shared" si="21"/>
        <v>-9.0665180579459182E-4</v>
      </c>
      <c r="AA121" s="170">
        <f t="shared" si="21"/>
        <v>-1.7520619181552052E-2</v>
      </c>
      <c r="AB121" s="167">
        <f t="shared" si="22"/>
        <v>-1.0949850908494903E-2</v>
      </c>
      <c r="AC121" s="168">
        <f t="shared" si="22"/>
        <v>-6.0834851325432832E-3</v>
      </c>
      <c r="AD121" s="169">
        <f t="shared" si="22"/>
        <v>-1.7033291112305952E-2</v>
      </c>
      <c r="AE121" s="168">
        <f t="shared" si="22"/>
        <v>-4.9768455285487912E-3</v>
      </c>
      <c r="AF121" s="170">
        <f t="shared" si="22"/>
        <v>-2.201009171212269E-2</v>
      </c>
      <c r="AN121" s="152"/>
      <c r="AO121" s="152"/>
      <c r="AP121" s="152"/>
      <c r="AQ121" s="152"/>
      <c r="AR121" s="152"/>
    </row>
    <row r="122" spans="1:44" ht="13.5" customHeight="1" x14ac:dyDescent="0.2">
      <c r="A122" s="336"/>
      <c r="B122" s="72" t="s">
        <v>536</v>
      </c>
      <c r="C122" s="164">
        <v>2163.223</v>
      </c>
      <c r="D122" s="165">
        <v>14253.89</v>
      </c>
      <c r="E122" s="166">
        <v>16417.113000000001</v>
      </c>
      <c r="F122" s="165">
        <v>5385.1769999999997</v>
      </c>
      <c r="G122" s="123">
        <v>21802.29</v>
      </c>
      <c r="H122" s="164">
        <f t="shared" si="16"/>
        <v>52.94399999999996</v>
      </c>
      <c r="I122" s="165">
        <f t="shared" si="16"/>
        <v>-21.444000000001324</v>
      </c>
      <c r="J122" s="166">
        <f t="shared" si="16"/>
        <v>31.5</v>
      </c>
      <c r="K122" s="165">
        <f t="shared" si="16"/>
        <v>3.2079999999996289</v>
      </c>
      <c r="L122" s="123">
        <f t="shared" si="16"/>
        <v>34.707000000002154</v>
      </c>
      <c r="M122" s="167">
        <f t="shared" si="17"/>
        <v>2.508862572200167E-2</v>
      </c>
      <c r="N122" s="168">
        <f t="shared" si="17"/>
        <v>-1.5021715078611347E-3</v>
      </c>
      <c r="O122" s="169">
        <f t="shared" si="17"/>
        <v>1.9224181603703198E-3</v>
      </c>
      <c r="P122" s="168">
        <f t="shared" si="17"/>
        <v>5.9606437718233397E-4</v>
      </c>
      <c r="Q122" s="170">
        <f t="shared" si="17"/>
        <v>1.5944351745438231E-3</v>
      </c>
      <c r="R122" s="167">
        <f t="shared" si="18"/>
        <v>-4.904789306474383E-2</v>
      </c>
      <c r="S122" s="168">
        <f t="shared" si="18"/>
        <v>-1.1779013945573871E-2</v>
      </c>
      <c r="T122" s="169">
        <f t="shared" si="18"/>
        <v>-1.6856038999711529E-2</v>
      </c>
      <c r="U122" s="168">
        <f t="shared" si="18"/>
        <v>-2.3612038059929299E-2</v>
      </c>
      <c r="V122" s="170">
        <f t="shared" si="18"/>
        <v>-1.8533454050041861E-2</v>
      </c>
      <c r="W122" s="167">
        <f t="shared" si="21"/>
        <v>9.8372918907559601E-3</v>
      </c>
      <c r="X122" s="168">
        <f t="shared" si="21"/>
        <v>-3.9844153691708968E-3</v>
      </c>
      <c r="Y122" s="169">
        <f t="shared" si="21"/>
        <v>5.8528765215853156E-3</v>
      </c>
      <c r="Z122" s="168">
        <f t="shared" si="21"/>
        <v>5.9606437718233397E-4</v>
      </c>
      <c r="AA122" s="170">
        <f t="shared" si="21"/>
        <v>6.4487550931642589E-3</v>
      </c>
      <c r="AB122" s="167">
        <f t="shared" si="22"/>
        <v>-5.0226902035437884E-3</v>
      </c>
      <c r="AC122" s="168">
        <f t="shared" si="22"/>
        <v>-7.6482426031305433E-3</v>
      </c>
      <c r="AD122" s="169">
        <f t="shared" si="22"/>
        <v>-1.2670932806674189E-2</v>
      </c>
      <c r="AE122" s="168">
        <f t="shared" si="22"/>
        <v>-5.8625212433677156E-3</v>
      </c>
      <c r="AF122" s="170">
        <f t="shared" si="22"/>
        <v>-1.8533454050041861E-2</v>
      </c>
      <c r="AN122" s="152"/>
      <c r="AO122" s="152"/>
      <c r="AP122" s="152"/>
      <c r="AQ122" s="152"/>
      <c r="AR122" s="152"/>
    </row>
    <row r="123" spans="1:44" ht="13.5" customHeight="1" x14ac:dyDescent="0.2">
      <c r="A123" s="336"/>
      <c r="B123" s="72" t="s">
        <v>537</v>
      </c>
      <c r="C123" s="164">
        <v>2178.1469999999999</v>
      </c>
      <c r="D123" s="165">
        <v>14283.273999999999</v>
      </c>
      <c r="E123" s="166">
        <v>16461.419999999998</v>
      </c>
      <c r="F123" s="165">
        <v>5357.8689999999997</v>
      </c>
      <c r="G123" s="123">
        <v>21819.288</v>
      </c>
      <c r="H123" s="164">
        <f t="shared" si="16"/>
        <v>14.923999999999978</v>
      </c>
      <c r="I123" s="165">
        <f t="shared" si="16"/>
        <v>29.384000000000015</v>
      </c>
      <c r="J123" s="166">
        <f t="shared" si="16"/>
        <v>44.306999999997061</v>
      </c>
      <c r="K123" s="165">
        <f t="shared" si="16"/>
        <v>-27.307999999999993</v>
      </c>
      <c r="L123" s="123">
        <f t="shared" si="16"/>
        <v>16.997999999999593</v>
      </c>
      <c r="M123" s="167">
        <f t="shared" si="17"/>
        <v>6.8989651090063196E-3</v>
      </c>
      <c r="N123" s="168">
        <f t="shared" si="17"/>
        <v>2.0614723419361321E-3</v>
      </c>
      <c r="O123" s="169">
        <f t="shared" si="17"/>
        <v>2.6988301779976211E-3</v>
      </c>
      <c r="P123" s="168">
        <f t="shared" si="17"/>
        <v>-5.0709568134900658E-3</v>
      </c>
      <c r="Q123" s="170">
        <f t="shared" si="17"/>
        <v>7.7964287237714902E-4</v>
      </c>
      <c r="R123" s="167">
        <f t="shared" si="18"/>
        <v>-4.1357905424764765E-2</v>
      </c>
      <c r="S123" s="168">
        <f t="shared" si="18"/>
        <v>-6.7452822349060972E-3</v>
      </c>
      <c r="T123" s="169">
        <f t="shared" si="18"/>
        <v>-1.1468023508937827E-2</v>
      </c>
      <c r="U123" s="168">
        <f t="shared" si="18"/>
        <v>-2.5813837163656303E-2</v>
      </c>
      <c r="V123" s="170">
        <f t="shared" si="18"/>
        <v>-1.5029772847709981E-2</v>
      </c>
      <c r="W123" s="167">
        <f t="shared" si="21"/>
        <v>2.7713109522676748E-3</v>
      </c>
      <c r="X123" s="168">
        <f t="shared" si="21"/>
        <v>5.4564594627066138E-3</v>
      </c>
      <c r="Y123" s="169">
        <f t="shared" si="21"/>
        <v>8.2275847200560092E-3</v>
      </c>
      <c r="Z123" s="168">
        <f t="shared" si="21"/>
        <v>-5.0709568134900658E-3</v>
      </c>
      <c r="AA123" s="170">
        <f t="shared" si="21"/>
        <v>3.1564422116486779E-3</v>
      </c>
      <c r="AB123" s="167">
        <f t="shared" si="22"/>
        <v>-4.2420106579784339E-3</v>
      </c>
      <c r="AC123" s="168">
        <f t="shared" si="22"/>
        <v>-4.3787463213073117E-3</v>
      </c>
      <c r="AD123" s="169">
        <f t="shared" si="22"/>
        <v>-8.6208021214658325E-3</v>
      </c>
      <c r="AE123" s="168">
        <f t="shared" si="22"/>
        <v>-6.4089255840642269E-3</v>
      </c>
      <c r="AF123" s="170">
        <f t="shared" si="22"/>
        <v>-1.5029772847709981E-2</v>
      </c>
      <c r="AN123" s="152"/>
      <c r="AO123" s="152"/>
      <c r="AP123" s="152"/>
      <c r="AQ123" s="152"/>
      <c r="AR123" s="152"/>
    </row>
    <row r="124" spans="1:44" ht="13.5" customHeight="1" x14ac:dyDescent="0.2">
      <c r="A124" s="337"/>
      <c r="B124" s="150" t="s">
        <v>538</v>
      </c>
      <c r="C124" s="171">
        <v>2175.5749999999998</v>
      </c>
      <c r="D124" s="172">
        <v>14245.987999999999</v>
      </c>
      <c r="E124" s="173">
        <v>16421.562000000002</v>
      </c>
      <c r="F124" s="172">
        <v>5380.9129999999996</v>
      </c>
      <c r="G124" s="137">
        <v>21802.474999999999</v>
      </c>
      <c r="H124" s="171">
        <f t="shared" si="16"/>
        <v>-2.5720000000001164</v>
      </c>
      <c r="I124" s="172">
        <f t="shared" si="16"/>
        <v>-37.286000000000058</v>
      </c>
      <c r="J124" s="173">
        <f t="shared" si="16"/>
        <v>-39.857999999996537</v>
      </c>
      <c r="K124" s="172">
        <f t="shared" si="16"/>
        <v>23.043999999999869</v>
      </c>
      <c r="L124" s="137">
        <f t="shared" si="16"/>
        <v>-16.813000000001921</v>
      </c>
      <c r="M124" s="174">
        <f t="shared" si="17"/>
        <v>-1.180820210940821E-3</v>
      </c>
      <c r="N124" s="175">
        <f t="shared" si="17"/>
        <v>-2.6104659197884223E-3</v>
      </c>
      <c r="O124" s="176">
        <f t="shared" si="17"/>
        <v>-2.4212977981241317E-3</v>
      </c>
      <c r="P124" s="175">
        <f t="shared" si="17"/>
        <v>4.3009636853756352E-3</v>
      </c>
      <c r="Q124" s="177">
        <f t="shared" si="17"/>
        <v>-7.705567661053798E-4</v>
      </c>
      <c r="R124" s="174">
        <f t="shared" si="18"/>
        <v>-5.3975665553334565E-2</v>
      </c>
      <c r="S124" s="175">
        <f t="shared" si="18"/>
        <v>-9.0767698351752434E-3</v>
      </c>
      <c r="T124" s="176">
        <f t="shared" si="18"/>
        <v>-1.5268541967907114E-2</v>
      </c>
      <c r="U124" s="175">
        <f t="shared" si="18"/>
        <v>-6.4101522482711421E-3</v>
      </c>
      <c r="V124" s="177">
        <f t="shared" si="18"/>
        <v>-1.3096979690800493E-2</v>
      </c>
      <c r="W124" s="174">
        <f t="shared" si="21"/>
        <v>-4.8004159862813302E-4</v>
      </c>
      <c r="X124" s="175">
        <f t="shared" si="21"/>
        <v>-6.9591100491632144E-3</v>
      </c>
      <c r="Y124" s="176">
        <f t="shared" si="21"/>
        <v>-7.4391516477906681E-3</v>
      </c>
      <c r="Z124" s="175">
        <f t="shared" si="21"/>
        <v>4.3009636853756352E-3</v>
      </c>
      <c r="AA124" s="177">
        <f t="shared" si="21"/>
        <v>-3.1380013210479617E-3</v>
      </c>
      <c r="AB124" s="174">
        <f t="shared" si="22"/>
        <v>-5.618733566025897E-3</v>
      </c>
      <c r="AC124" s="175">
        <f t="shared" si="22"/>
        <v>-5.9068041094503376E-3</v>
      </c>
      <c r="AD124" s="176">
        <f t="shared" si="22"/>
        <v>-1.1525582941117827E-2</v>
      </c>
      <c r="AE124" s="175">
        <f t="shared" si="22"/>
        <v>-1.5713967496825019E-3</v>
      </c>
      <c r="AF124" s="177">
        <f t="shared" si="22"/>
        <v>-1.3096979690800493E-2</v>
      </c>
      <c r="AN124" s="152"/>
      <c r="AO124" s="152"/>
      <c r="AP124" s="152"/>
      <c r="AQ124" s="152"/>
      <c r="AR124" s="152"/>
    </row>
    <row r="125" spans="1:44" ht="13.5" customHeight="1" x14ac:dyDescent="0.2">
      <c r="A125" s="335">
        <v>2014</v>
      </c>
      <c r="B125" s="156" t="s">
        <v>527</v>
      </c>
      <c r="C125" s="157">
        <v>2158.5909999999999</v>
      </c>
      <c r="D125" s="158">
        <v>14226.369000000001</v>
      </c>
      <c r="E125" s="159">
        <v>16384.96</v>
      </c>
      <c r="F125" s="158">
        <v>5383.652</v>
      </c>
      <c r="G125" s="116">
        <v>21768.611000000001</v>
      </c>
      <c r="H125" s="157">
        <f t="shared" si="16"/>
        <v>-16.983999999999924</v>
      </c>
      <c r="I125" s="158">
        <f t="shared" si="16"/>
        <v>-19.618999999998778</v>
      </c>
      <c r="J125" s="159">
        <f t="shared" si="16"/>
        <v>-36.60200000000259</v>
      </c>
      <c r="K125" s="158">
        <f t="shared" si="16"/>
        <v>2.7390000000004875</v>
      </c>
      <c r="L125" s="116">
        <f t="shared" si="16"/>
        <v>-33.863999999997759</v>
      </c>
      <c r="M125" s="160">
        <f t="shared" si="17"/>
        <v>-7.8066717994093168E-3</v>
      </c>
      <c r="N125" s="161">
        <f t="shared" si="17"/>
        <v>-1.3771596606706939E-3</v>
      </c>
      <c r="O125" s="162">
        <f t="shared" si="17"/>
        <v>-2.2288988099915578E-3</v>
      </c>
      <c r="P125" s="161">
        <f t="shared" si="17"/>
        <v>5.0902142443122347E-4</v>
      </c>
      <c r="Q125" s="163">
        <f t="shared" si="17"/>
        <v>-1.5532181552781398E-3</v>
      </c>
      <c r="R125" s="160">
        <f t="shared" si="18"/>
        <v>-4.9692577392749883E-2</v>
      </c>
      <c r="S125" s="161">
        <f t="shared" si="18"/>
        <v>-6.8538986361035672E-3</v>
      </c>
      <c r="T125" s="162">
        <f t="shared" si="18"/>
        <v>-1.2717150033737022E-2</v>
      </c>
      <c r="U125" s="161">
        <f t="shared" si="18"/>
        <v>-2.6157093363167292E-3</v>
      </c>
      <c r="V125" s="163">
        <f t="shared" si="18"/>
        <v>-1.023811907599716E-2</v>
      </c>
      <c r="W125" s="160">
        <f t="shared" si="21"/>
        <v>-3.1563416840227534E-3</v>
      </c>
      <c r="X125" s="161">
        <f t="shared" si="21"/>
        <v>-3.6460355333748713E-3</v>
      </c>
      <c r="Y125" s="162">
        <f t="shared" si="21"/>
        <v>-6.8021913753302816E-3</v>
      </c>
      <c r="Z125" s="161">
        <f t="shared" si="21"/>
        <v>5.0902142443122347E-4</v>
      </c>
      <c r="AA125" s="163">
        <f t="shared" si="21"/>
        <v>-6.2933557929663164E-3</v>
      </c>
      <c r="AB125" s="160">
        <f t="shared" si="22"/>
        <v>-5.1321314120270157E-3</v>
      </c>
      <c r="AC125" s="161">
        <f t="shared" si="22"/>
        <v>-4.463942679082177E-3</v>
      </c>
      <c r="AD125" s="162">
        <f t="shared" si="22"/>
        <v>-9.5960740911091927E-3</v>
      </c>
      <c r="AE125" s="161">
        <f t="shared" si="22"/>
        <v>-6.4195405011214016E-4</v>
      </c>
      <c r="AF125" s="163">
        <f t="shared" si="22"/>
        <v>-1.023811907599716E-2</v>
      </c>
      <c r="AN125" s="152"/>
      <c r="AO125" s="152"/>
      <c r="AP125" s="152"/>
      <c r="AQ125" s="152"/>
      <c r="AR125" s="152"/>
    </row>
    <row r="126" spans="1:44" ht="13.5" customHeight="1" x14ac:dyDescent="0.2">
      <c r="A126" s="336"/>
      <c r="B126" s="72" t="s">
        <v>528</v>
      </c>
      <c r="C126" s="164">
        <v>2242.4609999999998</v>
      </c>
      <c r="D126" s="165">
        <v>14216.921</v>
      </c>
      <c r="E126" s="166">
        <v>16459.382000000001</v>
      </c>
      <c r="F126" s="165">
        <v>5349.1409999999996</v>
      </c>
      <c r="G126" s="123">
        <v>21808.523000000001</v>
      </c>
      <c r="H126" s="164">
        <f t="shared" si="16"/>
        <v>83.869999999999891</v>
      </c>
      <c r="I126" s="165">
        <f t="shared" si="16"/>
        <v>-9.4480000000003201</v>
      </c>
      <c r="J126" s="166">
        <f t="shared" si="16"/>
        <v>74.422000000002299</v>
      </c>
      <c r="K126" s="165">
        <f t="shared" si="16"/>
        <v>-34.511000000000422</v>
      </c>
      <c r="L126" s="123">
        <f t="shared" si="16"/>
        <v>39.912000000000262</v>
      </c>
      <c r="M126" s="167">
        <f t="shared" si="17"/>
        <v>3.8854048775335347E-2</v>
      </c>
      <c r="N126" s="168">
        <f t="shared" si="17"/>
        <v>-6.6411886265570078E-4</v>
      </c>
      <c r="O126" s="169">
        <f t="shared" si="17"/>
        <v>4.5420922602192682E-3</v>
      </c>
      <c r="P126" s="168">
        <f t="shared" si="17"/>
        <v>-6.4103326143666829E-3</v>
      </c>
      <c r="Q126" s="170">
        <f t="shared" si="17"/>
        <v>1.8334656262634424E-3</v>
      </c>
      <c r="R126" s="167">
        <f t="shared" si="18"/>
        <v>1.5347522033537491E-2</v>
      </c>
      <c r="S126" s="168">
        <f t="shared" si="18"/>
        <v>-8.2454140600148815E-3</v>
      </c>
      <c r="T126" s="169">
        <f t="shared" si="18"/>
        <v>-5.0958413983437593E-3</v>
      </c>
      <c r="U126" s="168">
        <f t="shared" si="18"/>
        <v>-1.6203613448283739E-2</v>
      </c>
      <c r="V126" s="170">
        <f t="shared" si="18"/>
        <v>-7.8435258269997504E-3</v>
      </c>
      <c r="W126" s="167">
        <f t="shared" si="21"/>
        <v>1.5578644384889642E-2</v>
      </c>
      <c r="X126" s="168">
        <f t="shared" si="21"/>
        <v>-1.7549425557224576E-3</v>
      </c>
      <c r="Y126" s="169">
        <f t="shared" si="21"/>
        <v>1.3823701829167692E-2</v>
      </c>
      <c r="Z126" s="168">
        <f t="shared" si="21"/>
        <v>-6.4103326143666829E-3</v>
      </c>
      <c r="AA126" s="170">
        <f t="shared" si="21"/>
        <v>7.4135549623193069E-3</v>
      </c>
      <c r="AB126" s="167">
        <f t="shared" si="22"/>
        <v>1.5420638916522566E-3</v>
      </c>
      <c r="AC126" s="168">
        <f t="shared" si="22"/>
        <v>-5.3773427522246682E-3</v>
      </c>
      <c r="AD126" s="169">
        <f t="shared" si="22"/>
        <v>-3.8353243545507735E-3</v>
      </c>
      <c r="AE126" s="168">
        <f t="shared" si="22"/>
        <v>-4.0081559784706147E-3</v>
      </c>
      <c r="AF126" s="170">
        <f t="shared" si="22"/>
        <v>-7.8435258269997504E-3</v>
      </c>
      <c r="AN126" s="152"/>
      <c r="AO126" s="152"/>
      <c r="AP126" s="152"/>
      <c r="AQ126" s="152"/>
      <c r="AR126" s="152"/>
    </row>
    <row r="127" spans="1:44" ht="13.5" customHeight="1" x14ac:dyDescent="0.2">
      <c r="A127" s="336"/>
      <c r="B127" s="72" t="s">
        <v>529</v>
      </c>
      <c r="C127" s="164">
        <v>2219.81</v>
      </c>
      <c r="D127" s="165">
        <v>14323.228999999999</v>
      </c>
      <c r="E127" s="166">
        <v>16543.038</v>
      </c>
      <c r="F127" s="165">
        <v>5369.0290000000005</v>
      </c>
      <c r="G127" s="123">
        <v>21912.064999999999</v>
      </c>
      <c r="H127" s="164">
        <f t="shared" si="16"/>
        <v>-22.65099999999984</v>
      </c>
      <c r="I127" s="165">
        <f t="shared" si="16"/>
        <v>106.30799999999908</v>
      </c>
      <c r="J127" s="166">
        <f t="shared" si="16"/>
        <v>83.65599999999904</v>
      </c>
      <c r="K127" s="165">
        <f t="shared" si="16"/>
        <v>19.888000000000829</v>
      </c>
      <c r="L127" s="123">
        <f t="shared" si="16"/>
        <v>103.54199999999764</v>
      </c>
      <c r="M127" s="167">
        <f t="shared" si="17"/>
        <v>-1.0100956047842011E-2</v>
      </c>
      <c r="N127" s="168">
        <f t="shared" si="17"/>
        <v>7.4775684552231166E-3</v>
      </c>
      <c r="O127" s="169">
        <f t="shared" si="17"/>
        <v>5.0825723590350496E-3</v>
      </c>
      <c r="P127" s="168">
        <f t="shared" si="17"/>
        <v>3.7179801392412037E-3</v>
      </c>
      <c r="Q127" s="170">
        <f t="shared" si="17"/>
        <v>4.7477768210161522E-3</v>
      </c>
      <c r="R127" s="167">
        <f t="shared" si="18"/>
        <v>-9.2473697059935623E-3</v>
      </c>
      <c r="S127" s="168">
        <f t="shared" si="18"/>
        <v>8.2682588457704733E-3</v>
      </c>
      <c r="T127" s="169">
        <f t="shared" si="18"/>
        <v>5.8819301749415027E-3</v>
      </c>
      <c r="U127" s="168">
        <f t="shared" si="18"/>
        <v>-1.0168167261318348E-2</v>
      </c>
      <c r="V127" s="170">
        <f t="shared" si="18"/>
        <v>1.901238216767325E-3</v>
      </c>
      <c r="W127" s="167">
        <f t="shared" si="21"/>
        <v>-4.2345116720609614E-3</v>
      </c>
      <c r="X127" s="168">
        <f t="shared" si="21"/>
        <v>1.9873845165045957E-2</v>
      </c>
      <c r="Y127" s="169">
        <f t="shared" si="21"/>
        <v>1.5639146547080932E-2</v>
      </c>
      <c r="Z127" s="168">
        <f t="shared" si="21"/>
        <v>3.7179801392412037E-3</v>
      </c>
      <c r="AA127" s="170">
        <f t="shared" si="21"/>
        <v>1.9356752794513672E-2</v>
      </c>
      <c r="AB127" s="167">
        <f t="shared" si="22"/>
        <v>-9.4734986203323397E-4</v>
      </c>
      <c r="AC127" s="168">
        <f t="shared" si="22"/>
        <v>5.3705715886305265E-3</v>
      </c>
      <c r="AD127" s="169">
        <f t="shared" si="22"/>
        <v>4.4231302791470362E-3</v>
      </c>
      <c r="AE127" s="168">
        <f t="shared" si="22"/>
        <v>-2.5218463386543957E-3</v>
      </c>
      <c r="AF127" s="170">
        <f t="shared" si="22"/>
        <v>1.901238216767325E-3</v>
      </c>
      <c r="AN127" s="152"/>
      <c r="AO127" s="152"/>
      <c r="AP127" s="152"/>
      <c r="AQ127" s="152"/>
      <c r="AR127" s="152"/>
    </row>
    <row r="128" spans="1:44" ht="13.5" customHeight="1" x14ac:dyDescent="0.2">
      <c r="A128" s="336"/>
      <c r="B128" s="72" t="s">
        <v>530</v>
      </c>
      <c r="C128" s="164">
        <v>2223.8820000000001</v>
      </c>
      <c r="D128" s="165">
        <v>14218.59</v>
      </c>
      <c r="E128" s="166">
        <v>16442.473000000002</v>
      </c>
      <c r="F128" s="165">
        <v>5378.0450000000001</v>
      </c>
      <c r="G128" s="123">
        <v>21820.519</v>
      </c>
      <c r="H128" s="164">
        <f t="shared" si="16"/>
        <v>4.0720000000001164</v>
      </c>
      <c r="I128" s="165">
        <f t="shared" si="16"/>
        <v>-104.63899999999921</v>
      </c>
      <c r="J128" s="166">
        <f t="shared" si="16"/>
        <v>-100.56499999999869</v>
      </c>
      <c r="K128" s="165">
        <f t="shared" si="16"/>
        <v>9.0159999999996217</v>
      </c>
      <c r="L128" s="123">
        <f t="shared" si="16"/>
        <v>-91.545999999998457</v>
      </c>
      <c r="M128" s="167">
        <f t="shared" si="17"/>
        <v>1.8343912316820432E-3</v>
      </c>
      <c r="N128" s="168">
        <f t="shared" si="17"/>
        <v>-7.3055454185644323E-3</v>
      </c>
      <c r="O128" s="169">
        <f t="shared" si="17"/>
        <v>-6.0789922624852029E-3</v>
      </c>
      <c r="P128" s="168">
        <f t="shared" si="17"/>
        <v>1.6792608123367598E-3</v>
      </c>
      <c r="Q128" s="170">
        <f t="shared" si="17"/>
        <v>-4.1778809984361794E-3</v>
      </c>
      <c r="R128" s="167">
        <f t="shared" si="18"/>
        <v>1.6805151232644519E-2</v>
      </c>
      <c r="S128" s="168">
        <f t="shared" si="18"/>
        <v>-7.1332886056758261E-3</v>
      </c>
      <c r="T128" s="169">
        <f t="shared" si="18"/>
        <v>-3.9616856733561794E-3</v>
      </c>
      <c r="U128" s="168">
        <f t="shared" si="18"/>
        <v>-2.5146510230816314E-3</v>
      </c>
      <c r="V128" s="170">
        <f t="shared" si="18"/>
        <v>-3.605428732632622E-3</v>
      </c>
      <c r="W128" s="167">
        <f t="shared" si="21"/>
        <v>7.5842391613085275E-4</v>
      </c>
      <c r="X128" s="168">
        <f t="shared" si="21"/>
        <v>-1.9489371355602515E-2</v>
      </c>
      <c r="Y128" s="169">
        <f t="shared" si="21"/>
        <v>-1.8730574932636551E-2</v>
      </c>
      <c r="Z128" s="168">
        <f t="shared" si="21"/>
        <v>1.6792608123367598E-3</v>
      </c>
      <c r="AA128" s="170">
        <f t="shared" si="21"/>
        <v>-1.7050755360047125E-2</v>
      </c>
      <c r="AB128" s="167">
        <f t="shared" si="22"/>
        <v>1.6783506600797258E-3</v>
      </c>
      <c r="AC128" s="168">
        <f t="shared" si="22"/>
        <v>-4.66467782151502E-3</v>
      </c>
      <c r="AD128" s="169">
        <f t="shared" si="22"/>
        <v>-2.9863271614351695E-3</v>
      </c>
      <c r="AE128" s="168">
        <f t="shared" si="22"/>
        <v>-6.1910157119741103E-4</v>
      </c>
      <c r="AF128" s="170">
        <f t="shared" si="22"/>
        <v>-3.605428732632622E-3</v>
      </c>
      <c r="AN128" s="152"/>
      <c r="AO128" s="152"/>
      <c r="AP128" s="152"/>
      <c r="AQ128" s="152"/>
      <c r="AR128" s="152"/>
    </row>
    <row r="129" spans="1:44" ht="13.5" customHeight="1" x14ac:dyDescent="0.2">
      <c r="A129" s="336"/>
      <c r="B129" s="72" t="s">
        <v>531</v>
      </c>
      <c r="C129" s="164">
        <v>2251.0520000000001</v>
      </c>
      <c r="D129" s="165">
        <v>14302.739</v>
      </c>
      <c r="E129" s="166">
        <v>16553.791000000001</v>
      </c>
      <c r="F129" s="165">
        <v>5394.8</v>
      </c>
      <c r="G129" s="123">
        <v>21948.591</v>
      </c>
      <c r="H129" s="164">
        <f t="shared" si="16"/>
        <v>27.170000000000073</v>
      </c>
      <c r="I129" s="165">
        <f t="shared" si="16"/>
        <v>84.148999999999432</v>
      </c>
      <c r="J129" s="166">
        <f t="shared" si="16"/>
        <v>111.3179999999993</v>
      </c>
      <c r="K129" s="165">
        <f t="shared" si="16"/>
        <v>16.755000000000109</v>
      </c>
      <c r="L129" s="123">
        <f t="shared" si="16"/>
        <v>128.07200000000012</v>
      </c>
      <c r="M129" s="167">
        <f t="shared" si="17"/>
        <v>1.2217374842729998E-2</v>
      </c>
      <c r="N129" s="168">
        <f t="shared" si="17"/>
        <v>5.9182380250080652E-3</v>
      </c>
      <c r="O129" s="169">
        <f t="shared" si="17"/>
        <v>6.7701494781228647E-3</v>
      </c>
      <c r="P129" s="168">
        <f t="shared" si="17"/>
        <v>3.1154443668656748E-3</v>
      </c>
      <c r="Q129" s="170">
        <f t="shared" si="17"/>
        <v>5.8693379382956067E-3</v>
      </c>
      <c r="R129" s="167">
        <f t="shared" si="18"/>
        <v>3.7384138020978591E-2</v>
      </c>
      <c r="S129" s="168">
        <f t="shared" si="18"/>
        <v>2.3875252852836412E-4</v>
      </c>
      <c r="T129" s="169">
        <f t="shared" si="18"/>
        <v>5.1328362900645514E-3</v>
      </c>
      <c r="U129" s="168">
        <f t="shared" si="18"/>
        <v>3.4445744186362716E-3</v>
      </c>
      <c r="V129" s="170">
        <f t="shared" si="18"/>
        <v>4.7174397551975967E-3</v>
      </c>
      <c r="W129" s="167">
        <f t="shared" ref="W129:AA144" si="23">(C129-C128)/$F128</f>
        <v>5.0520216918973479E-3</v>
      </c>
      <c r="X129" s="168">
        <f t="shared" si="23"/>
        <v>1.5646763833325944E-2</v>
      </c>
      <c r="Y129" s="169">
        <f t="shared" si="23"/>
        <v>2.0698599584049463E-2</v>
      </c>
      <c r="Z129" s="168">
        <f t="shared" si="23"/>
        <v>3.1154443668656748E-3</v>
      </c>
      <c r="AA129" s="170">
        <f t="shared" si="23"/>
        <v>2.3813858009741479E-2</v>
      </c>
      <c r="AB129" s="167">
        <f t="shared" ref="AB129:AF144" si="24">(C129-C117)/$G117</f>
        <v>3.7133902322195296E-3</v>
      </c>
      <c r="AC129" s="168">
        <f t="shared" si="24"/>
        <v>1.5627906772344016E-4</v>
      </c>
      <c r="AD129" s="169">
        <f t="shared" si="24"/>
        <v>3.8696235240004936E-3</v>
      </c>
      <c r="AE129" s="168">
        <f t="shared" si="24"/>
        <v>8.4772467931206786E-4</v>
      </c>
      <c r="AF129" s="170">
        <f t="shared" si="24"/>
        <v>4.7174397551975967E-3</v>
      </c>
      <c r="AN129" s="152"/>
      <c r="AO129" s="152"/>
      <c r="AP129" s="152"/>
      <c r="AQ129" s="152"/>
      <c r="AR129" s="152"/>
    </row>
    <row r="130" spans="1:44" ht="13.5" customHeight="1" x14ac:dyDescent="0.2">
      <c r="A130" s="336"/>
      <c r="B130" s="72" t="s">
        <v>532</v>
      </c>
      <c r="C130" s="164">
        <v>2284.2869999999998</v>
      </c>
      <c r="D130" s="165">
        <v>14361.11</v>
      </c>
      <c r="E130" s="166">
        <v>16645.398000000001</v>
      </c>
      <c r="F130" s="165">
        <v>5334.3620000000001</v>
      </c>
      <c r="G130" s="123">
        <v>21979.759999999998</v>
      </c>
      <c r="H130" s="164">
        <f t="shared" si="16"/>
        <v>33.234999999999673</v>
      </c>
      <c r="I130" s="165">
        <f t="shared" si="16"/>
        <v>58.371000000001004</v>
      </c>
      <c r="J130" s="166">
        <f t="shared" si="16"/>
        <v>91.606999999999971</v>
      </c>
      <c r="K130" s="165">
        <f t="shared" si="16"/>
        <v>-60.438000000000102</v>
      </c>
      <c r="L130" s="123">
        <f t="shared" si="16"/>
        <v>31.16899999999805</v>
      </c>
      <c r="M130" s="167">
        <f t="shared" si="17"/>
        <v>1.476420802362614E-2</v>
      </c>
      <c r="N130" s="168">
        <f t="shared" si="17"/>
        <v>4.0811064230425378E-3</v>
      </c>
      <c r="O130" s="169">
        <f t="shared" si="17"/>
        <v>5.5338985492809451E-3</v>
      </c>
      <c r="P130" s="168">
        <f t="shared" si="17"/>
        <v>-1.1203010306220824E-2</v>
      </c>
      <c r="Q130" s="170">
        <f t="shared" si="17"/>
        <v>1.4200911575598656E-3</v>
      </c>
      <c r="R130" s="167">
        <f t="shared" si="18"/>
        <v>5.55991482329714E-2</v>
      </c>
      <c r="S130" s="168">
        <f t="shared" si="18"/>
        <v>7.4983371599175322E-3</v>
      </c>
      <c r="T130" s="169">
        <f t="shared" si="18"/>
        <v>1.3838241332073056E-2</v>
      </c>
      <c r="U130" s="168">
        <f t="shared" si="18"/>
        <v>-1.8812181133299802E-2</v>
      </c>
      <c r="V130" s="170">
        <f t="shared" si="18"/>
        <v>5.716034395497842E-3</v>
      </c>
      <c r="W130" s="167">
        <f t="shared" si="23"/>
        <v>6.160562022688454E-3</v>
      </c>
      <c r="X130" s="168">
        <f t="shared" si="23"/>
        <v>1.0819863572329095E-2</v>
      </c>
      <c r="Y130" s="169">
        <f t="shared" si="23"/>
        <v>1.6980610958700966E-2</v>
      </c>
      <c r="Z130" s="168">
        <f t="shared" si="23"/>
        <v>-1.1203010306220824E-2</v>
      </c>
      <c r="AA130" s="170">
        <f t="shared" si="23"/>
        <v>5.7776006524798045E-3</v>
      </c>
      <c r="AB130" s="167">
        <f t="shared" si="24"/>
        <v>5.5051886225461026E-3</v>
      </c>
      <c r="AC130" s="168">
        <f t="shared" si="24"/>
        <v>4.8905878364592613E-3</v>
      </c>
      <c r="AD130" s="169">
        <f t="shared" si="24"/>
        <v>1.0395822215466559E-2</v>
      </c>
      <c r="AE130" s="168">
        <f t="shared" si="24"/>
        <v>-4.6797420635074803E-3</v>
      </c>
      <c r="AF130" s="170">
        <f t="shared" si="24"/>
        <v>5.716034395497842E-3</v>
      </c>
      <c r="AN130" s="152"/>
      <c r="AO130" s="152"/>
      <c r="AP130" s="152"/>
      <c r="AQ130" s="152"/>
      <c r="AR130" s="152"/>
    </row>
    <row r="131" spans="1:44" ht="13.5" customHeight="1" x14ac:dyDescent="0.2">
      <c r="A131" s="336"/>
      <c r="B131" s="72" t="s">
        <v>533</v>
      </c>
      <c r="C131" s="164">
        <v>2243.1799999999998</v>
      </c>
      <c r="D131" s="165">
        <v>14337.096</v>
      </c>
      <c r="E131" s="166">
        <v>16580.276000000002</v>
      </c>
      <c r="F131" s="165">
        <v>5364.6220000000003</v>
      </c>
      <c r="G131" s="123">
        <v>21944.897000000001</v>
      </c>
      <c r="H131" s="164">
        <f t="shared" si="16"/>
        <v>-41.106999999999971</v>
      </c>
      <c r="I131" s="165">
        <f t="shared" si="16"/>
        <v>-24.014000000001033</v>
      </c>
      <c r="J131" s="166">
        <f t="shared" si="16"/>
        <v>-65.121999999999389</v>
      </c>
      <c r="K131" s="165">
        <f t="shared" si="16"/>
        <v>30.260000000000218</v>
      </c>
      <c r="L131" s="123">
        <f t="shared" si="16"/>
        <v>-34.862999999997555</v>
      </c>
      <c r="M131" s="167">
        <f t="shared" si="17"/>
        <v>-1.7995549596000842E-2</v>
      </c>
      <c r="N131" s="168">
        <f t="shared" si="17"/>
        <v>-1.6721548682518991E-3</v>
      </c>
      <c r="O131" s="169">
        <f t="shared" si="17"/>
        <v>-3.9123125803299736E-3</v>
      </c>
      <c r="P131" s="168">
        <f t="shared" si="17"/>
        <v>5.6726558864959326E-3</v>
      </c>
      <c r="Q131" s="170">
        <f t="shared" si="17"/>
        <v>-1.5861410679642342E-3</v>
      </c>
      <c r="R131" s="167">
        <f t="shared" si="18"/>
        <v>3.2403738262700099E-2</v>
      </c>
      <c r="S131" s="168">
        <f t="shared" si="18"/>
        <v>4.7533619276502051E-3</v>
      </c>
      <c r="T131" s="169">
        <f t="shared" si="18"/>
        <v>8.4072885589704487E-3</v>
      </c>
      <c r="U131" s="168">
        <f t="shared" si="18"/>
        <v>-6.0331461740047955E-3</v>
      </c>
      <c r="V131" s="170">
        <f t="shared" si="18"/>
        <v>4.838587228320367E-3</v>
      </c>
      <c r="W131" s="167">
        <f t="shared" si="23"/>
        <v>-7.7060761905547413E-3</v>
      </c>
      <c r="X131" s="168">
        <f t="shared" si="23"/>
        <v>-4.5017567236721153E-3</v>
      </c>
      <c r="Y131" s="169">
        <f t="shared" si="23"/>
        <v>-1.2208020378069465E-2</v>
      </c>
      <c r="Z131" s="168">
        <f t="shared" si="23"/>
        <v>5.6726558864959326E-3</v>
      </c>
      <c r="AA131" s="170">
        <f t="shared" si="23"/>
        <v>-6.5355519554161409E-3</v>
      </c>
      <c r="AB131" s="167">
        <f t="shared" si="24"/>
        <v>3.2238321999140426E-3</v>
      </c>
      <c r="AC131" s="168">
        <f t="shared" si="24"/>
        <v>3.1057419342608258E-3</v>
      </c>
      <c r="AD131" s="169">
        <f t="shared" si="24"/>
        <v>6.32957413417491E-3</v>
      </c>
      <c r="AE131" s="168">
        <f t="shared" si="24"/>
        <v>-1.490986905854626E-3</v>
      </c>
      <c r="AF131" s="170">
        <f t="shared" si="24"/>
        <v>4.838587228320367E-3</v>
      </c>
      <c r="AN131" s="152"/>
      <c r="AO131" s="152"/>
      <c r="AP131" s="152"/>
      <c r="AQ131" s="152"/>
      <c r="AR131" s="152"/>
    </row>
    <row r="132" spans="1:44" ht="13.5" customHeight="1" x14ac:dyDescent="0.2">
      <c r="A132" s="336"/>
      <c r="B132" s="72" t="s">
        <v>534</v>
      </c>
      <c r="C132" s="164">
        <v>2235.1080000000002</v>
      </c>
      <c r="D132" s="165">
        <v>14302.377</v>
      </c>
      <c r="E132" s="166">
        <v>16537.485000000001</v>
      </c>
      <c r="F132" s="165">
        <v>5362.5029999999997</v>
      </c>
      <c r="G132" s="123">
        <v>21899.989000000001</v>
      </c>
      <c r="H132" s="164">
        <f t="shared" si="16"/>
        <v>-8.0719999999996617</v>
      </c>
      <c r="I132" s="165">
        <f t="shared" si="16"/>
        <v>-34.718999999999141</v>
      </c>
      <c r="J132" s="166">
        <f t="shared" si="16"/>
        <v>-42.791000000001077</v>
      </c>
      <c r="K132" s="165">
        <f t="shared" si="16"/>
        <v>-2.1190000000005966</v>
      </c>
      <c r="L132" s="123">
        <f t="shared" si="16"/>
        <v>-44.907999999999447</v>
      </c>
      <c r="M132" s="167">
        <f t="shared" si="17"/>
        <v>-3.5984628964236764E-3</v>
      </c>
      <c r="N132" s="168">
        <f t="shared" si="17"/>
        <v>-2.4216201105160449E-3</v>
      </c>
      <c r="O132" s="169">
        <f t="shared" si="17"/>
        <v>-2.5808376169372013E-3</v>
      </c>
      <c r="P132" s="168">
        <f t="shared" si="17"/>
        <v>-3.9499521121909363E-4</v>
      </c>
      <c r="Q132" s="170">
        <f t="shared" si="17"/>
        <v>-2.0463983038972317E-3</v>
      </c>
      <c r="R132" s="167">
        <f t="shared" si="18"/>
        <v>3.8041090508165211E-2</v>
      </c>
      <c r="S132" s="168">
        <f t="shared" si="18"/>
        <v>-1.3640635856397158E-3</v>
      </c>
      <c r="T132" s="169">
        <f t="shared" si="18"/>
        <v>3.7859532479022321E-3</v>
      </c>
      <c r="U132" s="168">
        <f t="shared" si="18"/>
        <v>-4.5202644289718619E-3</v>
      </c>
      <c r="V132" s="170">
        <f t="shared" si="18"/>
        <v>1.7393222310676871E-3</v>
      </c>
      <c r="W132" s="167">
        <f t="shared" si="23"/>
        <v>-1.5046726498157113E-3</v>
      </c>
      <c r="X132" s="168">
        <f t="shared" si="23"/>
        <v>-6.4718446145877826E-3</v>
      </c>
      <c r="Y132" s="169">
        <f t="shared" si="23"/>
        <v>-7.9765172644039178E-3</v>
      </c>
      <c r="Z132" s="168">
        <f t="shared" si="23"/>
        <v>-3.9499521121909363E-4</v>
      </c>
      <c r="AA132" s="170">
        <f t="shared" si="23"/>
        <v>-8.3711396627757645E-3</v>
      </c>
      <c r="AB132" s="167">
        <f t="shared" si="24"/>
        <v>3.7466899131295022E-3</v>
      </c>
      <c r="AC132" s="168">
        <f t="shared" si="24"/>
        <v>-8.9360681409959592E-4</v>
      </c>
      <c r="AD132" s="169">
        <f t="shared" si="24"/>
        <v>2.8530830990298856E-3</v>
      </c>
      <c r="AE132" s="168">
        <f t="shared" si="24"/>
        <v>-1.1138066095068295E-3</v>
      </c>
      <c r="AF132" s="170">
        <f t="shared" si="24"/>
        <v>1.7393222310676871E-3</v>
      </c>
      <c r="AN132" s="152"/>
      <c r="AO132" s="152"/>
      <c r="AP132" s="152"/>
      <c r="AQ132" s="152"/>
      <c r="AR132" s="152"/>
    </row>
    <row r="133" spans="1:44" ht="13.5" customHeight="1" x14ac:dyDescent="0.2">
      <c r="A133" s="336"/>
      <c r="B133" s="147" t="s">
        <v>535</v>
      </c>
      <c r="C133" s="164">
        <v>2297.4699999999998</v>
      </c>
      <c r="D133" s="165">
        <v>14340.041999999999</v>
      </c>
      <c r="E133" s="166">
        <v>16637.511999999999</v>
      </c>
      <c r="F133" s="165">
        <v>5349.5929999999998</v>
      </c>
      <c r="G133" s="123">
        <v>21987.105</v>
      </c>
      <c r="H133" s="164">
        <f t="shared" si="16"/>
        <v>62.361999999999625</v>
      </c>
      <c r="I133" s="165">
        <f t="shared" si="16"/>
        <v>37.664999999999054</v>
      </c>
      <c r="J133" s="166">
        <f t="shared" si="16"/>
        <v>100.02699999999822</v>
      </c>
      <c r="K133" s="165">
        <f t="shared" si="16"/>
        <v>-12.909999999999854</v>
      </c>
      <c r="L133" s="123">
        <f t="shared" si="16"/>
        <v>87.115999999998166</v>
      </c>
      <c r="M133" s="167">
        <f t="shared" si="17"/>
        <v>2.7901112608428594E-2</v>
      </c>
      <c r="N133" s="168">
        <f t="shared" si="17"/>
        <v>2.6334783372022044E-3</v>
      </c>
      <c r="O133" s="169">
        <f t="shared" si="17"/>
        <v>6.0485013289504549E-3</v>
      </c>
      <c r="P133" s="168">
        <f t="shared" si="17"/>
        <v>-2.4074578606296079E-3</v>
      </c>
      <c r="Q133" s="170">
        <f t="shared" si="17"/>
        <v>3.9779015414116489E-3</v>
      </c>
      <c r="R133" s="167">
        <f t="shared" si="18"/>
        <v>8.8704384586113877E-2</v>
      </c>
      <c r="S133" s="168">
        <f t="shared" si="18"/>
        <v>4.5328536621278854E-3</v>
      </c>
      <c r="T133" s="169">
        <f t="shared" si="18"/>
        <v>1.5373181339019638E-2</v>
      </c>
      <c r="U133" s="168">
        <f t="shared" si="18"/>
        <v>-6.0156422305665831E-3</v>
      </c>
      <c r="V133" s="170">
        <f t="shared" si="18"/>
        <v>1.0084812815460534E-2</v>
      </c>
      <c r="W133" s="167">
        <f t="shared" si="23"/>
        <v>1.1629270883391512E-2</v>
      </c>
      <c r="X133" s="168">
        <f t="shared" si="23"/>
        <v>7.023772294392946E-3</v>
      </c>
      <c r="Y133" s="169">
        <f t="shared" si="23"/>
        <v>1.8653043177784372E-2</v>
      </c>
      <c r="Z133" s="168">
        <f t="shared" si="23"/>
        <v>-2.4074578606296079E-3</v>
      </c>
      <c r="AA133" s="170">
        <f t="shared" si="23"/>
        <v>1.6245398837072572E-2</v>
      </c>
      <c r="AB133" s="167">
        <f t="shared" si="24"/>
        <v>8.5995307793244567E-3</v>
      </c>
      <c r="AC133" s="168">
        <f t="shared" si="24"/>
        <v>2.9726773064330902E-3</v>
      </c>
      <c r="AD133" s="169">
        <f t="shared" si="24"/>
        <v>1.1572208085757506E-2</v>
      </c>
      <c r="AE133" s="168">
        <f t="shared" si="24"/>
        <v>-1.4873493304240625E-3</v>
      </c>
      <c r="AF133" s="170">
        <f t="shared" si="24"/>
        <v>1.0084812815460534E-2</v>
      </c>
      <c r="AN133" s="152"/>
      <c r="AO133" s="152"/>
      <c r="AP133" s="152"/>
      <c r="AQ133" s="152"/>
      <c r="AR133" s="152"/>
    </row>
    <row r="134" spans="1:44" ht="13.5" customHeight="1" x14ac:dyDescent="0.2">
      <c r="A134" s="336"/>
      <c r="B134" s="72" t="s">
        <v>536</v>
      </c>
      <c r="C134" s="164">
        <v>2285.5540000000001</v>
      </c>
      <c r="D134" s="165">
        <v>14341.273999999999</v>
      </c>
      <c r="E134" s="166">
        <v>16626.829000000002</v>
      </c>
      <c r="F134" s="165">
        <v>5382.4459999999999</v>
      </c>
      <c r="G134" s="123">
        <v>22009.275000000001</v>
      </c>
      <c r="H134" s="164">
        <f t="shared" si="16"/>
        <v>-11.915999999999713</v>
      </c>
      <c r="I134" s="165">
        <f t="shared" si="16"/>
        <v>1.2319999999999709</v>
      </c>
      <c r="J134" s="166">
        <f t="shared" si="16"/>
        <v>-10.682999999997264</v>
      </c>
      <c r="K134" s="165">
        <f t="shared" si="16"/>
        <v>32.853000000000065</v>
      </c>
      <c r="L134" s="123">
        <f t="shared" si="16"/>
        <v>22.170000000001892</v>
      </c>
      <c r="M134" s="167">
        <f t="shared" si="17"/>
        <v>-5.1865747974945108E-3</v>
      </c>
      <c r="N134" s="168">
        <f t="shared" si="17"/>
        <v>8.5913276962506168E-5</v>
      </c>
      <c r="O134" s="169">
        <f t="shared" si="17"/>
        <v>-6.4210321831757451E-4</v>
      </c>
      <c r="P134" s="168">
        <f t="shared" si="17"/>
        <v>6.1412148550366481E-3</v>
      </c>
      <c r="Q134" s="170">
        <f t="shared" si="17"/>
        <v>1.0083182847401644E-3</v>
      </c>
      <c r="R134" s="167">
        <f t="shared" si="18"/>
        <v>5.6550341781684152E-2</v>
      </c>
      <c r="S134" s="168">
        <f t="shared" si="18"/>
        <v>6.1305369972688168E-3</v>
      </c>
      <c r="T134" s="169">
        <f t="shared" si="18"/>
        <v>1.2774231376734772E-2</v>
      </c>
      <c r="U134" s="168">
        <f t="shared" si="18"/>
        <v>-5.0713282033251034E-4</v>
      </c>
      <c r="V134" s="170">
        <f t="shared" si="18"/>
        <v>9.4937274937632963E-3</v>
      </c>
      <c r="W134" s="167">
        <f t="shared" si="23"/>
        <v>-2.2274591730622709E-3</v>
      </c>
      <c r="X134" s="168">
        <f t="shared" si="23"/>
        <v>2.3029789369022484E-4</v>
      </c>
      <c r="Y134" s="169">
        <f t="shared" si="23"/>
        <v>-1.996974349263068E-3</v>
      </c>
      <c r="Z134" s="168">
        <f t="shared" si="23"/>
        <v>6.1412148550366481E-3</v>
      </c>
      <c r="AA134" s="170">
        <f t="shared" si="23"/>
        <v>4.1442405057734097E-3</v>
      </c>
      <c r="AB134" s="167">
        <f t="shared" si="24"/>
        <v>5.6109243570285567E-3</v>
      </c>
      <c r="AC134" s="168">
        <f t="shared" si="24"/>
        <v>4.0080193410875651E-3</v>
      </c>
      <c r="AD134" s="169">
        <f t="shared" si="24"/>
        <v>9.6189895648576516E-3</v>
      </c>
      <c r="AE134" s="168">
        <f t="shared" si="24"/>
        <v>-1.25262071094356E-4</v>
      </c>
      <c r="AF134" s="170">
        <f t="shared" si="24"/>
        <v>9.4937274937632963E-3</v>
      </c>
      <c r="AN134" s="152"/>
      <c r="AO134" s="152"/>
      <c r="AP134" s="152"/>
      <c r="AQ134" s="152"/>
      <c r="AR134" s="152"/>
    </row>
    <row r="135" spans="1:44" ht="13.5" customHeight="1" x14ac:dyDescent="0.2">
      <c r="A135" s="336"/>
      <c r="B135" s="72" t="s">
        <v>537</v>
      </c>
      <c r="C135" s="164">
        <v>2301.1469999999999</v>
      </c>
      <c r="D135" s="165">
        <v>14269.674999999999</v>
      </c>
      <c r="E135" s="166">
        <v>16570.823</v>
      </c>
      <c r="F135" s="165">
        <v>5377.2209999999995</v>
      </c>
      <c r="G135" s="123">
        <v>21948.044999999998</v>
      </c>
      <c r="H135" s="164">
        <f t="shared" ref="H135:L185" si="25">C135-C134</f>
        <v>15.592999999999847</v>
      </c>
      <c r="I135" s="165">
        <f t="shared" si="25"/>
        <v>-71.59900000000016</v>
      </c>
      <c r="J135" s="166">
        <f t="shared" si="25"/>
        <v>-56.006000000001222</v>
      </c>
      <c r="K135" s="165">
        <f t="shared" si="25"/>
        <v>-5.2250000000003638</v>
      </c>
      <c r="L135" s="123">
        <f t="shared" si="25"/>
        <v>-61.230000000003201</v>
      </c>
      <c r="M135" s="167">
        <f t="shared" ref="M135:Q185" si="26">(C135-C134)/C134</f>
        <v>6.8224159219164573E-3</v>
      </c>
      <c r="N135" s="168">
        <f t="shared" si="26"/>
        <v>-4.9925132174449887E-3</v>
      </c>
      <c r="O135" s="169">
        <f t="shared" si="26"/>
        <v>-3.3684113789828004E-3</v>
      </c>
      <c r="P135" s="168">
        <f t="shared" si="26"/>
        <v>-9.7074824345666705E-4</v>
      </c>
      <c r="Q135" s="170">
        <f t="shared" si="26"/>
        <v>-2.7820089485002661E-3</v>
      </c>
      <c r="R135" s="167">
        <f t="shared" ref="R135:V185" si="27">(C135-C123)/C123</f>
        <v>5.6470017863808092E-2</v>
      </c>
      <c r="S135" s="168">
        <f t="shared" si="27"/>
        <v>-9.5209263646417203E-4</v>
      </c>
      <c r="T135" s="169">
        <f t="shared" si="27"/>
        <v>6.6460244620453208E-3</v>
      </c>
      <c r="U135" s="168">
        <f t="shared" si="27"/>
        <v>3.6118837545299938E-3</v>
      </c>
      <c r="V135" s="170">
        <f t="shared" si="27"/>
        <v>5.9010633160897731E-3</v>
      </c>
      <c r="W135" s="167">
        <f t="shared" si="23"/>
        <v>2.8970100210944701E-3</v>
      </c>
      <c r="X135" s="168">
        <f t="shared" si="23"/>
        <v>-1.3302316456124253E-2</v>
      </c>
      <c r="Y135" s="169">
        <f t="shared" si="23"/>
        <v>-1.0405306435029951E-2</v>
      </c>
      <c r="Z135" s="168">
        <f t="shared" si="23"/>
        <v>-9.7074824345666705E-4</v>
      </c>
      <c r="AA135" s="170">
        <f t="shared" si="23"/>
        <v>-1.1375868889349414E-2</v>
      </c>
      <c r="AB135" s="167">
        <f t="shared" si="24"/>
        <v>5.6372141932404026E-3</v>
      </c>
      <c r="AC135" s="168">
        <f t="shared" si="24"/>
        <v>-6.2325590092583043E-4</v>
      </c>
      <c r="AD135" s="169">
        <f t="shared" si="24"/>
        <v>5.0140499543340766E-3</v>
      </c>
      <c r="AE135" s="168">
        <f t="shared" si="24"/>
        <v>8.8692169973648364E-4</v>
      </c>
      <c r="AF135" s="170">
        <f t="shared" si="24"/>
        <v>5.9010633160897731E-3</v>
      </c>
      <c r="AN135" s="152"/>
      <c r="AO135" s="152"/>
      <c r="AP135" s="152"/>
      <c r="AQ135" s="152"/>
      <c r="AR135" s="152"/>
    </row>
    <row r="136" spans="1:44" ht="13.5" customHeight="1" x14ac:dyDescent="0.2">
      <c r="A136" s="337"/>
      <c r="B136" s="150" t="s">
        <v>538</v>
      </c>
      <c r="C136" s="171">
        <v>2291.4769999999999</v>
      </c>
      <c r="D136" s="172">
        <v>14320.773999999999</v>
      </c>
      <c r="E136" s="173">
        <v>16612.251</v>
      </c>
      <c r="F136" s="172">
        <v>5422.1170000000002</v>
      </c>
      <c r="G136" s="137">
        <v>22034.368999999999</v>
      </c>
      <c r="H136" s="171">
        <f t="shared" si="25"/>
        <v>-9.6700000000000728</v>
      </c>
      <c r="I136" s="172">
        <f t="shared" si="25"/>
        <v>51.09900000000016</v>
      </c>
      <c r="J136" s="173">
        <f t="shared" si="25"/>
        <v>41.427999999999884</v>
      </c>
      <c r="K136" s="172">
        <f t="shared" si="25"/>
        <v>44.89600000000064</v>
      </c>
      <c r="L136" s="137">
        <f t="shared" si="25"/>
        <v>86.324000000000524</v>
      </c>
      <c r="M136" s="174">
        <f t="shared" si="26"/>
        <v>-4.2022521811948882E-3</v>
      </c>
      <c r="N136" s="175">
        <f t="shared" si="26"/>
        <v>3.58095051218757E-3</v>
      </c>
      <c r="O136" s="176">
        <f t="shared" si="26"/>
        <v>2.5000568770784581E-3</v>
      </c>
      <c r="P136" s="175">
        <f t="shared" si="26"/>
        <v>8.3492941800235934E-3</v>
      </c>
      <c r="Q136" s="177">
        <f t="shared" si="26"/>
        <v>3.9331065705396785E-3</v>
      </c>
      <c r="R136" s="174">
        <f t="shared" si="27"/>
        <v>5.3274191880307527E-2</v>
      </c>
      <c r="S136" s="175">
        <f t="shared" si="27"/>
        <v>5.2496183486887716E-3</v>
      </c>
      <c r="T136" s="176">
        <f t="shared" si="27"/>
        <v>1.1612110955096627E-2</v>
      </c>
      <c r="U136" s="175">
        <f t="shared" si="27"/>
        <v>7.6574365725668924E-3</v>
      </c>
      <c r="V136" s="177">
        <f t="shared" si="27"/>
        <v>1.0636131907042675E-2</v>
      </c>
      <c r="W136" s="174">
        <f t="shared" si="23"/>
        <v>-1.7983266821281984E-3</v>
      </c>
      <c r="X136" s="175">
        <f t="shared" si="23"/>
        <v>9.5028640258602286E-3</v>
      </c>
      <c r="Y136" s="176">
        <f t="shared" si="23"/>
        <v>7.7043513740647608E-3</v>
      </c>
      <c r="Z136" s="175">
        <f t="shared" si="23"/>
        <v>8.3492941800235934E-3</v>
      </c>
      <c r="AA136" s="177">
        <f t="shared" si="23"/>
        <v>1.6053645554088353E-2</v>
      </c>
      <c r="AB136" s="174">
        <f t="shared" si="24"/>
        <v>5.3160019676665171E-3</v>
      </c>
      <c r="AC136" s="175">
        <f t="shared" si="24"/>
        <v>3.430161025296443E-3</v>
      </c>
      <c r="AD136" s="176">
        <f t="shared" si="24"/>
        <v>8.7462088593152146E-3</v>
      </c>
      <c r="AE136" s="175">
        <f t="shared" si="24"/>
        <v>1.8898771813750795E-3</v>
      </c>
      <c r="AF136" s="177">
        <f t="shared" si="24"/>
        <v>1.0636131907042675E-2</v>
      </c>
      <c r="AN136" s="152"/>
      <c r="AO136" s="152"/>
      <c r="AP136" s="152"/>
      <c r="AQ136" s="152"/>
      <c r="AR136" s="152"/>
    </row>
    <row r="137" spans="1:44" ht="13.5" customHeight="1" x14ac:dyDescent="0.2">
      <c r="A137" s="335">
        <v>2015</v>
      </c>
      <c r="B137" s="156" t="s">
        <v>527</v>
      </c>
      <c r="C137" s="157">
        <v>2341.2069999999999</v>
      </c>
      <c r="D137" s="158">
        <v>14227.129000000001</v>
      </c>
      <c r="E137" s="159">
        <v>16568.335999999999</v>
      </c>
      <c r="F137" s="158">
        <v>5416.2190000000001</v>
      </c>
      <c r="G137" s="116">
        <v>21984.555</v>
      </c>
      <c r="H137" s="157">
        <f t="shared" si="25"/>
        <v>49.730000000000018</v>
      </c>
      <c r="I137" s="158">
        <f t="shared" si="25"/>
        <v>-93.644999999998618</v>
      </c>
      <c r="J137" s="159">
        <f t="shared" si="25"/>
        <v>-43.915000000000873</v>
      </c>
      <c r="K137" s="158">
        <f t="shared" si="25"/>
        <v>-5.8980000000001382</v>
      </c>
      <c r="L137" s="116">
        <f t="shared" si="25"/>
        <v>-49.813999999998487</v>
      </c>
      <c r="M137" s="160">
        <f t="shared" si="26"/>
        <v>2.170215978602448E-2</v>
      </c>
      <c r="N137" s="161">
        <f t="shared" si="26"/>
        <v>-6.5391018669799985E-3</v>
      </c>
      <c r="O137" s="162">
        <f t="shared" si="26"/>
        <v>-2.6435309700052613E-3</v>
      </c>
      <c r="P137" s="161">
        <f t="shared" si="26"/>
        <v>-1.0877670105606608E-3</v>
      </c>
      <c r="Q137" s="163">
        <f t="shared" si="26"/>
        <v>-2.260740936125672E-3</v>
      </c>
      <c r="R137" s="160">
        <f t="shared" si="27"/>
        <v>8.4599630036445064E-2</v>
      </c>
      <c r="S137" s="161">
        <f t="shared" si="27"/>
        <v>5.3421923753012331E-5</v>
      </c>
      <c r="T137" s="162">
        <f t="shared" si="27"/>
        <v>1.1191727047243338E-2</v>
      </c>
      <c r="U137" s="161">
        <f t="shared" si="27"/>
        <v>6.0492394382103461E-3</v>
      </c>
      <c r="V137" s="163">
        <f t="shared" si="27"/>
        <v>9.9199714671735148E-3</v>
      </c>
      <c r="W137" s="160">
        <f t="shared" si="23"/>
        <v>9.1716943769380149E-3</v>
      </c>
      <c r="X137" s="161">
        <f t="shared" si="23"/>
        <v>-1.7270929417421022E-2</v>
      </c>
      <c r="Y137" s="162">
        <f t="shared" si="23"/>
        <v>-8.0992350404834254E-3</v>
      </c>
      <c r="Z137" s="161">
        <f t="shared" si="23"/>
        <v>-1.0877670105606608E-3</v>
      </c>
      <c r="AA137" s="163">
        <f t="shared" si="23"/>
        <v>-9.1871864808521254E-3</v>
      </c>
      <c r="AB137" s="160">
        <f t="shared" si="24"/>
        <v>8.3889596814422374E-3</v>
      </c>
      <c r="AC137" s="161">
        <f t="shared" si="24"/>
        <v>3.4912654739441951E-5</v>
      </c>
      <c r="AD137" s="162">
        <f t="shared" si="24"/>
        <v>8.4238723361816786E-3</v>
      </c>
      <c r="AE137" s="161">
        <f t="shared" si="24"/>
        <v>1.496053193288263E-3</v>
      </c>
      <c r="AF137" s="163">
        <f t="shared" si="24"/>
        <v>9.9199714671735148E-3</v>
      </c>
      <c r="AN137" s="152"/>
      <c r="AO137" s="152"/>
      <c r="AP137" s="152"/>
      <c r="AQ137" s="152"/>
      <c r="AR137" s="152"/>
    </row>
    <row r="138" spans="1:44" ht="13.5" customHeight="1" x14ac:dyDescent="0.2">
      <c r="A138" s="336"/>
      <c r="B138" s="72" t="s">
        <v>528</v>
      </c>
      <c r="C138" s="164">
        <v>2310.6210000000001</v>
      </c>
      <c r="D138" s="165">
        <v>14321.242</v>
      </c>
      <c r="E138" s="166">
        <v>16631.863000000001</v>
      </c>
      <c r="F138" s="165">
        <v>5375.0789999999997</v>
      </c>
      <c r="G138" s="123">
        <v>22006.940999999999</v>
      </c>
      <c r="H138" s="164">
        <f t="shared" si="25"/>
        <v>-30.585999999999785</v>
      </c>
      <c r="I138" s="165">
        <f t="shared" si="25"/>
        <v>94.112999999999374</v>
      </c>
      <c r="J138" s="166">
        <f t="shared" si="25"/>
        <v>63.527000000001863</v>
      </c>
      <c r="K138" s="165">
        <f t="shared" si="25"/>
        <v>-41.140000000000327</v>
      </c>
      <c r="L138" s="123">
        <f t="shared" si="25"/>
        <v>22.385999999998603</v>
      </c>
      <c r="M138" s="167">
        <f t="shared" si="26"/>
        <v>-1.3064201499482868E-2</v>
      </c>
      <c r="N138" s="168">
        <f t="shared" si="26"/>
        <v>6.6150380726848947E-3</v>
      </c>
      <c r="O138" s="169">
        <f t="shared" si="26"/>
        <v>3.8342414108454743E-3</v>
      </c>
      <c r="P138" s="168">
        <f t="shared" si="26"/>
        <v>-7.5957046788544423E-3</v>
      </c>
      <c r="Q138" s="170">
        <f t="shared" si="26"/>
        <v>1.0182603195742922E-3</v>
      </c>
      <c r="R138" s="167">
        <f t="shared" si="27"/>
        <v>3.0395177441213166E-2</v>
      </c>
      <c r="S138" s="168">
        <f t="shared" si="27"/>
        <v>7.3378054221444932E-3</v>
      </c>
      <c r="T138" s="169">
        <f t="shared" si="27"/>
        <v>1.0479190530968888E-2</v>
      </c>
      <c r="U138" s="168">
        <f t="shared" si="27"/>
        <v>4.8490028585898379E-3</v>
      </c>
      <c r="V138" s="170">
        <f t="shared" si="27"/>
        <v>9.0981860623939471E-3</v>
      </c>
      <c r="W138" s="167">
        <f t="shared" si="23"/>
        <v>-5.6471128660048244E-3</v>
      </c>
      <c r="X138" s="168">
        <f t="shared" si="23"/>
        <v>1.7376143763758328E-2</v>
      </c>
      <c r="Y138" s="169">
        <f t="shared" si="23"/>
        <v>1.1729030897753925E-2</v>
      </c>
      <c r="Z138" s="168">
        <f t="shared" si="23"/>
        <v>-7.5957046788544423E-3</v>
      </c>
      <c r="AA138" s="170">
        <f t="shared" si="23"/>
        <v>4.1331415882553133E-3</v>
      </c>
      <c r="AB138" s="167">
        <f t="shared" si="24"/>
        <v>3.1253835942947768E-3</v>
      </c>
      <c r="AC138" s="168">
        <f t="shared" si="24"/>
        <v>4.7834968007691263E-3</v>
      </c>
      <c r="AD138" s="169">
        <f t="shared" si="24"/>
        <v>7.9088803950638827E-3</v>
      </c>
      <c r="AE138" s="168">
        <f t="shared" si="24"/>
        <v>1.1893515209627035E-3</v>
      </c>
      <c r="AF138" s="170">
        <f t="shared" si="24"/>
        <v>9.0981860623939471E-3</v>
      </c>
      <c r="AN138" s="152"/>
      <c r="AO138" s="152"/>
      <c r="AP138" s="152"/>
      <c r="AQ138" s="152"/>
      <c r="AR138" s="152"/>
    </row>
    <row r="139" spans="1:44" ht="13.5" customHeight="1" x14ac:dyDescent="0.2">
      <c r="A139" s="336"/>
      <c r="B139" s="72" t="s">
        <v>529</v>
      </c>
      <c r="C139" s="164">
        <v>2306.9470000000001</v>
      </c>
      <c r="D139" s="165">
        <v>14318.41</v>
      </c>
      <c r="E139" s="166">
        <v>16625.357</v>
      </c>
      <c r="F139" s="165">
        <v>5383.2619999999997</v>
      </c>
      <c r="G139" s="123">
        <v>22008.617999999999</v>
      </c>
      <c r="H139" s="164">
        <f t="shared" si="25"/>
        <v>-3.6739999999999782</v>
      </c>
      <c r="I139" s="165">
        <f t="shared" si="25"/>
        <v>-2.8320000000003347</v>
      </c>
      <c r="J139" s="166">
        <f t="shared" si="25"/>
        <v>-6.5060000000012224</v>
      </c>
      <c r="K139" s="165">
        <f t="shared" si="25"/>
        <v>8.1829999999999927</v>
      </c>
      <c r="L139" s="123">
        <f t="shared" si="25"/>
        <v>1.6769999999996799</v>
      </c>
      <c r="M139" s="167">
        <f t="shared" si="26"/>
        <v>-1.590048735816033E-3</v>
      </c>
      <c r="N139" s="168">
        <f t="shared" si="26"/>
        <v>-1.9774821206151915E-4</v>
      </c>
      <c r="O139" s="169">
        <f t="shared" si="26"/>
        <v>-3.9117686334965736E-4</v>
      </c>
      <c r="P139" s="168">
        <f t="shared" si="26"/>
        <v>1.522396228967052E-3</v>
      </c>
      <c r="Q139" s="170">
        <f t="shared" si="26"/>
        <v>7.6203230608001352E-5</v>
      </c>
      <c r="R139" s="167">
        <f t="shared" si="27"/>
        <v>3.9254260499772584E-2</v>
      </c>
      <c r="S139" s="168">
        <f t="shared" si="27"/>
        <v>-3.36446481446293E-4</v>
      </c>
      <c r="T139" s="169">
        <f t="shared" si="27"/>
        <v>4.9760509526726292E-3</v>
      </c>
      <c r="U139" s="168">
        <f t="shared" si="27"/>
        <v>2.6509448915249412E-3</v>
      </c>
      <c r="V139" s="170">
        <f t="shared" si="27"/>
        <v>4.4063852494048324E-3</v>
      </c>
      <c r="W139" s="167">
        <f t="shared" si="23"/>
        <v>-6.8352483749540768E-4</v>
      </c>
      <c r="X139" s="168">
        <f t="shared" si="23"/>
        <v>-5.2687597707872479E-4</v>
      </c>
      <c r="Y139" s="169">
        <f t="shared" si="23"/>
        <v>-1.2104008145743016E-3</v>
      </c>
      <c r="Z139" s="168">
        <f t="shared" si="23"/>
        <v>1.522396228967052E-3</v>
      </c>
      <c r="AA139" s="170">
        <f t="shared" si="23"/>
        <v>3.1199541439291963E-4</v>
      </c>
      <c r="AB139" s="167">
        <f t="shared" si="24"/>
        <v>3.9766676486218972E-3</v>
      </c>
      <c r="AC139" s="168">
        <f t="shared" si="24"/>
        <v>-2.1992450277961048E-4</v>
      </c>
      <c r="AD139" s="169">
        <f t="shared" si="24"/>
        <v>3.7567887828006859E-3</v>
      </c>
      <c r="AE139" s="168">
        <f t="shared" si="24"/>
        <v>6.4955082964564346E-4</v>
      </c>
      <c r="AF139" s="170">
        <f t="shared" si="24"/>
        <v>4.4063852494048324E-3</v>
      </c>
      <c r="AN139" s="152"/>
      <c r="AO139" s="152"/>
      <c r="AP139" s="152"/>
      <c r="AQ139" s="152"/>
      <c r="AR139" s="152"/>
    </row>
    <row r="140" spans="1:44" ht="13.5" customHeight="1" x14ac:dyDescent="0.2">
      <c r="A140" s="336"/>
      <c r="B140" s="72" t="s">
        <v>530</v>
      </c>
      <c r="C140" s="164">
        <v>2370.0509999999999</v>
      </c>
      <c r="D140" s="165">
        <v>14336.906999999999</v>
      </c>
      <c r="E140" s="166">
        <v>16706.957999999999</v>
      </c>
      <c r="F140" s="165">
        <v>5398.1229999999996</v>
      </c>
      <c r="G140" s="123">
        <v>22105.080999999998</v>
      </c>
      <c r="H140" s="164">
        <f t="shared" si="25"/>
        <v>63.103999999999814</v>
      </c>
      <c r="I140" s="165">
        <f t="shared" si="25"/>
        <v>18.496999999999389</v>
      </c>
      <c r="J140" s="166">
        <f t="shared" si="25"/>
        <v>81.600999999998749</v>
      </c>
      <c r="K140" s="165">
        <f t="shared" si="25"/>
        <v>14.860999999999876</v>
      </c>
      <c r="L140" s="123">
        <f t="shared" si="25"/>
        <v>96.462999999999738</v>
      </c>
      <c r="M140" s="167">
        <f t="shared" si="26"/>
        <v>2.7353901064913849E-2</v>
      </c>
      <c r="N140" s="168">
        <f t="shared" si="26"/>
        <v>1.2918333809409975E-3</v>
      </c>
      <c r="O140" s="169">
        <f t="shared" si="26"/>
        <v>4.9082254293846888E-3</v>
      </c>
      <c r="P140" s="168">
        <f t="shared" si="26"/>
        <v>2.7605938555470412E-3</v>
      </c>
      <c r="Q140" s="170">
        <f t="shared" si="26"/>
        <v>4.3829648912984791E-3</v>
      </c>
      <c r="R140" s="167">
        <f t="shared" si="27"/>
        <v>6.5726958534670393E-2</v>
      </c>
      <c r="S140" s="168">
        <f t="shared" si="27"/>
        <v>8.321289241760196E-3</v>
      </c>
      <c r="T140" s="169">
        <f t="shared" si="27"/>
        <v>1.6085475706725923E-2</v>
      </c>
      <c r="U140" s="168">
        <f t="shared" si="27"/>
        <v>3.7333268873725525E-3</v>
      </c>
      <c r="V140" s="170">
        <f t="shared" si="27"/>
        <v>1.3041028034209364E-2</v>
      </c>
      <c r="W140" s="167">
        <f t="shared" si="23"/>
        <v>1.1722260592183665E-2</v>
      </c>
      <c r="X140" s="168">
        <f t="shared" si="23"/>
        <v>3.4360207621325859E-3</v>
      </c>
      <c r="Y140" s="169">
        <f t="shared" si="23"/>
        <v>1.5158281354316166E-2</v>
      </c>
      <c r="Z140" s="168">
        <f t="shared" si="23"/>
        <v>2.7605938555470412E-3</v>
      </c>
      <c r="AA140" s="170">
        <f t="shared" si="23"/>
        <v>1.7919060970838823E-2</v>
      </c>
      <c r="AB140" s="167">
        <f t="shared" si="24"/>
        <v>6.6986949302168235E-3</v>
      </c>
      <c r="AC140" s="168">
        <f t="shared" si="24"/>
        <v>5.4222816606699E-3</v>
      </c>
      <c r="AD140" s="169">
        <f t="shared" si="24"/>
        <v>1.2120930762462475E-2</v>
      </c>
      <c r="AE140" s="168">
        <f t="shared" si="24"/>
        <v>9.2014310017096842E-4</v>
      </c>
      <c r="AF140" s="170">
        <f t="shared" si="24"/>
        <v>1.3041028034209364E-2</v>
      </c>
      <c r="AN140" s="152"/>
      <c r="AO140" s="152"/>
      <c r="AP140" s="152"/>
      <c r="AQ140" s="152"/>
      <c r="AR140" s="152"/>
    </row>
    <row r="141" spans="1:44" ht="13.5" customHeight="1" x14ac:dyDescent="0.2">
      <c r="A141" s="336"/>
      <c r="B141" s="72" t="s">
        <v>531</v>
      </c>
      <c r="C141" s="164">
        <v>2268.4789999999998</v>
      </c>
      <c r="D141" s="165">
        <v>14436.817999999999</v>
      </c>
      <c r="E141" s="166">
        <v>16705.296999999999</v>
      </c>
      <c r="F141" s="165">
        <v>5343.7960000000003</v>
      </c>
      <c r="G141" s="123">
        <v>22049.093000000001</v>
      </c>
      <c r="H141" s="164">
        <f t="shared" si="25"/>
        <v>-101.57200000000012</v>
      </c>
      <c r="I141" s="165">
        <f t="shared" si="25"/>
        <v>99.911000000000058</v>
      </c>
      <c r="J141" s="166">
        <f t="shared" si="25"/>
        <v>-1.6610000000000582</v>
      </c>
      <c r="K141" s="165">
        <f t="shared" si="25"/>
        <v>-54.326999999999316</v>
      </c>
      <c r="L141" s="123">
        <f t="shared" si="25"/>
        <v>-55.987999999997555</v>
      </c>
      <c r="M141" s="167">
        <f t="shared" si="26"/>
        <v>-4.2856461738587114E-2</v>
      </c>
      <c r="N141" s="168">
        <f t="shared" si="26"/>
        <v>6.9687973842614773E-3</v>
      </c>
      <c r="O141" s="169">
        <f t="shared" si="26"/>
        <v>-9.9419654972500584E-5</v>
      </c>
      <c r="P141" s="168">
        <f t="shared" si="26"/>
        <v>-1.0064053746089024E-2</v>
      </c>
      <c r="Q141" s="170">
        <f t="shared" si="26"/>
        <v>-2.5328113477619718E-3</v>
      </c>
      <c r="R141" s="167">
        <f t="shared" si="27"/>
        <v>7.7417136521056281E-3</v>
      </c>
      <c r="S141" s="168">
        <f t="shared" si="27"/>
        <v>9.3743582959879036E-3</v>
      </c>
      <c r="T141" s="169">
        <f t="shared" si="27"/>
        <v>9.1523446200328113E-3</v>
      </c>
      <c r="U141" s="168">
        <f t="shared" si="27"/>
        <v>-9.4542893156372623E-3</v>
      </c>
      <c r="V141" s="170">
        <f t="shared" si="27"/>
        <v>4.5789727459042999E-3</v>
      </c>
      <c r="W141" s="167">
        <f t="shared" si="23"/>
        <v>-1.8816169990939467E-2</v>
      </c>
      <c r="X141" s="168">
        <f t="shared" si="23"/>
        <v>1.8508470444263694E-2</v>
      </c>
      <c r="Y141" s="169">
        <f t="shared" si="23"/>
        <v>-3.0769954667577202E-4</v>
      </c>
      <c r="Z141" s="168">
        <f t="shared" si="23"/>
        <v>-1.0064053746089024E-2</v>
      </c>
      <c r="AA141" s="170">
        <f t="shared" si="23"/>
        <v>-1.0371753292764459E-2</v>
      </c>
      <c r="AB141" s="167">
        <f t="shared" si="24"/>
        <v>7.9399174188446442E-4</v>
      </c>
      <c r="AC141" s="168">
        <f t="shared" si="24"/>
        <v>6.1087748183926574E-3</v>
      </c>
      <c r="AD141" s="169">
        <f t="shared" si="24"/>
        <v>6.9027665602770395E-3</v>
      </c>
      <c r="AE141" s="168">
        <f t="shared" si="24"/>
        <v>-2.3237938143728636E-3</v>
      </c>
      <c r="AF141" s="170">
        <f t="shared" si="24"/>
        <v>4.5789727459042999E-3</v>
      </c>
      <c r="AN141" s="152"/>
      <c r="AO141" s="152"/>
      <c r="AP141" s="152"/>
      <c r="AQ141" s="152"/>
      <c r="AR141" s="152"/>
    </row>
    <row r="142" spans="1:44" ht="13.5" customHeight="1" x14ac:dyDescent="0.2">
      <c r="A142" s="336"/>
      <c r="B142" s="72" t="s">
        <v>532</v>
      </c>
      <c r="C142" s="164">
        <v>2324.4490000000001</v>
      </c>
      <c r="D142" s="165">
        <v>14396.995999999999</v>
      </c>
      <c r="E142" s="166">
        <v>16721.444</v>
      </c>
      <c r="F142" s="165">
        <v>5352.8559999999998</v>
      </c>
      <c r="G142" s="123">
        <v>22074.3</v>
      </c>
      <c r="H142" s="164">
        <f t="shared" si="25"/>
        <v>55.970000000000255</v>
      </c>
      <c r="I142" s="165">
        <f t="shared" si="25"/>
        <v>-39.822000000000116</v>
      </c>
      <c r="J142" s="166">
        <f t="shared" si="25"/>
        <v>16.147000000000844</v>
      </c>
      <c r="K142" s="165">
        <f t="shared" si="25"/>
        <v>9.0599999999994907</v>
      </c>
      <c r="L142" s="123">
        <f t="shared" si="25"/>
        <v>25.206999999998516</v>
      </c>
      <c r="M142" s="167">
        <f t="shared" si="26"/>
        <v>2.4672919608248637E-2</v>
      </c>
      <c r="N142" s="168">
        <f t="shared" si="26"/>
        <v>-2.7583640660982303E-3</v>
      </c>
      <c r="O142" s="169">
        <f t="shared" si="26"/>
        <v>9.6657964237336486E-4</v>
      </c>
      <c r="P142" s="168">
        <f t="shared" si="26"/>
        <v>1.6954240019640514E-3</v>
      </c>
      <c r="Q142" s="170">
        <f t="shared" si="26"/>
        <v>1.1432216282093108E-3</v>
      </c>
      <c r="R142" s="167">
        <f t="shared" si="27"/>
        <v>1.7581853768812879E-2</v>
      </c>
      <c r="S142" s="168">
        <f t="shared" si="27"/>
        <v>2.4988319148031455E-3</v>
      </c>
      <c r="T142" s="169">
        <f t="shared" si="27"/>
        <v>4.5685900691589624E-3</v>
      </c>
      <c r="U142" s="168">
        <f t="shared" si="27"/>
        <v>3.4669563108014954E-3</v>
      </c>
      <c r="V142" s="170">
        <f t="shared" si="27"/>
        <v>4.3012298587428105E-3</v>
      </c>
      <c r="W142" s="167">
        <f t="shared" si="23"/>
        <v>1.0473827967983854E-2</v>
      </c>
      <c r="X142" s="168">
        <f t="shared" si="23"/>
        <v>-7.4520060271762089E-3</v>
      </c>
      <c r="Y142" s="169">
        <f t="shared" si="23"/>
        <v>3.0216348079157296E-3</v>
      </c>
      <c r="Z142" s="168">
        <f t="shared" si="23"/>
        <v>1.6954240019640514E-3</v>
      </c>
      <c r="AA142" s="170">
        <f t="shared" si="23"/>
        <v>4.7170588098794401E-3</v>
      </c>
      <c r="AB142" s="167">
        <f t="shared" si="24"/>
        <v>1.8272265029281604E-3</v>
      </c>
      <c r="AC142" s="168">
        <f t="shared" si="24"/>
        <v>1.6326838873581243E-3</v>
      </c>
      <c r="AD142" s="169">
        <f t="shared" si="24"/>
        <v>3.4598193974819773E-3</v>
      </c>
      <c r="AE142" s="168">
        <f t="shared" si="24"/>
        <v>8.4141046126070932E-4</v>
      </c>
      <c r="AF142" s="170">
        <f t="shared" si="24"/>
        <v>4.3012298587428105E-3</v>
      </c>
      <c r="AN142" s="152"/>
      <c r="AO142" s="152"/>
      <c r="AP142" s="152"/>
      <c r="AQ142" s="152"/>
      <c r="AR142" s="152"/>
    </row>
    <row r="143" spans="1:44" ht="13.5" customHeight="1" x14ac:dyDescent="0.2">
      <c r="A143" s="336"/>
      <c r="B143" s="72" t="s">
        <v>533</v>
      </c>
      <c r="C143" s="164">
        <v>2373.239</v>
      </c>
      <c r="D143" s="165">
        <v>14379.99</v>
      </c>
      <c r="E143" s="166">
        <v>16753.228999999999</v>
      </c>
      <c r="F143" s="165">
        <v>5387.616</v>
      </c>
      <c r="G143" s="123">
        <v>22140.846000000001</v>
      </c>
      <c r="H143" s="164">
        <f t="shared" si="25"/>
        <v>48.789999999999964</v>
      </c>
      <c r="I143" s="165">
        <f t="shared" si="25"/>
        <v>-17.005999999999403</v>
      </c>
      <c r="J143" s="166">
        <f t="shared" si="25"/>
        <v>31.784999999999854</v>
      </c>
      <c r="K143" s="165">
        <f t="shared" si="25"/>
        <v>34.760000000000218</v>
      </c>
      <c r="L143" s="123">
        <f t="shared" si="25"/>
        <v>66.546000000002095</v>
      </c>
      <c r="M143" s="167">
        <f t="shared" si="26"/>
        <v>2.0989920622048477E-2</v>
      </c>
      <c r="N143" s="168">
        <f t="shared" si="26"/>
        <v>-1.1812186375546262E-3</v>
      </c>
      <c r="O143" s="169">
        <f t="shared" si="26"/>
        <v>1.9008525818703132E-3</v>
      </c>
      <c r="P143" s="168">
        <f t="shared" si="26"/>
        <v>6.4937297024243168E-3</v>
      </c>
      <c r="Q143" s="170">
        <f t="shared" si="26"/>
        <v>3.0146369307294954E-3</v>
      </c>
      <c r="R143" s="167">
        <f t="shared" si="27"/>
        <v>5.7979743043358178E-2</v>
      </c>
      <c r="S143" s="168">
        <f t="shared" si="27"/>
        <v>2.9918192638174589E-3</v>
      </c>
      <c r="T143" s="169">
        <f t="shared" si="27"/>
        <v>1.0431249757241537E-2</v>
      </c>
      <c r="U143" s="168">
        <f t="shared" si="27"/>
        <v>4.2862293000326375E-3</v>
      </c>
      <c r="V143" s="170">
        <f t="shared" si="27"/>
        <v>8.9291373753087339E-3</v>
      </c>
      <c r="W143" s="167">
        <f t="shared" si="23"/>
        <v>9.114760419484471E-3</v>
      </c>
      <c r="X143" s="168">
        <f t="shared" si="23"/>
        <v>-3.1769956075783476E-3</v>
      </c>
      <c r="Y143" s="169">
        <f t="shared" si="23"/>
        <v>5.9379516280654394E-3</v>
      </c>
      <c r="Z143" s="168">
        <f t="shared" si="23"/>
        <v>6.4937297024243168E-3</v>
      </c>
      <c r="AA143" s="170">
        <f t="shared" si="23"/>
        <v>1.2431868146649582E-2</v>
      </c>
      <c r="AB143" s="167">
        <f t="shared" si="24"/>
        <v>5.9266170171589413E-3</v>
      </c>
      <c r="AC143" s="168">
        <f t="shared" si="24"/>
        <v>1.9546229813701215E-3</v>
      </c>
      <c r="AD143" s="169">
        <f t="shared" si="24"/>
        <v>7.8812399985289383E-3</v>
      </c>
      <c r="AE143" s="168">
        <f t="shared" si="24"/>
        <v>1.0478062394186534E-3</v>
      </c>
      <c r="AF143" s="170">
        <f t="shared" si="24"/>
        <v>8.9291373753087339E-3</v>
      </c>
      <c r="AN143" s="152"/>
      <c r="AO143" s="152"/>
      <c r="AP143" s="152"/>
      <c r="AQ143" s="152"/>
      <c r="AR143" s="152"/>
    </row>
    <row r="144" spans="1:44" ht="13.5" customHeight="1" x14ac:dyDescent="0.2">
      <c r="A144" s="336"/>
      <c r="B144" s="72" t="s">
        <v>534</v>
      </c>
      <c r="C144" s="164">
        <v>2368.087</v>
      </c>
      <c r="D144" s="165">
        <v>14440.664000000001</v>
      </c>
      <c r="E144" s="166">
        <v>16808.751</v>
      </c>
      <c r="F144" s="165">
        <v>5399.4650000000001</v>
      </c>
      <c r="G144" s="123">
        <v>22208.217000000001</v>
      </c>
      <c r="H144" s="164">
        <f t="shared" si="25"/>
        <v>-5.1520000000000437</v>
      </c>
      <c r="I144" s="165">
        <f t="shared" si="25"/>
        <v>60.674000000000888</v>
      </c>
      <c r="J144" s="166">
        <f t="shared" si="25"/>
        <v>55.522000000000844</v>
      </c>
      <c r="K144" s="165">
        <f t="shared" si="25"/>
        <v>11.84900000000016</v>
      </c>
      <c r="L144" s="123">
        <f t="shared" si="25"/>
        <v>67.370999999999185</v>
      </c>
      <c r="M144" s="167">
        <f t="shared" si="26"/>
        <v>-2.1708728029499109E-3</v>
      </c>
      <c r="N144" s="168">
        <f t="shared" si="26"/>
        <v>4.2193353402888937E-3</v>
      </c>
      <c r="O144" s="169">
        <f t="shared" si="26"/>
        <v>3.3141073878952439E-3</v>
      </c>
      <c r="P144" s="168">
        <f t="shared" si="26"/>
        <v>2.1993029941258175E-3</v>
      </c>
      <c r="Q144" s="170">
        <f t="shared" si="26"/>
        <v>3.0428376585067787E-3</v>
      </c>
      <c r="R144" s="167">
        <f t="shared" si="27"/>
        <v>5.9495559051285132E-2</v>
      </c>
      <c r="S144" s="168">
        <f t="shared" si="27"/>
        <v>9.6688123939118829E-3</v>
      </c>
      <c r="T144" s="169">
        <f t="shared" si="27"/>
        <v>1.6403098778320864E-2</v>
      </c>
      <c r="U144" s="168">
        <f t="shared" si="27"/>
        <v>6.8926767966377726E-3</v>
      </c>
      <c r="V144" s="170">
        <f t="shared" si="27"/>
        <v>1.4074344968849031E-2</v>
      </c>
      <c r="W144" s="167">
        <f t="shared" si="23"/>
        <v>-9.5626711332063078E-4</v>
      </c>
      <c r="X144" s="168">
        <f t="shared" si="23"/>
        <v>1.1261752879195713E-2</v>
      </c>
      <c r="Y144" s="169">
        <f t="shared" si="23"/>
        <v>1.0305485765875082E-2</v>
      </c>
      <c r="Z144" s="168">
        <f t="shared" si="23"/>
        <v>2.1993029941258175E-3</v>
      </c>
      <c r="AA144" s="170">
        <f t="shared" si="23"/>
        <v>1.2504788760000562E-2</v>
      </c>
      <c r="AB144" s="167">
        <f t="shared" si="24"/>
        <v>6.0721035065359986E-3</v>
      </c>
      <c r="AC144" s="168">
        <f t="shared" si="24"/>
        <v>6.3144780575004056E-3</v>
      </c>
      <c r="AD144" s="169">
        <f t="shared" si="24"/>
        <v>1.2386581564036384E-2</v>
      </c>
      <c r="AE144" s="168">
        <f t="shared" si="24"/>
        <v>1.6877634048126893E-3</v>
      </c>
      <c r="AF144" s="170">
        <f t="shared" si="24"/>
        <v>1.4074344968849031E-2</v>
      </c>
      <c r="AN144" s="152"/>
      <c r="AO144" s="152"/>
      <c r="AP144" s="152"/>
      <c r="AQ144" s="152"/>
      <c r="AR144" s="152"/>
    </row>
    <row r="145" spans="1:44" ht="13.5" customHeight="1" x14ac:dyDescent="0.2">
      <c r="A145" s="336"/>
      <c r="B145" s="147" t="s">
        <v>535</v>
      </c>
      <c r="C145" s="164">
        <v>2392.7669999999998</v>
      </c>
      <c r="D145" s="165">
        <v>14462.35</v>
      </c>
      <c r="E145" s="166">
        <v>16855.116000000002</v>
      </c>
      <c r="F145" s="165">
        <v>5361.3630000000003</v>
      </c>
      <c r="G145" s="123">
        <v>22216.477999999999</v>
      </c>
      <c r="H145" s="164">
        <f t="shared" si="25"/>
        <v>24.679999999999836</v>
      </c>
      <c r="I145" s="165">
        <f t="shared" si="25"/>
        <v>21.685999999999694</v>
      </c>
      <c r="J145" s="166">
        <f t="shared" si="25"/>
        <v>46.365000000001601</v>
      </c>
      <c r="K145" s="165">
        <f t="shared" si="25"/>
        <v>-38.101999999999862</v>
      </c>
      <c r="L145" s="123">
        <f t="shared" si="25"/>
        <v>8.260999999998603</v>
      </c>
      <c r="M145" s="167">
        <f t="shared" si="26"/>
        <v>1.0421914397570628E-2</v>
      </c>
      <c r="N145" s="168">
        <f t="shared" si="26"/>
        <v>1.5017314993271565E-3</v>
      </c>
      <c r="O145" s="169">
        <f t="shared" si="26"/>
        <v>2.7583846057331446E-3</v>
      </c>
      <c r="P145" s="168">
        <f t="shared" si="26"/>
        <v>-7.0566250545192645E-3</v>
      </c>
      <c r="Q145" s="170">
        <f t="shared" si="26"/>
        <v>3.7197943445881326E-4</v>
      </c>
      <c r="R145" s="167">
        <f t="shared" si="27"/>
        <v>4.1479105276673922E-2</v>
      </c>
      <c r="S145" s="168">
        <f t="shared" si="27"/>
        <v>8.5291242522163406E-3</v>
      </c>
      <c r="T145" s="169">
        <f t="shared" si="27"/>
        <v>1.3079119041356845E-2</v>
      </c>
      <c r="U145" s="168">
        <f t="shared" si="27"/>
        <v>2.2001673772192457E-3</v>
      </c>
      <c r="V145" s="170">
        <f t="shared" si="27"/>
        <v>1.0432160122944772E-2</v>
      </c>
      <c r="W145" s="167">
        <f t="shared" ref="W145:AA160" si="28">(C145-C144)/$F144</f>
        <v>4.5708232204486618E-3</v>
      </c>
      <c r="X145" s="168">
        <f t="shared" si="28"/>
        <v>4.0163238394914482E-3</v>
      </c>
      <c r="Y145" s="169">
        <f t="shared" si="28"/>
        <v>8.5869618564064394E-3</v>
      </c>
      <c r="Z145" s="168">
        <f t="shared" si="28"/>
        <v>-7.0566250545192645E-3</v>
      </c>
      <c r="AA145" s="170">
        <f t="shared" si="28"/>
        <v>1.5299663948184872E-3</v>
      </c>
      <c r="AB145" s="167">
        <f t="shared" ref="AB145:AF160" si="29">(C145-C133)/$G133</f>
        <v>4.334222263458515E-3</v>
      </c>
      <c r="AC145" s="168">
        <f t="shared" si="29"/>
        <v>5.5627150550288862E-3</v>
      </c>
      <c r="AD145" s="169">
        <f t="shared" si="29"/>
        <v>9.896891837283853E-3</v>
      </c>
      <c r="AE145" s="168">
        <f t="shared" si="29"/>
        <v>5.3531376686473441E-4</v>
      </c>
      <c r="AF145" s="170">
        <f t="shared" si="29"/>
        <v>1.0432160122944772E-2</v>
      </c>
      <c r="AN145" s="152"/>
      <c r="AO145" s="152"/>
      <c r="AP145" s="152"/>
      <c r="AQ145" s="152"/>
      <c r="AR145" s="152"/>
    </row>
    <row r="146" spans="1:44" ht="13.5" customHeight="1" x14ac:dyDescent="0.2">
      <c r="A146" s="336"/>
      <c r="B146" s="72" t="s">
        <v>536</v>
      </c>
      <c r="C146" s="164">
        <v>2385.875</v>
      </c>
      <c r="D146" s="165">
        <v>14501.674999999999</v>
      </c>
      <c r="E146" s="166">
        <v>16887.55</v>
      </c>
      <c r="F146" s="165">
        <v>5337.9979999999996</v>
      </c>
      <c r="G146" s="123">
        <v>22225.546999999999</v>
      </c>
      <c r="H146" s="164">
        <f t="shared" si="25"/>
        <v>-6.8919999999998254</v>
      </c>
      <c r="I146" s="165">
        <f t="shared" si="25"/>
        <v>39.324999999998909</v>
      </c>
      <c r="J146" s="166">
        <f t="shared" si="25"/>
        <v>32.433999999997468</v>
      </c>
      <c r="K146" s="165">
        <f t="shared" si="25"/>
        <v>-23.365000000000691</v>
      </c>
      <c r="L146" s="123">
        <f t="shared" si="25"/>
        <v>9.0689999999995052</v>
      </c>
      <c r="M146" s="167">
        <f t="shared" si="26"/>
        <v>-2.8803473133822998E-3</v>
      </c>
      <c r="N146" s="168">
        <f t="shared" si="26"/>
        <v>2.7191293254553309E-3</v>
      </c>
      <c r="O146" s="169">
        <f t="shared" si="26"/>
        <v>1.9242822179329686E-3</v>
      </c>
      <c r="P146" s="168">
        <f t="shared" si="26"/>
        <v>-4.3580335821321349E-3</v>
      </c>
      <c r="Q146" s="170">
        <f t="shared" si="26"/>
        <v>4.0821051833686263E-4</v>
      </c>
      <c r="R146" s="167">
        <f t="shared" si="27"/>
        <v>4.3893515532776699E-2</v>
      </c>
      <c r="S146" s="168">
        <f t="shared" si="27"/>
        <v>1.1184571189421516E-2</v>
      </c>
      <c r="T146" s="169">
        <f t="shared" si="27"/>
        <v>1.5680741048097489E-2</v>
      </c>
      <c r="U146" s="168">
        <f t="shared" si="27"/>
        <v>-8.2579555837625357E-3</v>
      </c>
      <c r="V146" s="170">
        <f t="shared" si="27"/>
        <v>9.8264027324842448E-3</v>
      </c>
      <c r="W146" s="167">
        <f t="shared" si="28"/>
        <v>-1.2854940059085396E-3</v>
      </c>
      <c r="X146" s="168">
        <f t="shared" si="28"/>
        <v>7.3348885348742303E-3</v>
      </c>
      <c r="Y146" s="169">
        <f t="shared" si="28"/>
        <v>6.0495810486992704E-3</v>
      </c>
      <c r="Z146" s="168">
        <f t="shared" si="28"/>
        <v>-4.3580335821321349E-3</v>
      </c>
      <c r="AA146" s="170">
        <f t="shared" si="28"/>
        <v>1.6915474665676442E-3</v>
      </c>
      <c r="AB146" s="167">
        <f t="shared" si="29"/>
        <v>4.5581237909926567E-3</v>
      </c>
      <c r="AC146" s="168">
        <f t="shared" si="29"/>
        <v>7.2878820406396773E-3</v>
      </c>
      <c r="AD146" s="169">
        <f t="shared" si="29"/>
        <v>1.1845960396241934E-2</v>
      </c>
      <c r="AE146" s="168">
        <f t="shared" si="29"/>
        <v>-2.019512228367373E-3</v>
      </c>
      <c r="AF146" s="170">
        <f t="shared" si="29"/>
        <v>9.8264027324842448E-3</v>
      </c>
      <c r="AN146" s="152"/>
      <c r="AO146" s="152"/>
      <c r="AP146" s="152"/>
      <c r="AQ146" s="152"/>
      <c r="AR146" s="152"/>
    </row>
    <row r="147" spans="1:44" ht="13.5" customHeight="1" x14ac:dyDescent="0.2">
      <c r="A147" s="336"/>
      <c r="B147" s="72" t="s">
        <v>537</v>
      </c>
      <c r="C147" s="164">
        <v>2335.6909999999998</v>
      </c>
      <c r="D147" s="165">
        <v>14548.471</v>
      </c>
      <c r="E147" s="166">
        <v>16884.162</v>
      </c>
      <c r="F147" s="165">
        <v>5367.1639999999998</v>
      </c>
      <c r="G147" s="123">
        <v>22251.325000000001</v>
      </c>
      <c r="H147" s="164">
        <f t="shared" si="25"/>
        <v>-50.184000000000196</v>
      </c>
      <c r="I147" s="165">
        <f t="shared" si="25"/>
        <v>46.796000000000276</v>
      </c>
      <c r="J147" s="166">
        <f t="shared" si="25"/>
        <v>-3.3879999999990105</v>
      </c>
      <c r="K147" s="165">
        <f t="shared" si="25"/>
        <v>29.166000000000167</v>
      </c>
      <c r="L147" s="123">
        <f t="shared" si="25"/>
        <v>25.778000000002066</v>
      </c>
      <c r="M147" s="167">
        <f t="shared" si="26"/>
        <v>-2.1033792633729845E-2</v>
      </c>
      <c r="N147" s="168">
        <f t="shared" si="26"/>
        <v>3.2269375779005031E-3</v>
      </c>
      <c r="O147" s="169">
        <f t="shared" si="26"/>
        <v>-2.00621167664878E-4</v>
      </c>
      <c r="P147" s="168">
        <f t="shared" si="26"/>
        <v>5.4638461835317606E-3</v>
      </c>
      <c r="Q147" s="170">
        <f t="shared" si="26"/>
        <v>1.1598364710664745E-3</v>
      </c>
      <c r="R147" s="167">
        <f t="shared" si="27"/>
        <v>1.5011644193091476E-2</v>
      </c>
      <c r="S147" s="168">
        <f t="shared" si="27"/>
        <v>1.95376559031653E-2</v>
      </c>
      <c r="T147" s="169">
        <f t="shared" si="27"/>
        <v>1.8909078927461836E-2</v>
      </c>
      <c r="U147" s="168">
        <f t="shared" si="27"/>
        <v>-1.8702969433467193E-3</v>
      </c>
      <c r="V147" s="170">
        <f t="shared" si="27"/>
        <v>1.3818087214601687E-2</v>
      </c>
      <c r="W147" s="167">
        <f t="shared" si="28"/>
        <v>-9.4012774077472869E-3</v>
      </c>
      <c r="X147" s="168">
        <f t="shared" si="28"/>
        <v>8.7665825277567135E-3</v>
      </c>
      <c r="Y147" s="169">
        <f t="shared" si="28"/>
        <v>-6.3469487999040291E-4</v>
      </c>
      <c r="Z147" s="168">
        <f t="shared" si="28"/>
        <v>5.4638461835317606E-3</v>
      </c>
      <c r="AA147" s="170">
        <f t="shared" si="28"/>
        <v>4.8291513035415281E-3</v>
      </c>
      <c r="AB147" s="167">
        <f t="shared" si="29"/>
        <v>1.5738987230981107E-3</v>
      </c>
      <c r="AC147" s="168">
        <f t="shared" si="29"/>
        <v>1.2702543666189873E-2</v>
      </c>
      <c r="AD147" s="169">
        <f t="shared" si="29"/>
        <v>1.4276396827143373E-2</v>
      </c>
      <c r="AE147" s="168">
        <f t="shared" si="29"/>
        <v>-4.5821848825258879E-4</v>
      </c>
      <c r="AF147" s="170">
        <f t="shared" si="29"/>
        <v>1.3818087214601687E-2</v>
      </c>
      <c r="AN147" s="152"/>
      <c r="AO147" s="152"/>
      <c r="AP147" s="152"/>
      <c r="AQ147" s="152"/>
      <c r="AR147" s="152"/>
    </row>
    <row r="148" spans="1:44" ht="13.5" customHeight="1" x14ac:dyDescent="0.2">
      <c r="A148" s="337"/>
      <c r="B148" s="150" t="s">
        <v>538</v>
      </c>
      <c r="C148" s="171">
        <v>2342.4769999999999</v>
      </c>
      <c r="D148" s="172">
        <v>14551.355</v>
      </c>
      <c r="E148" s="173">
        <v>16893.832999999999</v>
      </c>
      <c r="F148" s="172">
        <v>5325.1660000000002</v>
      </c>
      <c r="G148" s="137">
        <v>22218.999</v>
      </c>
      <c r="H148" s="171">
        <f t="shared" si="25"/>
        <v>6.7860000000000582</v>
      </c>
      <c r="I148" s="172">
        <f t="shared" si="25"/>
        <v>2.8840000000000146</v>
      </c>
      <c r="J148" s="173">
        <f t="shared" si="25"/>
        <v>9.6709999999984575</v>
      </c>
      <c r="K148" s="172">
        <f t="shared" si="25"/>
        <v>-41.997999999999593</v>
      </c>
      <c r="L148" s="137">
        <f t="shared" si="25"/>
        <v>-32.326000000000931</v>
      </c>
      <c r="M148" s="174">
        <f t="shared" si="26"/>
        <v>2.9053500655694862E-3</v>
      </c>
      <c r="N148" s="175">
        <f t="shared" si="26"/>
        <v>1.9823389000809877E-4</v>
      </c>
      <c r="O148" s="176">
        <f t="shared" si="26"/>
        <v>5.7278531205744512E-4</v>
      </c>
      <c r="P148" s="175">
        <f t="shared" si="26"/>
        <v>-7.8249891376525101E-3</v>
      </c>
      <c r="Q148" s="177">
        <f t="shared" si="26"/>
        <v>-1.4527674194683207E-3</v>
      </c>
      <c r="R148" s="174">
        <f t="shared" si="27"/>
        <v>2.2256387474105133E-2</v>
      </c>
      <c r="S148" s="175">
        <f t="shared" si="27"/>
        <v>1.6101154867746683E-2</v>
      </c>
      <c r="T148" s="176">
        <f t="shared" si="27"/>
        <v>1.6950261587065987E-2</v>
      </c>
      <c r="U148" s="175">
        <f t="shared" si="27"/>
        <v>-1.7880654364337771E-2</v>
      </c>
      <c r="V148" s="177">
        <f t="shared" si="27"/>
        <v>8.3791825397859596E-3</v>
      </c>
      <c r="W148" s="174">
        <f t="shared" si="28"/>
        <v>1.264354880901731E-3</v>
      </c>
      <c r="X148" s="175">
        <f t="shared" si="28"/>
        <v>5.3734150847636007E-4</v>
      </c>
      <c r="Y148" s="176">
        <f t="shared" si="28"/>
        <v>1.8018827075152646E-3</v>
      </c>
      <c r="Z148" s="175">
        <f t="shared" si="28"/>
        <v>-7.8249891376525101E-3</v>
      </c>
      <c r="AA148" s="177">
        <f t="shared" si="28"/>
        <v>-6.0229201119997326E-3</v>
      </c>
      <c r="AB148" s="174">
        <f t="shared" si="29"/>
        <v>2.3145659401455974E-3</v>
      </c>
      <c r="AC148" s="175">
        <f t="shared" si="29"/>
        <v>1.0464606451857103E-2</v>
      </c>
      <c r="AD148" s="176">
        <f t="shared" si="29"/>
        <v>1.2779217775648511E-2</v>
      </c>
      <c r="AE148" s="175">
        <f t="shared" si="29"/>
        <v>-4.3999898522167815E-3</v>
      </c>
      <c r="AF148" s="177">
        <f t="shared" si="29"/>
        <v>8.3791825397859596E-3</v>
      </c>
      <c r="AN148" s="152"/>
      <c r="AO148" s="152"/>
      <c r="AP148" s="152"/>
      <c r="AQ148" s="152"/>
      <c r="AR148" s="152"/>
    </row>
    <row r="149" spans="1:44" ht="13.5" customHeight="1" x14ac:dyDescent="0.2">
      <c r="A149" s="335">
        <v>2016</v>
      </c>
      <c r="B149" s="156" t="s">
        <v>527</v>
      </c>
      <c r="C149" s="157">
        <v>2333.5430000000001</v>
      </c>
      <c r="D149" s="158">
        <v>14680.844999999999</v>
      </c>
      <c r="E149" s="159">
        <v>17014.388999999999</v>
      </c>
      <c r="F149" s="158">
        <v>5297.308</v>
      </c>
      <c r="G149" s="116">
        <v>22311.697</v>
      </c>
      <c r="H149" s="157">
        <f t="shared" si="25"/>
        <v>-8.9339999999997417</v>
      </c>
      <c r="I149" s="158">
        <f t="shared" si="25"/>
        <v>129.48999999999978</v>
      </c>
      <c r="J149" s="159">
        <f t="shared" si="25"/>
        <v>120.55600000000049</v>
      </c>
      <c r="K149" s="158">
        <f t="shared" si="25"/>
        <v>-27.858000000000175</v>
      </c>
      <c r="L149" s="116">
        <f t="shared" si="25"/>
        <v>92.69800000000032</v>
      </c>
      <c r="M149" s="160">
        <f t="shared" si="26"/>
        <v>-3.8139115133253142E-3</v>
      </c>
      <c r="N149" s="161">
        <f t="shared" si="26"/>
        <v>8.8988276349521948E-3</v>
      </c>
      <c r="O149" s="162">
        <f t="shared" si="26"/>
        <v>7.1360951656146065E-3</v>
      </c>
      <c r="P149" s="161">
        <f t="shared" si="26"/>
        <v>-5.2313862140635943E-3</v>
      </c>
      <c r="Q149" s="163">
        <f t="shared" si="26"/>
        <v>4.1720151299345356E-3</v>
      </c>
      <c r="R149" s="160">
        <f t="shared" si="27"/>
        <v>-3.2735251517699033E-3</v>
      </c>
      <c r="S149" s="161">
        <f t="shared" si="27"/>
        <v>3.1890903639096725E-2</v>
      </c>
      <c r="T149" s="162">
        <f t="shared" si="27"/>
        <v>2.6922015584425613E-2</v>
      </c>
      <c r="U149" s="161">
        <f t="shared" si="27"/>
        <v>-2.1954614464444671E-2</v>
      </c>
      <c r="V149" s="163">
        <f t="shared" si="27"/>
        <v>1.4880537722960498E-2</v>
      </c>
      <c r="W149" s="160">
        <f t="shared" si="28"/>
        <v>-1.6776941789232E-3</v>
      </c>
      <c r="X149" s="161">
        <f t="shared" si="28"/>
        <v>2.4316612853007732E-2</v>
      </c>
      <c r="Y149" s="162">
        <f t="shared" si="28"/>
        <v>2.2638918674084619E-2</v>
      </c>
      <c r="Z149" s="161">
        <f t="shared" si="28"/>
        <v>-5.2313862140635943E-3</v>
      </c>
      <c r="AA149" s="163">
        <f t="shared" si="28"/>
        <v>1.7407532460021025E-2</v>
      </c>
      <c r="AB149" s="160">
        <f t="shared" si="29"/>
        <v>-3.4860837528891348E-4</v>
      </c>
      <c r="AC149" s="161">
        <f t="shared" si="29"/>
        <v>2.0637943319753278E-2</v>
      </c>
      <c r="AD149" s="162">
        <f t="shared" si="29"/>
        <v>2.0289380430943447E-2</v>
      </c>
      <c r="AE149" s="161">
        <f t="shared" si="29"/>
        <v>-5.408842707982948E-3</v>
      </c>
      <c r="AF149" s="163">
        <f t="shared" si="29"/>
        <v>1.4880537722960498E-2</v>
      </c>
      <c r="AN149" s="152"/>
      <c r="AO149" s="152"/>
      <c r="AP149" s="152"/>
      <c r="AQ149" s="152"/>
      <c r="AR149" s="152"/>
    </row>
    <row r="150" spans="1:44" ht="13.5" customHeight="1" x14ac:dyDescent="0.2">
      <c r="A150" s="336"/>
      <c r="B150" s="72" t="s">
        <v>528</v>
      </c>
      <c r="C150" s="164">
        <v>2315</v>
      </c>
      <c r="D150" s="165">
        <v>14570.472</v>
      </c>
      <c r="E150" s="166">
        <v>16885.473000000002</v>
      </c>
      <c r="F150" s="165">
        <v>5341.0559999999996</v>
      </c>
      <c r="G150" s="123">
        <v>22226.528999999999</v>
      </c>
      <c r="H150" s="164">
        <f t="shared" si="25"/>
        <v>-18.54300000000012</v>
      </c>
      <c r="I150" s="165">
        <f t="shared" si="25"/>
        <v>-110.37299999999959</v>
      </c>
      <c r="J150" s="166">
        <f t="shared" si="25"/>
        <v>-128.91599999999744</v>
      </c>
      <c r="K150" s="165">
        <f t="shared" si="25"/>
        <v>43.747999999999593</v>
      </c>
      <c r="L150" s="123">
        <f t="shared" si="25"/>
        <v>-85.168000000001484</v>
      </c>
      <c r="M150" s="167">
        <f t="shared" si="26"/>
        <v>-7.94628596944651E-3</v>
      </c>
      <c r="N150" s="168">
        <f t="shared" si="26"/>
        <v>-7.5181639748937885E-3</v>
      </c>
      <c r="O150" s="169">
        <f t="shared" si="26"/>
        <v>-7.5768809564655797E-3</v>
      </c>
      <c r="P150" s="168">
        <f t="shared" si="26"/>
        <v>8.2585343347978991E-3</v>
      </c>
      <c r="Q150" s="170">
        <f t="shared" si="26"/>
        <v>-3.8171905973804448E-3</v>
      </c>
      <c r="R150" s="167">
        <f t="shared" si="27"/>
        <v>1.8951615171851658E-3</v>
      </c>
      <c r="S150" s="168">
        <f t="shared" si="27"/>
        <v>1.7402820230256535E-2</v>
      </c>
      <c r="T150" s="169">
        <f t="shared" si="27"/>
        <v>1.5248442101765783E-2</v>
      </c>
      <c r="U150" s="168">
        <f t="shared" si="27"/>
        <v>-6.3297674322554407E-3</v>
      </c>
      <c r="V150" s="170">
        <f t="shared" si="27"/>
        <v>9.9781246289522823E-3</v>
      </c>
      <c r="W150" s="167">
        <f t="shared" si="28"/>
        <v>-3.5004572133619793E-3</v>
      </c>
      <c r="X150" s="168">
        <f t="shared" si="28"/>
        <v>-2.083567729118254E-2</v>
      </c>
      <c r="Y150" s="169">
        <f t="shared" si="28"/>
        <v>-2.4336134504544089E-2</v>
      </c>
      <c r="Z150" s="168">
        <f t="shared" si="28"/>
        <v>8.2585343347978991E-3</v>
      </c>
      <c r="AA150" s="170">
        <f t="shared" si="28"/>
        <v>-1.6077600169746877E-2</v>
      </c>
      <c r="AB150" s="167">
        <f t="shared" si="29"/>
        <v>1.9898267551132643E-4</v>
      </c>
      <c r="AC150" s="168">
        <f t="shared" si="29"/>
        <v>1.1325063306163249E-2</v>
      </c>
      <c r="AD150" s="169">
        <f t="shared" si="29"/>
        <v>1.1524091421883695E-2</v>
      </c>
      <c r="AE150" s="168">
        <f t="shared" si="29"/>
        <v>-1.5460122331404506E-3</v>
      </c>
      <c r="AF150" s="170">
        <f t="shared" si="29"/>
        <v>9.9781246289522823E-3</v>
      </c>
      <c r="AN150" s="152"/>
      <c r="AO150" s="152"/>
      <c r="AP150" s="152"/>
      <c r="AQ150" s="152"/>
      <c r="AR150" s="152"/>
    </row>
    <row r="151" spans="1:44" ht="13.5" customHeight="1" x14ac:dyDescent="0.2">
      <c r="A151" s="336"/>
      <c r="B151" s="72" t="s">
        <v>529</v>
      </c>
      <c r="C151" s="164">
        <v>2355.2869999999998</v>
      </c>
      <c r="D151" s="165">
        <v>14607.312</v>
      </c>
      <c r="E151" s="166">
        <v>16962.598999999998</v>
      </c>
      <c r="F151" s="165">
        <v>5371.1909999999998</v>
      </c>
      <c r="G151" s="123">
        <v>22333.791000000001</v>
      </c>
      <c r="H151" s="164">
        <f t="shared" si="25"/>
        <v>40.286999999999807</v>
      </c>
      <c r="I151" s="165">
        <f t="shared" si="25"/>
        <v>36.840000000000146</v>
      </c>
      <c r="J151" s="166">
        <f t="shared" si="25"/>
        <v>77.125999999996566</v>
      </c>
      <c r="K151" s="165">
        <f t="shared" si="25"/>
        <v>30.135000000000218</v>
      </c>
      <c r="L151" s="123">
        <f t="shared" si="25"/>
        <v>107.26200000000244</v>
      </c>
      <c r="M151" s="167">
        <f t="shared" si="26"/>
        <v>1.7402591792656505E-2</v>
      </c>
      <c r="N151" s="168">
        <f t="shared" si="26"/>
        <v>2.5284012762249669E-3</v>
      </c>
      <c r="O151" s="169">
        <f t="shared" si="26"/>
        <v>4.567594878745568E-3</v>
      </c>
      <c r="P151" s="168">
        <f t="shared" si="26"/>
        <v>5.6421426774031615E-3</v>
      </c>
      <c r="Q151" s="170">
        <f t="shared" si="26"/>
        <v>4.8258547252250884E-3</v>
      </c>
      <c r="R151" s="167">
        <f t="shared" si="27"/>
        <v>2.0954100809424614E-2</v>
      </c>
      <c r="S151" s="168">
        <f t="shared" si="27"/>
        <v>2.01769609893836E-2</v>
      </c>
      <c r="T151" s="169">
        <f t="shared" si="27"/>
        <v>2.0284797493371021E-2</v>
      </c>
      <c r="U151" s="168">
        <f t="shared" si="27"/>
        <v>-2.2423207341570805E-3</v>
      </c>
      <c r="V151" s="170">
        <f t="shared" si="27"/>
        <v>1.4774803215722247E-2</v>
      </c>
      <c r="W151" s="167">
        <f t="shared" si="28"/>
        <v>7.5428903947084265E-3</v>
      </c>
      <c r="X151" s="168">
        <f t="shared" si="28"/>
        <v>6.8975124020418709E-3</v>
      </c>
      <c r="Y151" s="169">
        <f t="shared" si="28"/>
        <v>1.4440215567857101E-2</v>
      </c>
      <c r="Z151" s="168">
        <f t="shared" si="28"/>
        <v>5.6421426774031615E-3</v>
      </c>
      <c r="AA151" s="170">
        <f t="shared" si="28"/>
        <v>2.0082545474153887E-2</v>
      </c>
      <c r="AB151" s="167">
        <f t="shared" si="29"/>
        <v>2.1964123326598558E-3</v>
      </c>
      <c r="AC151" s="168">
        <f t="shared" si="29"/>
        <v>1.3126766978280965E-2</v>
      </c>
      <c r="AD151" s="169">
        <f t="shared" si="29"/>
        <v>1.5323179310940759E-2</v>
      </c>
      <c r="AE151" s="168">
        <f t="shared" si="29"/>
        <v>-5.4846696871197972E-4</v>
      </c>
      <c r="AF151" s="170">
        <f t="shared" si="29"/>
        <v>1.4774803215722247E-2</v>
      </c>
      <c r="AN151" s="152"/>
      <c r="AO151" s="152"/>
      <c r="AP151" s="152"/>
      <c r="AQ151" s="152"/>
      <c r="AR151" s="152"/>
    </row>
    <row r="152" spans="1:44" ht="13.5" customHeight="1" x14ac:dyDescent="0.2">
      <c r="A152" s="336"/>
      <c r="B152" s="72" t="s">
        <v>530</v>
      </c>
      <c r="C152" s="164">
        <v>2347.366</v>
      </c>
      <c r="D152" s="165">
        <v>14715.698</v>
      </c>
      <c r="E152" s="166">
        <v>17063.062999999998</v>
      </c>
      <c r="F152" s="165">
        <v>5366.1959999999999</v>
      </c>
      <c r="G152" s="123">
        <v>22429.26</v>
      </c>
      <c r="H152" s="164">
        <f t="shared" si="25"/>
        <v>-7.9209999999998217</v>
      </c>
      <c r="I152" s="165">
        <f t="shared" si="25"/>
        <v>108.38600000000042</v>
      </c>
      <c r="J152" s="166">
        <f t="shared" si="25"/>
        <v>100.46399999999994</v>
      </c>
      <c r="K152" s="165">
        <f t="shared" si="25"/>
        <v>-4.9949999999998909</v>
      </c>
      <c r="L152" s="123">
        <f t="shared" si="25"/>
        <v>95.468999999997322</v>
      </c>
      <c r="M152" s="167">
        <f t="shared" si="26"/>
        <v>-3.3630721011918387E-3</v>
      </c>
      <c r="N152" s="168">
        <f t="shared" si="26"/>
        <v>7.4199825402511028E-3</v>
      </c>
      <c r="O152" s="169">
        <f t="shared" si="26"/>
        <v>5.9226772972703033E-3</v>
      </c>
      <c r="P152" s="168">
        <f t="shared" si="26"/>
        <v>-9.2996134376898733E-4</v>
      </c>
      <c r="Q152" s="170">
        <f t="shared" si="26"/>
        <v>4.2746437449870164E-3</v>
      </c>
      <c r="R152" s="167">
        <f t="shared" si="27"/>
        <v>-9.5715239883023395E-3</v>
      </c>
      <c r="S152" s="168">
        <f t="shared" si="27"/>
        <v>2.6420691715444696E-2</v>
      </c>
      <c r="T152" s="169">
        <f t="shared" si="27"/>
        <v>2.1314771965069857E-2</v>
      </c>
      <c r="U152" s="168">
        <f t="shared" si="27"/>
        <v>-5.9144632310156112E-3</v>
      </c>
      <c r="V152" s="170">
        <f t="shared" si="27"/>
        <v>1.4665361325751311E-2</v>
      </c>
      <c r="W152" s="167">
        <f t="shared" si="28"/>
        <v>-1.4747194802791079E-3</v>
      </c>
      <c r="X152" s="168">
        <f t="shared" si="28"/>
        <v>2.0179137178327939E-2</v>
      </c>
      <c r="Y152" s="169">
        <f t="shared" si="28"/>
        <v>1.8704231519601509E-2</v>
      </c>
      <c r="Z152" s="168">
        <f t="shared" si="28"/>
        <v>-9.2996134376898733E-4</v>
      </c>
      <c r="AA152" s="170">
        <f t="shared" si="28"/>
        <v>1.7774270175832014E-2</v>
      </c>
      <c r="AB152" s="167">
        <f t="shared" si="29"/>
        <v>-1.0262346471383637E-3</v>
      </c>
      <c r="AC152" s="168">
        <f t="shared" si="29"/>
        <v>1.7135924541511569E-2</v>
      </c>
      <c r="AD152" s="169">
        <f t="shared" si="29"/>
        <v>1.6109644655905111E-2</v>
      </c>
      <c r="AE152" s="168">
        <f t="shared" si="29"/>
        <v>-1.4443285686218331E-3</v>
      </c>
      <c r="AF152" s="170">
        <f t="shared" si="29"/>
        <v>1.4665361325751311E-2</v>
      </c>
      <c r="AN152" s="152"/>
      <c r="AO152" s="152"/>
      <c r="AP152" s="152"/>
      <c r="AQ152" s="152"/>
      <c r="AR152" s="152"/>
    </row>
    <row r="153" spans="1:44" ht="13.5" customHeight="1" x14ac:dyDescent="0.2">
      <c r="A153" s="336"/>
      <c r="B153" s="72" t="s">
        <v>531</v>
      </c>
      <c r="C153" s="164">
        <v>2431.75</v>
      </c>
      <c r="D153" s="165">
        <v>14667.573</v>
      </c>
      <c r="E153" s="166">
        <v>17099.323</v>
      </c>
      <c r="F153" s="165">
        <v>5378.1189999999997</v>
      </c>
      <c r="G153" s="123">
        <v>22477.442999999999</v>
      </c>
      <c r="H153" s="164">
        <f t="shared" si="25"/>
        <v>84.384000000000015</v>
      </c>
      <c r="I153" s="165">
        <f t="shared" si="25"/>
        <v>-48.125</v>
      </c>
      <c r="J153" s="166">
        <f t="shared" si="25"/>
        <v>36.260000000002037</v>
      </c>
      <c r="K153" s="165">
        <f t="shared" si="25"/>
        <v>11.922999999999774</v>
      </c>
      <c r="L153" s="123">
        <f t="shared" si="25"/>
        <v>48.183000000000902</v>
      </c>
      <c r="M153" s="167">
        <f t="shared" si="26"/>
        <v>3.5948377883977194E-2</v>
      </c>
      <c r="N153" s="168">
        <f t="shared" si="26"/>
        <v>-3.2703171810130921E-3</v>
      </c>
      <c r="O153" s="169">
        <f t="shared" si="26"/>
        <v>2.1250580859955826E-3</v>
      </c>
      <c r="P153" s="168">
        <f t="shared" si="26"/>
        <v>2.2218718809375905E-3</v>
      </c>
      <c r="Q153" s="170">
        <f t="shared" si="26"/>
        <v>2.1482206724609239E-3</v>
      </c>
      <c r="R153" s="167">
        <f t="shared" si="27"/>
        <v>7.197377626153921E-2</v>
      </c>
      <c r="S153" s="168">
        <f t="shared" si="27"/>
        <v>1.5983785346604842E-2</v>
      </c>
      <c r="T153" s="169">
        <f t="shared" si="27"/>
        <v>2.3586889835002737E-2</v>
      </c>
      <c r="U153" s="168">
        <f t="shared" si="27"/>
        <v>6.4229622537985004E-3</v>
      </c>
      <c r="V153" s="170">
        <f t="shared" si="27"/>
        <v>1.9427102965187664E-2</v>
      </c>
      <c r="W153" s="167">
        <f t="shared" si="28"/>
        <v>1.5725105829157194E-2</v>
      </c>
      <c r="X153" s="168">
        <f t="shared" si="28"/>
        <v>-8.9681778302544302E-3</v>
      </c>
      <c r="Y153" s="169">
        <f t="shared" si="28"/>
        <v>6.757114350650263E-3</v>
      </c>
      <c r="Z153" s="168">
        <f t="shared" si="28"/>
        <v>2.2218718809375905E-3</v>
      </c>
      <c r="AA153" s="170">
        <f t="shared" si="28"/>
        <v>8.9789862315876844E-3</v>
      </c>
      <c r="AB153" s="167">
        <f t="shared" si="29"/>
        <v>7.4048850898311407E-3</v>
      </c>
      <c r="AC153" s="168">
        <f t="shared" si="29"/>
        <v>1.0465509851130884E-2</v>
      </c>
      <c r="AD153" s="169">
        <f t="shared" si="29"/>
        <v>1.7870394940962046E-2</v>
      </c>
      <c r="AE153" s="168">
        <f t="shared" si="29"/>
        <v>1.5566626708862542E-3</v>
      </c>
      <c r="AF153" s="170">
        <f t="shared" si="29"/>
        <v>1.9427102965187664E-2</v>
      </c>
      <c r="AN153" s="152"/>
      <c r="AO153" s="152"/>
      <c r="AP153" s="152"/>
      <c r="AQ153" s="152"/>
      <c r="AR153" s="152"/>
    </row>
    <row r="154" spans="1:44" ht="13.5" customHeight="1" x14ac:dyDescent="0.2">
      <c r="A154" s="336"/>
      <c r="B154" s="72" t="s">
        <v>532</v>
      </c>
      <c r="C154" s="164">
        <v>2368.145</v>
      </c>
      <c r="D154" s="165">
        <v>14701.807000000001</v>
      </c>
      <c r="E154" s="166">
        <v>17069.952000000001</v>
      </c>
      <c r="F154" s="165">
        <v>5425.4669999999996</v>
      </c>
      <c r="G154" s="123">
        <v>22495.42</v>
      </c>
      <c r="H154" s="164">
        <f t="shared" si="25"/>
        <v>-63.605000000000018</v>
      </c>
      <c r="I154" s="165">
        <f t="shared" si="25"/>
        <v>34.234000000000378</v>
      </c>
      <c r="J154" s="166">
        <f t="shared" si="25"/>
        <v>-29.370999999999185</v>
      </c>
      <c r="K154" s="165">
        <f t="shared" si="25"/>
        <v>47.347999999999956</v>
      </c>
      <c r="L154" s="123">
        <f t="shared" si="25"/>
        <v>17.976999999998952</v>
      </c>
      <c r="M154" s="167">
        <f t="shared" si="26"/>
        <v>-2.6156060450293006E-2</v>
      </c>
      <c r="N154" s="168">
        <f t="shared" si="26"/>
        <v>2.3339921335315925E-3</v>
      </c>
      <c r="O154" s="169">
        <f t="shared" si="26"/>
        <v>-1.7176703428550466E-3</v>
      </c>
      <c r="P154" s="168">
        <f t="shared" si="26"/>
        <v>8.8038215591733759E-3</v>
      </c>
      <c r="Q154" s="170">
        <f t="shared" si="26"/>
        <v>7.9977958346947881E-4</v>
      </c>
      <c r="R154" s="167">
        <f t="shared" si="27"/>
        <v>1.8798433521234458E-2</v>
      </c>
      <c r="S154" s="168">
        <f t="shared" si="27"/>
        <v>2.1171847238132282E-2</v>
      </c>
      <c r="T154" s="169">
        <f t="shared" si="27"/>
        <v>2.0841979915131828E-2</v>
      </c>
      <c r="U154" s="168">
        <f t="shared" si="27"/>
        <v>1.3564908153703346E-2</v>
      </c>
      <c r="V154" s="170">
        <f t="shared" si="27"/>
        <v>1.9077388637465241E-2</v>
      </c>
      <c r="W154" s="167">
        <f t="shared" si="28"/>
        <v>-1.1826625628774675E-2</v>
      </c>
      <c r="X154" s="168">
        <f t="shared" si="28"/>
        <v>6.3654225575894433E-3</v>
      </c>
      <c r="Y154" s="169">
        <f t="shared" si="28"/>
        <v>-5.4612030711851459E-3</v>
      </c>
      <c r="Z154" s="168">
        <f t="shared" si="28"/>
        <v>8.8038215591733759E-3</v>
      </c>
      <c r="AA154" s="170">
        <f t="shared" si="28"/>
        <v>3.3426184879878917E-3</v>
      </c>
      <c r="AB154" s="167">
        <f t="shared" si="29"/>
        <v>1.9794965185758965E-3</v>
      </c>
      <c r="AC154" s="168">
        <f t="shared" si="29"/>
        <v>1.3808410685729628E-2</v>
      </c>
      <c r="AD154" s="169">
        <f t="shared" si="29"/>
        <v>1.57879525058553E-2</v>
      </c>
      <c r="AE154" s="168">
        <f t="shared" si="29"/>
        <v>3.289390830060291E-3</v>
      </c>
      <c r="AF154" s="170">
        <f t="shared" si="29"/>
        <v>1.9077388637465241E-2</v>
      </c>
      <c r="AN154" s="152"/>
      <c r="AO154" s="152"/>
      <c r="AP154" s="152"/>
      <c r="AQ154" s="152"/>
      <c r="AR154" s="152"/>
    </row>
    <row r="155" spans="1:44" ht="13.5" customHeight="1" x14ac:dyDescent="0.2">
      <c r="A155" s="336"/>
      <c r="B155" s="72" t="s">
        <v>533</v>
      </c>
      <c r="C155" s="164">
        <v>2397.1010000000001</v>
      </c>
      <c r="D155" s="165">
        <v>14719.856</v>
      </c>
      <c r="E155" s="166">
        <v>17116.956999999999</v>
      </c>
      <c r="F155" s="165">
        <v>5350.26</v>
      </c>
      <c r="G155" s="123">
        <v>22467.217000000001</v>
      </c>
      <c r="H155" s="164">
        <f t="shared" si="25"/>
        <v>28.956000000000131</v>
      </c>
      <c r="I155" s="165">
        <f t="shared" si="25"/>
        <v>18.048999999999069</v>
      </c>
      <c r="J155" s="166">
        <f t="shared" si="25"/>
        <v>47.004999999997381</v>
      </c>
      <c r="K155" s="165">
        <f t="shared" si="25"/>
        <v>-75.206999999999425</v>
      </c>
      <c r="L155" s="123">
        <f t="shared" si="25"/>
        <v>-28.202999999997701</v>
      </c>
      <c r="M155" s="167">
        <f t="shared" si="26"/>
        <v>1.2227291825458378E-2</v>
      </c>
      <c r="N155" s="168">
        <f t="shared" si="26"/>
        <v>1.2276722174355212E-3</v>
      </c>
      <c r="O155" s="169">
        <f t="shared" si="26"/>
        <v>2.7536691374408888E-3</v>
      </c>
      <c r="P155" s="168">
        <f t="shared" si="26"/>
        <v>-1.386184820587784E-2</v>
      </c>
      <c r="Q155" s="170">
        <f t="shared" si="26"/>
        <v>-1.2537218687180636E-3</v>
      </c>
      <c r="R155" s="167">
        <f t="shared" si="27"/>
        <v>1.0054613125774554E-2</v>
      </c>
      <c r="S155" s="168">
        <f t="shared" si="27"/>
        <v>2.3634647868322579E-2</v>
      </c>
      <c r="T155" s="169">
        <f t="shared" si="27"/>
        <v>2.1710919130873169E-2</v>
      </c>
      <c r="U155" s="168">
        <f t="shared" si="27"/>
        <v>-6.9336790149854347E-3</v>
      </c>
      <c r="V155" s="170">
        <f t="shared" si="27"/>
        <v>1.4740674317503458E-2</v>
      </c>
      <c r="W155" s="167">
        <f t="shared" si="28"/>
        <v>5.3370520915526961E-3</v>
      </c>
      <c r="X155" s="168">
        <f t="shared" si="28"/>
        <v>3.3267182345776075E-3</v>
      </c>
      <c r="Y155" s="169">
        <f t="shared" si="28"/>
        <v>8.6637703261299697E-3</v>
      </c>
      <c r="Z155" s="168">
        <f t="shared" si="28"/>
        <v>-1.386184820587784E-2</v>
      </c>
      <c r="AA155" s="170">
        <f t="shared" si="28"/>
        <v>-5.1982621956778476E-3</v>
      </c>
      <c r="AB155" s="167">
        <f t="shared" si="29"/>
        <v>1.0777365959728947E-3</v>
      </c>
      <c r="AC155" s="168">
        <f t="shared" si="29"/>
        <v>1.5350181289368978E-2</v>
      </c>
      <c r="AD155" s="169">
        <f t="shared" si="29"/>
        <v>1.6427917885341831E-2</v>
      </c>
      <c r="AE155" s="168">
        <f t="shared" si="29"/>
        <v>-1.6871984024458579E-3</v>
      </c>
      <c r="AF155" s="170">
        <f t="shared" si="29"/>
        <v>1.4740674317503458E-2</v>
      </c>
      <c r="AN155" s="152"/>
      <c r="AO155" s="152"/>
      <c r="AP155" s="152"/>
      <c r="AQ155" s="152"/>
      <c r="AR155" s="152"/>
    </row>
    <row r="156" spans="1:44" ht="13.5" customHeight="1" x14ac:dyDescent="0.2">
      <c r="A156" s="336"/>
      <c r="B156" s="72" t="s">
        <v>534</v>
      </c>
      <c r="C156" s="164">
        <v>2402.1190000000001</v>
      </c>
      <c r="D156" s="165">
        <v>14713.04</v>
      </c>
      <c r="E156" s="166">
        <v>17115.159</v>
      </c>
      <c r="F156" s="165">
        <v>5316.2780000000002</v>
      </c>
      <c r="G156" s="123">
        <v>22431.437999999998</v>
      </c>
      <c r="H156" s="164">
        <f t="shared" si="25"/>
        <v>5.0180000000000291</v>
      </c>
      <c r="I156" s="165">
        <f t="shared" si="25"/>
        <v>-6.8159999999988941</v>
      </c>
      <c r="J156" s="166">
        <f t="shared" si="25"/>
        <v>-1.797999999998865</v>
      </c>
      <c r="K156" s="165">
        <f t="shared" si="25"/>
        <v>-33.981999999999971</v>
      </c>
      <c r="L156" s="123">
        <f t="shared" si="25"/>
        <v>-35.77900000000227</v>
      </c>
      <c r="M156" s="167">
        <f t="shared" si="26"/>
        <v>2.09336194011017E-3</v>
      </c>
      <c r="N156" s="168">
        <f t="shared" si="26"/>
        <v>-4.6304800807826476E-4</v>
      </c>
      <c r="O156" s="169">
        <f t="shared" si="26"/>
        <v>-1.0504203521682418E-4</v>
      </c>
      <c r="P156" s="168">
        <f t="shared" si="26"/>
        <v>-6.3514670315087431E-3</v>
      </c>
      <c r="Q156" s="170">
        <f t="shared" si="26"/>
        <v>-1.5924980828734717E-3</v>
      </c>
      <c r="R156" s="167">
        <f t="shared" si="27"/>
        <v>1.4371093629583775E-2</v>
      </c>
      <c r="S156" s="168">
        <f t="shared" si="27"/>
        <v>1.8861736551726443E-2</v>
      </c>
      <c r="T156" s="169">
        <f t="shared" si="27"/>
        <v>1.8229076033073454E-2</v>
      </c>
      <c r="U156" s="168">
        <f t="shared" si="27"/>
        <v>-1.5406526387336503E-2</v>
      </c>
      <c r="V156" s="170">
        <f t="shared" si="27"/>
        <v>1.0051279668241611E-2</v>
      </c>
      <c r="W156" s="167">
        <f t="shared" si="28"/>
        <v>9.3789834512715813E-4</v>
      </c>
      <c r="X156" s="168">
        <f t="shared" si="28"/>
        <v>-1.2739567796703139E-3</v>
      </c>
      <c r="Y156" s="169">
        <f t="shared" si="28"/>
        <v>-3.3605843454315583E-4</v>
      </c>
      <c r="Z156" s="168">
        <f t="shared" si="28"/>
        <v>-6.3514670315087431E-3</v>
      </c>
      <c r="AA156" s="170">
        <f t="shared" si="28"/>
        <v>-6.6873385592480118E-3</v>
      </c>
      <c r="AB156" s="167">
        <f t="shared" si="29"/>
        <v>1.5324057757540891E-3</v>
      </c>
      <c r="AC156" s="168">
        <f t="shared" si="29"/>
        <v>1.2264649611447879E-2</v>
      </c>
      <c r="AD156" s="169">
        <f t="shared" si="29"/>
        <v>1.3797055387201928E-2</v>
      </c>
      <c r="AE156" s="168">
        <f t="shared" si="29"/>
        <v>-3.745775718960234E-3</v>
      </c>
      <c r="AF156" s="170">
        <f t="shared" si="29"/>
        <v>1.0051279668241611E-2</v>
      </c>
      <c r="AN156" s="152"/>
      <c r="AO156" s="152"/>
      <c r="AP156" s="152"/>
      <c r="AQ156" s="152"/>
      <c r="AR156" s="152"/>
    </row>
    <row r="157" spans="1:44" ht="13.5" customHeight="1" x14ac:dyDescent="0.2">
      <c r="A157" s="336"/>
      <c r="B157" s="147" t="s">
        <v>535</v>
      </c>
      <c r="C157" s="164">
        <v>2394.1709999999998</v>
      </c>
      <c r="D157" s="165">
        <v>14741.59</v>
      </c>
      <c r="E157" s="166">
        <v>17135.760999999999</v>
      </c>
      <c r="F157" s="165">
        <v>5363.6729999999998</v>
      </c>
      <c r="G157" s="123">
        <v>22499.435000000001</v>
      </c>
      <c r="H157" s="164">
        <f t="shared" si="25"/>
        <v>-7.9480000000003201</v>
      </c>
      <c r="I157" s="165">
        <f t="shared" si="25"/>
        <v>28.549999999999272</v>
      </c>
      <c r="J157" s="166">
        <f t="shared" si="25"/>
        <v>20.601999999998952</v>
      </c>
      <c r="K157" s="165">
        <f t="shared" si="25"/>
        <v>47.394999999999527</v>
      </c>
      <c r="L157" s="123">
        <f t="shared" si="25"/>
        <v>67.997000000003027</v>
      </c>
      <c r="M157" s="167">
        <f t="shared" si="26"/>
        <v>-3.3087453202777714E-3</v>
      </c>
      <c r="N157" s="168">
        <f t="shared" si="26"/>
        <v>1.9404555414788019E-3</v>
      </c>
      <c r="O157" s="169">
        <f t="shared" si="26"/>
        <v>1.2037282271230407E-3</v>
      </c>
      <c r="P157" s="168">
        <f t="shared" si="26"/>
        <v>8.9150717851849588E-3</v>
      </c>
      <c r="Q157" s="170">
        <f t="shared" si="26"/>
        <v>3.0313259453095712E-3</v>
      </c>
      <c r="R157" s="167">
        <f t="shared" si="27"/>
        <v>5.8676837318468388E-4</v>
      </c>
      <c r="S157" s="168">
        <f t="shared" si="27"/>
        <v>1.930806542505193E-2</v>
      </c>
      <c r="T157" s="169">
        <f t="shared" si="27"/>
        <v>1.6650434206444902E-2</v>
      </c>
      <c r="U157" s="168">
        <f t="shared" si="27"/>
        <v>4.3086058526525632E-4</v>
      </c>
      <c r="V157" s="170">
        <f t="shared" si="27"/>
        <v>1.2736357220978147E-2</v>
      </c>
      <c r="W157" s="167">
        <f t="shared" si="28"/>
        <v>-1.4950309220097819E-3</v>
      </c>
      <c r="X157" s="168">
        <f t="shared" si="28"/>
        <v>5.3702985434545131E-3</v>
      </c>
      <c r="Y157" s="169">
        <f t="shared" si="28"/>
        <v>3.8752676214447311E-3</v>
      </c>
      <c r="Z157" s="168">
        <f t="shared" si="28"/>
        <v>8.9150717851849588E-3</v>
      </c>
      <c r="AA157" s="170">
        <f t="shared" si="28"/>
        <v>1.2790339406630545E-2</v>
      </c>
      <c r="AB157" s="167">
        <f t="shared" si="29"/>
        <v>6.3196335620794458E-5</v>
      </c>
      <c r="AC157" s="168">
        <f t="shared" si="29"/>
        <v>1.2569048973469143E-2</v>
      </c>
      <c r="AD157" s="169">
        <f t="shared" si="29"/>
        <v>1.2632290320724861E-2</v>
      </c>
      <c r="AE157" s="168">
        <f t="shared" si="29"/>
        <v>1.0397687698290839E-4</v>
      </c>
      <c r="AF157" s="170">
        <f t="shared" si="29"/>
        <v>1.2736357220978147E-2</v>
      </c>
      <c r="AN157" s="152"/>
      <c r="AO157" s="152"/>
      <c r="AP157" s="152"/>
      <c r="AQ157" s="152"/>
      <c r="AR157" s="152"/>
    </row>
    <row r="158" spans="1:44" ht="13.5" customHeight="1" x14ac:dyDescent="0.2">
      <c r="A158" s="336"/>
      <c r="B158" s="72" t="s">
        <v>536</v>
      </c>
      <c r="C158" s="164">
        <v>2423.2869999999998</v>
      </c>
      <c r="D158" s="165">
        <v>14724.504999999999</v>
      </c>
      <c r="E158" s="166">
        <v>17147.792000000001</v>
      </c>
      <c r="F158" s="165">
        <v>5368.9740000000002</v>
      </c>
      <c r="G158" s="123">
        <v>22516.766</v>
      </c>
      <c r="H158" s="164">
        <f t="shared" si="25"/>
        <v>29.115999999999985</v>
      </c>
      <c r="I158" s="165">
        <f t="shared" si="25"/>
        <v>-17.085000000000946</v>
      </c>
      <c r="J158" s="166">
        <f t="shared" si="25"/>
        <v>12.031000000002678</v>
      </c>
      <c r="K158" s="165">
        <f t="shared" si="25"/>
        <v>5.3010000000003856</v>
      </c>
      <c r="L158" s="123">
        <f t="shared" si="25"/>
        <v>17.330999999998312</v>
      </c>
      <c r="M158" s="167">
        <f t="shared" si="26"/>
        <v>1.2161203188911731E-2</v>
      </c>
      <c r="N158" s="168">
        <f t="shared" si="26"/>
        <v>-1.158965891739015E-3</v>
      </c>
      <c r="O158" s="169">
        <f t="shared" si="26"/>
        <v>7.0209896134771483E-4</v>
      </c>
      <c r="P158" s="168">
        <f t="shared" si="26"/>
        <v>9.8831528320245956E-4</v>
      </c>
      <c r="Q158" s="170">
        <f t="shared" si="26"/>
        <v>7.7028600940416106E-4</v>
      </c>
      <c r="R158" s="167">
        <f t="shared" si="27"/>
        <v>1.56806203174935E-2</v>
      </c>
      <c r="S158" s="168">
        <f t="shared" si="27"/>
        <v>1.5365811190776233E-2</v>
      </c>
      <c r="T158" s="169">
        <f t="shared" si="27"/>
        <v>1.5410287460288913E-2</v>
      </c>
      <c r="U158" s="168">
        <f t="shared" si="27"/>
        <v>5.8029246170569135E-3</v>
      </c>
      <c r="V158" s="170">
        <f t="shared" si="27"/>
        <v>1.3102894610422905E-2</v>
      </c>
      <c r="W158" s="167">
        <f t="shared" si="28"/>
        <v>5.4283697011357681E-3</v>
      </c>
      <c r="X158" s="168">
        <f t="shared" si="28"/>
        <v>-3.1853172257147195E-3</v>
      </c>
      <c r="Y158" s="169">
        <f t="shared" si="28"/>
        <v>2.2430524754217264E-3</v>
      </c>
      <c r="Z158" s="168">
        <f t="shared" si="28"/>
        <v>9.8831528320245956E-4</v>
      </c>
      <c r="AA158" s="170">
        <f t="shared" si="28"/>
        <v>3.2311813192188099E-3</v>
      </c>
      <c r="AB158" s="167">
        <f t="shared" si="29"/>
        <v>1.6832881548427046E-3</v>
      </c>
      <c r="AC158" s="168">
        <f t="shared" si="29"/>
        <v>1.0025849982454873E-2</v>
      </c>
      <c r="AD158" s="169">
        <f t="shared" si="29"/>
        <v>1.1709138137297679E-2</v>
      </c>
      <c r="AE158" s="168">
        <f t="shared" si="29"/>
        <v>1.3937114798569668E-3</v>
      </c>
      <c r="AF158" s="170">
        <f t="shared" si="29"/>
        <v>1.3102894610422905E-2</v>
      </c>
      <c r="AN158" s="152"/>
      <c r="AO158" s="152"/>
      <c r="AP158" s="152"/>
      <c r="AQ158" s="152"/>
      <c r="AR158" s="152"/>
    </row>
    <row r="159" spans="1:44" ht="13.5" customHeight="1" x14ac:dyDescent="0.2">
      <c r="A159" s="336"/>
      <c r="B159" s="72" t="s">
        <v>537</v>
      </c>
      <c r="C159" s="164">
        <v>2436.241</v>
      </c>
      <c r="D159" s="165">
        <v>14736.233</v>
      </c>
      <c r="E159" s="166">
        <v>17172.473999999998</v>
      </c>
      <c r="F159" s="165">
        <v>5349.4920000000002</v>
      </c>
      <c r="G159" s="123">
        <v>22521.964</v>
      </c>
      <c r="H159" s="164">
        <f t="shared" si="25"/>
        <v>12.954000000000178</v>
      </c>
      <c r="I159" s="165">
        <f t="shared" si="25"/>
        <v>11.728000000000975</v>
      </c>
      <c r="J159" s="166">
        <f t="shared" si="25"/>
        <v>24.681999999997061</v>
      </c>
      <c r="K159" s="165">
        <f t="shared" si="25"/>
        <v>-19.481999999999971</v>
      </c>
      <c r="L159" s="123">
        <f t="shared" si="25"/>
        <v>5.1980000000003201</v>
      </c>
      <c r="M159" s="167">
        <f t="shared" si="26"/>
        <v>5.3456317803050896E-3</v>
      </c>
      <c r="N159" s="168">
        <f t="shared" si="26"/>
        <v>7.9649536605821221E-4</v>
      </c>
      <c r="O159" s="169">
        <f t="shared" si="26"/>
        <v>1.4393689869807763E-3</v>
      </c>
      <c r="P159" s="168">
        <f t="shared" si="26"/>
        <v>-3.6286262514960903E-3</v>
      </c>
      <c r="Q159" s="170">
        <f t="shared" si="26"/>
        <v>2.3085020291103617E-4</v>
      </c>
      <c r="R159" s="167">
        <f t="shared" si="27"/>
        <v>4.3049358840702899E-2</v>
      </c>
      <c r="S159" s="168">
        <f t="shared" si="27"/>
        <v>1.2905961045665942E-2</v>
      </c>
      <c r="T159" s="169">
        <f t="shared" si="27"/>
        <v>1.7075884488670392E-2</v>
      </c>
      <c r="U159" s="168">
        <f t="shared" si="27"/>
        <v>-3.2926141254486672E-3</v>
      </c>
      <c r="V159" s="170">
        <f t="shared" si="27"/>
        <v>1.2162826258660966E-2</v>
      </c>
      <c r="W159" s="167">
        <f t="shared" si="28"/>
        <v>2.4127514865969137E-3</v>
      </c>
      <c r="X159" s="168">
        <f t="shared" si="28"/>
        <v>2.1844024575274484E-3</v>
      </c>
      <c r="Y159" s="169">
        <f t="shared" si="28"/>
        <v>4.5971539441236001E-3</v>
      </c>
      <c r="Z159" s="168">
        <f t="shared" si="28"/>
        <v>-3.6286262514960903E-3</v>
      </c>
      <c r="AA159" s="170">
        <f t="shared" si="28"/>
        <v>9.6815518197710033E-4</v>
      </c>
      <c r="AB159" s="167">
        <f t="shared" si="29"/>
        <v>4.5188320246097782E-3</v>
      </c>
      <c r="AC159" s="168">
        <f t="shared" si="29"/>
        <v>8.4382390711564646E-3</v>
      </c>
      <c r="AD159" s="169">
        <f t="shared" si="29"/>
        <v>1.2957071095766121E-2</v>
      </c>
      <c r="AE159" s="168">
        <f t="shared" si="29"/>
        <v>-7.9419989596123239E-4</v>
      </c>
      <c r="AF159" s="170">
        <f t="shared" si="29"/>
        <v>1.2162826258660966E-2</v>
      </c>
      <c r="AN159" s="152"/>
      <c r="AO159" s="152"/>
      <c r="AP159" s="152"/>
      <c r="AQ159" s="152"/>
      <c r="AR159" s="152"/>
    </row>
    <row r="160" spans="1:44" ht="13.5" customHeight="1" x14ac:dyDescent="0.2">
      <c r="A160" s="337"/>
      <c r="B160" s="150" t="s">
        <v>538</v>
      </c>
      <c r="C160" s="171">
        <v>2541.107</v>
      </c>
      <c r="D160" s="172">
        <v>14739.143</v>
      </c>
      <c r="E160" s="173">
        <v>17280.25</v>
      </c>
      <c r="F160" s="172">
        <v>5317.2269999999999</v>
      </c>
      <c r="G160" s="137">
        <v>22597.477999999999</v>
      </c>
      <c r="H160" s="171">
        <f t="shared" si="25"/>
        <v>104.86599999999999</v>
      </c>
      <c r="I160" s="172">
        <f t="shared" si="25"/>
        <v>2.9099999999998545</v>
      </c>
      <c r="J160" s="173">
        <f t="shared" si="25"/>
        <v>107.77600000000166</v>
      </c>
      <c r="K160" s="172">
        <f t="shared" si="25"/>
        <v>-32.265000000000327</v>
      </c>
      <c r="L160" s="137">
        <f t="shared" si="25"/>
        <v>75.513999999999214</v>
      </c>
      <c r="M160" s="174">
        <f t="shared" si="26"/>
        <v>4.3044181589588219E-2</v>
      </c>
      <c r="N160" s="175">
        <f t="shared" si="26"/>
        <v>1.9747244767369344E-4</v>
      </c>
      <c r="O160" s="176">
        <f t="shared" si="26"/>
        <v>6.2760904456749603E-3</v>
      </c>
      <c r="P160" s="175">
        <f t="shared" si="26"/>
        <v>-6.0314138239668975E-3</v>
      </c>
      <c r="Q160" s="177">
        <f t="shared" si="26"/>
        <v>3.3529047466730349E-3</v>
      </c>
      <c r="R160" s="174">
        <f t="shared" si="27"/>
        <v>8.4794856043410513E-2</v>
      </c>
      <c r="S160" s="175">
        <f t="shared" si="27"/>
        <v>1.2905189929047878E-2</v>
      </c>
      <c r="T160" s="176">
        <f t="shared" si="27"/>
        <v>2.2873257951585131E-2</v>
      </c>
      <c r="U160" s="175">
        <f t="shared" si="27"/>
        <v>-1.4908455435943791E-3</v>
      </c>
      <c r="V160" s="177">
        <f t="shared" si="27"/>
        <v>1.7034025700257666E-2</v>
      </c>
      <c r="W160" s="174">
        <f t="shared" si="28"/>
        <v>1.9602982862671817E-2</v>
      </c>
      <c r="X160" s="175">
        <f t="shared" si="28"/>
        <v>5.4397688602952476E-4</v>
      </c>
      <c r="Y160" s="176">
        <f t="shared" si="28"/>
        <v>2.0146959748701683E-2</v>
      </c>
      <c r="Z160" s="175">
        <f t="shared" si="28"/>
        <v>-6.0314138239668975E-3</v>
      </c>
      <c r="AA160" s="177">
        <f t="shared" si="28"/>
        <v>1.4116106725647821E-2</v>
      </c>
      <c r="AB160" s="174">
        <f t="shared" si="29"/>
        <v>8.9396466510485058E-3</v>
      </c>
      <c r="AC160" s="175">
        <f t="shared" si="29"/>
        <v>8.4516858747777281E-3</v>
      </c>
      <c r="AD160" s="176">
        <f t="shared" si="29"/>
        <v>1.7391287519298294E-2</v>
      </c>
      <c r="AE160" s="175">
        <f t="shared" si="29"/>
        <v>-3.5730682556852836E-4</v>
      </c>
      <c r="AF160" s="177">
        <f t="shared" si="29"/>
        <v>1.7034025700257666E-2</v>
      </c>
      <c r="AN160" s="152"/>
      <c r="AO160" s="152"/>
      <c r="AP160" s="152"/>
      <c r="AQ160" s="152"/>
      <c r="AR160" s="152"/>
    </row>
    <row r="161" spans="1:44" ht="13.5" customHeight="1" x14ac:dyDescent="0.2">
      <c r="A161" s="335">
        <v>2017</v>
      </c>
      <c r="B161" s="156" t="s">
        <v>527</v>
      </c>
      <c r="C161" s="157">
        <v>2486.8820000000001</v>
      </c>
      <c r="D161" s="158">
        <v>14766.022000000001</v>
      </c>
      <c r="E161" s="159">
        <v>17252.903999999999</v>
      </c>
      <c r="F161" s="158">
        <v>5379.8609999999999</v>
      </c>
      <c r="G161" s="116">
        <v>22632.766</v>
      </c>
      <c r="H161" s="157">
        <f t="shared" si="25"/>
        <v>-54.224999999999909</v>
      </c>
      <c r="I161" s="158">
        <f t="shared" si="25"/>
        <v>26.879000000000815</v>
      </c>
      <c r="J161" s="159">
        <f t="shared" si="25"/>
        <v>-27.346000000001368</v>
      </c>
      <c r="K161" s="158">
        <f t="shared" si="25"/>
        <v>62.634000000000015</v>
      </c>
      <c r="L161" s="116">
        <f t="shared" si="25"/>
        <v>35.288000000000466</v>
      </c>
      <c r="M161" s="160">
        <f t="shared" si="26"/>
        <v>-2.1339125034876498E-2</v>
      </c>
      <c r="N161" s="161">
        <f t="shared" si="26"/>
        <v>1.8236474128788096E-3</v>
      </c>
      <c r="O161" s="162">
        <f t="shared" si="26"/>
        <v>-1.5825002531792867E-3</v>
      </c>
      <c r="P161" s="161">
        <f t="shared" si="26"/>
        <v>1.177944819734046E-2</v>
      </c>
      <c r="Q161" s="163">
        <f t="shared" si="26"/>
        <v>1.5615901916134387E-3</v>
      </c>
      <c r="R161" s="160">
        <f t="shared" si="27"/>
        <v>6.5710809700099779E-2</v>
      </c>
      <c r="S161" s="161">
        <f t="shared" si="27"/>
        <v>5.8019139906457361E-3</v>
      </c>
      <c r="T161" s="162">
        <f t="shared" si="27"/>
        <v>1.4018428754626418E-2</v>
      </c>
      <c r="U161" s="161">
        <f t="shared" si="27"/>
        <v>1.5583953207931251E-2</v>
      </c>
      <c r="V161" s="163">
        <f t="shared" si="27"/>
        <v>1.4390164943527134E-2</v>
      </c>
      <c r="W161" s="160">
        <f t="shared" ref="W161:AA176" si="30">(C161-C160)/$F160</f>
        <v>-1.0197984776651422E-2</v>
      </c>
      <c r="X161" s="161">
        <f t="shared" si="30"/>
        <v>5.0550785211917445E-3</v>
      </c>
      <c r="Y161" s="162">
        <f t="shared" si="30"/>
        <v>-5.1429062554601054E-3</v>
      </c>
      <c r="Z161" s="161">
        <f t="shared" si="30"/>
        <v>1.177944819734046E-2</v>
      </c>
      <c r="AA161" s="163">
        <f t="shared" si="30"/>
        <v>6.636541941880696E-3</v>
      </c>
      <c r="AB161" s="160">
        <f t="shared" ref="AB161:AF176" si="31">(C161-C149)/$G149</f>
        <v>6.8725834704549786E-3</v>
      </c>
      <c r="AC161" s="161">
        <f t="shared" si="31"/>
        <v>3.817593973241995E-3</v>
      </c>
      <c r="AD161" s="162">
        <f t="shared" si="31"/>
        <v>1.069013262415671E-2</v>
      </c>
      <c r="AE161" s="161">
        <f t="shared" si="31"/>
        <v>3.6999874998302406E-3</v>
      </c>
      <c r="AF161" s="163">
        <f t="shared" si="31"/>
        <v>1.4390164943527134E-2</v>
      </c>
      <c r="AN161" s="152"/>
      <c r="AO161" s="152"/>
      <c r="AP161" s="152"/>
      <c r="AQ161" s="152"/>
      <c r="AR161" s="152"/>
    </row>
    <row r="162" spans="1:44" ht="13.5" customHeight="1" x14ac:dyDescent="0.2">
      <c r="A162" s="336"/>
      <c r="B162" s="72" t="s">
        <v>528</v>
      </c>
      <c r="C162" s="164">
        <v>2533.0650000000001</v>
      </c>
      <c r="D162" s="165">
        <v>14762.133</v>
      </c>
      <c r="E162" s="166">
        <v>17295.198</v>
      </c>
      <c r="F162" s="165">
        <v>5363.2070000000003</v>
      </c>
      <c r="G162" s="123">
        <v>22658.404999999999</v>
      </c>
      <c r="H162" s="164">
        <f t="shared" si="25"/>
        <v>46.182999999999993</v>
      </c>
      <c r="I162" s="165">
        <f t="shared" si="25"/>
        <v>-3.8890000000010332</v>
      </c>
      <c r="J162" s="166">
        <f t="shared" si="25"/>
        <v>42.294000000001688</v>
      </c>
      <c r="K162" s="165">
        <f t="shared" si="25"/>
        <v>-16.653999999999542</v>
      </c>
      <c r="L162" s="123">
        <f t="shared" si="25"/>
        <v>25.638999999999214</v>
      </c>
      <c r="M162" s="167">
        <f t="shared" si="26"/>
        <v>1.8570643882580673E-2</v>
      </c>
      <c r="N162" s="168">
        <f t="shared" si="26"/>
        <v>-2.6337492928027825E-4</v>
      </c>
      <c r="O162" s="169">
        <f t="shared" si="26"/>
        <v>2.4514133968404211E-3</v>
      </c>
      <c r="P162" s="168">
        <f t="shared" si="26"/>
        <v>-3.0956190132049029E-3</v>
      </c>
      <c r="Q162" s="170">
        <f t="shared" si="26"/>
        <v>1.1328266284376914E-3</v>
      </c>
      <c r="R162" s="167">
        <f t="shared" si="27"/>
        <v>9.4196544276457905E-2</v>
      </c>
      <c r="S162" s="168">
        <f t="shared" si="27"/>
        <v>1.3154069408321162E-2</v>
      </c>
      <c r="T162" s="169">
        <f t="shared" si="27"/>
        <v>2.4264940638618681E-2</v>
      </c>
      <c r="U162" s="168">
        <f t="shared" si="27"/>
        <v>4.1473071991757343E-3</v>
      </c>
      <c r="V162" s="170">
        <f t="shared" si="27"/>
        <v>1.9430654242054628E-2</v>
      </c>
      <c r="W162" s="167">
        <f t="shared" si="30"/>
        <v>8.5844225343368521E-3</v>
      </c>
      <c r="X162" s="168">
        <f t="shared" si="30"/>
        <v>-7.2288113020039613E-4</v>
      </c>
      <c r="Y162" s="169">
        <f t="shared" si="30"/>
        <v>7.8615414041369631E-3</v>
      </c>
      <c r="Z162" s="168">
        <f t="shared" si="30"/>
        <v>-3.0956190132049029E-3</v>
      </c>
      <c r="AA162" s="170">
        <f t="shared" si="30"/>
        <v>4.7657365125231329E-3</v>
      </c>
      <c r="AB162" s="167">
        <f t="shared" si="31"/>
        <v>9.8110235745761318E-3</v>
      </c>
      <c r="AC162" s="168">
        <f t="shared" si="31"/>
        <v>8.6230738051811893E-3</v>
      </c>
      <c r="AD162" s="169">
        <f t="shared" si="31"/>
        <v>1.8434052388476788E-2</v>
      </c>
      <c r="AE162" s="168">
        <f t="shared" si="31"/>
        <v>9.9660185357780106E-4</v>
      </c>
      <c r="AF162" s="170">
        <f t="shared" si="31"/>
        <v>1.9430654242054628E-2</v>
      </c>
      <c r="AN162" s="152"/>
      <c r="AO162" s="152"/>
      <c r="AP162" s="152"/>
      <c r="AQ162" s="152"/>
      <c r="AR162" s="152"/>
    </row>
    <row r="163" spans="1:44" ht="13.5" customHeight="1" x14ac:dyDescent="0.2">
      <c r="A163" s="336"/>
      <c r="B163" s="72" t="s">
        <v>529</v>
      </c>
      <c r="C163" s="164">
        <v>2607.9580000000001</v>
      </c>
      <c r="D163" s="165">
        <v>14775.06</v>
      </c>
      <c r="E163" s="166">
        <v>17383.018</v>
      </c>
      <c r="F163" s="165">
        <v>5249.2349999999997</v>
      </c>
      <c r="G163" s="123">
        <v>22632.252</v>
      </c>
      <c r="H163" s="164">
        <f t="shared" si="25"/>
        <v>74.893000000000029</v>
      </c>
      <c r="I163" s="165">
        <f t="shared" si="25"/>
        <v>12.92699999999968</v>
      </c>
      <c r="J163" s="166">
        <f t="shared" si="25"/>
        <v>87.819999999999709</v>
      </c>
      <c r="K163" s="165">
        <f t="shared" si="25"/>
        <v>-113.97200000000066</v>
      </c>
      <c r="L163" s="123">
        <f t="shared" si="25"/>
        <v>-26.152999999998428</v>
      </c>
      <c r="M163" s="167">
        <f t="shared" si="26"/>
        <v>2.9566157994366519E-2</v>
      </c>
      <c r="N163" s="168">
        <f t="shared" si="26"/>
        <v>8.75686460757377E-4</v>
      </c>
      <c r="O163" s="169">
        <f t="shared" si="26"/>
        <v>5.0777100094488489E-3</v>
      </c>
      <c r="P163" s="168">
        <f t="shared" si="26"/>
        <v>-2.1250718087144623E-2</v>
      </c>
      <c r="Q163" s="170">
        <f t="shared" si="26"/>
        <v>-1.1542295232165913E-3</v>
      </c>
      <c r="R163" s="167">
        <f t="shared" si="27"/>
        <v>0.10727822129532422</v>
      </c>
      <c r="S163" s="168">
        <f t="shared" si="27"/>
        <v>1.1483837683483423E-2</v>
      </c>
      <c r="T163" s="169">
        <f t="shared" si="27"/>
        <v>2.4785057997303465E-2</v>
      </c>
      <c r="U163" s="168">
        <f t="shared" si="27"/>
        <v>-2.2705578706845489E-2</v>
      </c>
      <c r="V163" s="170">
        <f t="shared" si="27"/>
        <v>1.3363651518006921E-2</v>
      </c>
      <c r="W163" s="167">
        <f t="shared" si="30"/>
        <v>1.3964219542523722E-2</v>
      </c>
      <c r="X163" s="168">
        <f t="shared" si="30"/>
        <v>2.4103115915532778E-3</v>
      </c>
      <c r="Y163" s="169">
        <f t="shared" si="30"/>
        <v>1.6374531134077001E-2</v>
      </c>
      <c r="Z163" s="168">
        <f t="shared" si="30"/>
        <v>-2.1250718087144623E-2</v>
      </c>
      <c r="AA163" s="170">
        <f t="shared" si="30"/>
        <v>-4.8763734086710482E-3</v>
      </c>
      <c r="AB163" s="167">
        <f t="shared" si="31"/>
        <v>1.1313395025501952E-2</v>
      </c>
      <c r="AC163" s="168">
        <f t="shared" si="31"/>
        <v>7.5109505591773283E-3</v>
      </c>
      <c r="AD163" s="169">
        <f t="shared" si="31"/>
        <v>1.8824345584679363E-2</v>
      </c>
      <c r="AE163" s="168">
        <f t="shared" si="31"/>
        <v>-5.4606045162686502E-3</v>
      </c>
      <c r="AF163" s="170">
        <f t="shared" si="31"/>
        <v>1.3363651518006921E-2</v>
      </c>
      <c r="AN163" s="152"/>
      <c r="AO163" s="152"/>
      <c r="AP163" s="152"/>
      <c r="AQ163" s="152"/>
      <c r="AR163" s="152"/>
    </row>
    <row r="164" spans="1:44" ht="13.5" customHeight="1" x14ac:dyDescent="0.2">
      <c r="A164" s="336"/>
      <c r="B164" s="72" t="s">
        <v>530</v>
      </c>
      <c r="C164" s="164">
        <v>2616.1439999999998</v>
      </c>
      <c r="D164" s="165">
        <v>14798.915000000001</v>
      </c>
      <c r="E164" s="166">
        <v>17415.060000000001</v>
      </c>
      <c r="F164" s="165">
        <v>5267.16</v>
      </c>
      <c r="G164" s="123">
        <v>22682.22</v>
      </c>
      <c r="H164" s="164">
        <f t="shared" si="25"/>
        <v>8.1859999999996944</v>
      </c>
      <c r="I164" s="165">
        <f t="shared" si="25"/>
        <v>23.855000000001382</v>
      </c>
      <c r="J164" s="166">
        <f t="shared" si="25"/>
        <v>32.042000000001281</v>
      </c>
      <c r="K164" s="165">
        <f t="shared" si="25"/>
        <v>17.925000000000182</v>
      </c>
      <c r="L164" s="123">
        <f t="shared" si="25"/>
        <v>49.968000000000757</v>
      </c>
      <c r="M164" s="167">
        <f t="shared" si="26"/>
        <v>3.1388542300143231E-3</v>
      </c>
      <c r="N164" s="168">
        <f t="shared" si="26"/>
        <v>1.6145450509169766E-3</v>
      </c>
      <c r="O164" s="169">
        <f t="shared" si="26"/>
        <v>1.843293264725451E-3</v>
      </c>
      <c r="P164" s="168">
        <f t="shared" si="26"/>
        <v>3.4147832969947398E-3</v>
      </c>
      <c r="Q164" s="170">
        <f t="shared" si="26"/>
        <v>2.207822712472482E-3</v>
      </c>
      <c r="R164" s="167">
        <f t="shared" si="27"/>
        <v>0.11450195666121082</v>
      </c>
      <c r="S164" s="168">
        <f t="shared" si="27"/>
        <v>5.6549815034258348E-3</v>
      </c>
      <c r="T164" s="169">
        <f t="shared" si="27"/>
        <v>2.0629180118481839E-2</v>
      </c>
      <c r="U164" s="168">
        <f t="shared" si="27"/>
        <v>-1.8455531627991236E-2</v>
      </c>
      <c r="V164" s="170">
        <f t="shared" si="27"/>
        <v>1.1278125091955899E-2</v>
      </c>
      <c r="W164" s="167">
        <f t="shared" si="30"/>
        <v>1.5594653316149296E-3</v>
      </c>
      <c r="X164" s="168">
        <f t="shared" si="30"/>
        <v>4.5444717182601627E-3</v>
      </c>
      <c r="Y164" s="169">
        <f t="shared" si="30"/>
        <v>6.1041275538247543E-3</v>
      </c>
      <c r="Z164" s="168">
        <f t="shared" si="30"/>
        <v>3.4147832969947398E-3</v>
      </c>
      <c r="AA164" s="170">
        <f t="shared" si="30"/>
        <v>9.5191013547689819E-3</v>
      </c>
      <c r="AB164" s="167">
        <f t="shared" si="31"/>
        <v>1.1983364587150883E-2</v>
      </c>
      <c r="AC164" s="168">
        <f t="shared" si="31"/>
        <v>3.7101981964630382E-3</v>
      </c>
      <c r="AD164" s="169">
        <f t="shared" si="31"/>
        <v>1.5693651952851009E-2</v>
      </c>
      <c r="AE164" s="168">
        <f t="shared" si="31"/>
        <v>-4.4154822762766163E-3</v>
      </c>
      <c r="AF164" s="170">
        <f t="shared" si="31"/>
        <v>1.1278125091955899E-2</v>
      </c>
      <c r="AN164" s="152"/>
      <c r="AO164" s="152"/>
      <c r="AP164" s="152"/>
      <c r="AQ164" s="152"/>
      <c r="AR164" s="152"/>
    </row>
    <row r="165" spans="1:44" ht="13.5" customHeight="1" x14ac:dyDescent="0.2">
      <c r="A165" s="336"/>
      <c r="B165" s="72" t="s">
        <v>531</v>
      </c>
      <c r="C165" s="164">
        <v>2594.6729999999998</v>
      </c>
      <c r="D165" s="165">
        <v>14775.628000000001</v>
      </c>
      <c r="E165" s="166">
        <v>17370.302</v>
      </c>
      <c r="F165" s="165">
        <v>5255.1570000000002</v>
      </c>
      <c r="G165" s="123">
        <v>22625.46</v>
      </c>
      <c r="H165" s="164">
        <f t="shared" si="25"/>
        <v>-21.471000000000004</v>
      </c>
      <c r="I165" s="165">
        <f t="shared" si="25"/>
        <v>-23.287000000000262</v>
      </c>
      <c r="J165" s="166">
        <f t="shared" si="25"/>
        <v>-44.75800000000163</v>
      </c>
      <c r="K165" s="165">
        <f t="shared" si="25"/>
        <v>-12.002999999999702</v>
      </c>
      <c r="L165" s="123">
        <f t="shared" si="25"/>
        <v>-56.760000000002037</v>
      </c>
      <c r="M165" s="167">
        <f t="shared" si="26"/>
        <v>-8.2071170394290242E-3</v>
      </c>
      <c r="N165" s="168">
        <f t="shared" si="26"/>
        <v>-1.5735613050010936E-3</v>
      </c>
      <c r="O165" s="169">
        <f t="shared" si="26"/>
        <v>-2.5700744068640376E-3</v>
      </c>
      <c r="P165" s="168">
        <f t="shared" si="26"/>
        <v>-2.2788371722141918E-3</v>
      </c>
      <c r="Q165" s="170">
        <f t="shared" si="26"/>
        <v>-2.5024005586755634E-3</v>
      </c>
      <c r="R165" s="167">
        <f t="shared" si="27"/>
        <v>6.6998252287447213E-2</v>
      </c>
      <c r="S165" s="168">
        <f t="shared" si="27"/>
        <v>7.3669311207791698E-3</v>
      </c>
      <c r="T165" s="169">
        <f t="shared" si="27"/>
        <v>1.5847352553080573E-2</v>
      </c>
      <c r="U165" s="168">
        <f t="shared" si="27"/>
        <v>-2.2863384019579994E-2</v>
      </c>
      <c r="V165" s="170">
        <f t="shared" si="27"/>
        <v>6.5851351508265342E-3</v>
      </c>
      <c r="W165" s="167">
        <f t="shared" si="30"/>
        <v>-4.076390312806143E-3</v>
      </c>
      <c r="X165" s="168">
        <f t="shared" si="30"/>
        <v>-4.4211681437435471E-3</v>
      </c>
      <c r="Y165" s="169">
        <f t="shared" si="30"/>
        <v>-8.4975584565499494E-3</v>
      </c>
      <c r="Z165" s="168">
        <f t="shared" si="30"/>
        <v>-2.2788371722141918E-3</v>
      </c>
      <c r="AA165" s="170">
        <f t="shared" si="30"/>
        <v>-1.0776205773130499E-2</v>
      </c>
      <c r="AB165" s="167">
        <f t="shared" si="31"/>
        <v>7.2482888734274522E-3</v>
      </c>
      <c r="AC165" s="168">
        <f t="shared" si="31"/>
        <v>4.8072638867330368E-3</v>
      </c>
      <c r="AD165" s="169">
        <f t="shared" si="31"/>
        <v>1.2055597249206655E-2</v>
      </c>
      <c r="AE165" s="168">
        <f t="shared" si="31"/>
        <v>-5.4704620983801197E-3</v>
      </c>
      <c r="AF165" s="170">
        <f t="shared" si="31"/>
        <v>6.5851351508265342E-3</v>
      </c>
      <c r="AN165" s="152"/>
      <c r="AO165" s="152"/>
      <c r="AP165" s="152"/>
      <c r="AQ165" s="152"/>
      <c r="AR165" s="152"/>
    </row>
    <row r="166" spans="1:44" ht="13.5" customHeight="1" x14ac:dyDescent="0.2">
      <c r="A166" s="336"/>
      <c r="B166" s="72" t="s">
        <v>532</v>
      </c>
      <c r="C166" s="164">
        <v>2678.3589999999999</v>
      </c>
      <c r="D166" s="165">
        <v>14806.231</v>
      </c>
      <c r="E166" s="166">
        <v>17484.59</v>
      </c>
      <c r="F166" s="165">
        <v>5216.2700000000004</v>
      </c>
      <c r="G166" s="123">
        <v>22700.863000000001</v>
      </c>
      <c r="H166" s="164">
        <f t="shared" si="25"/>
        <v>83.686000000000149</v>
      </c>
      <c r="I166" s="165">
        <f t="shared" si="25"/>
        <v>30.602999999999156</v>
      </c>
      <c r="J166" s="166">
        <f t="shared" si="25"/>
        <v>114.28800000000047</v>
      </c>
      <c r="K166" s="165">
        <f t="shared" si="25"/>
        <v>-38.886999999999716</v>
      </c>
      <c r="L166" s="123">
        <f t="shared" si="25"/>
        <v>75.403000000002066</v>
      </c>
      <c r="M166" s="167">
        <f t="shared" si="26"/>
        <v>3.2253004521186353E-2</v>
      </c>
      <c r="N166" s="168">
        <f t="shared" si="26"/>
        <v>2.0711810015790295E-3</v>
      </c>
      <c r="O166" s="169">
        <f t="shared" si="26"/>
        <v>6.5795056412951526E-3</v>
      </c>
      <c r="P166" s="168">
        <f t="shared" si="26"/>
        <v>-7.3997789219236868E-3</v>
      </c>
      <c r="Q166" s="170">
        <f t="shared" si="26"/>
        <v>3.3326615237878952E-3</v>
      </c>
      <c r="R166" s="167">
        <f t="shared" si="27"/>
        <v>0.13099451258263323</v>
      </c>
      <c r="S166" s="168">
        <f t="shared" si="27"/>
        <v>7.1028003564459164E-3</v>
      </c>
      <c r="T166" s="169">
        <f t="shared" si="27"/>
        <v>2.4290519387517844E-2</v>
      </c>
      <c r="U166" s="168">
        <f t="shared" si="27"/>
        <v>-3.8558339770567072E-2</v>
      </c>
      <c r="V166" s="170">
        <f t="shared" si="27"/>
        <v>9.132659003477284E-3</v>
      </c>
      <c r="W166" s="167">
        <f t="shared" si="30"/>
        <v>1.592454802016384E-2</v>
      </c>
      <c r="X166" s="168">
        <f t="shared" si="30"/>
        <v>5.82342259232201E-3</v>
      </c>
      <c r="Y166" s="169">
        <f t="shared" si="30"/>
        <v>2.174778032321403E-2</v>
      </c>
      <c r="Z166" s="168">
        <f t="shared" si="30"/>
        <v>-7.3997789219236868E-3</v>
      </c>
      <c r="AA166" s="170">
        <f t="shared" si="30"/>
        <v>1.4348381979834677E-2</v>
      </c>
      <c r="AB166" s="167">
        <f t="shared" si="31"/>
        <v>1.3790095939529023E-2</v>
      </c>
      <c r="AC166" s="168">
        <f t="shared" si="31"/>
        <v>4.6420115739114485E-3</v>
      </c>
      <c r="AD166" s="169">
        <f t="shared" si="31"/>
        <v>1.843210751344047E-2</v>
      </c>
      <c r="AE166" s="168">
        <f t="shared" si="31"/>
        <v>-9.2995374169497266E-3</v>
      </c>
      <c r="AF166" s="170">
        <f t="shared" si="31"/>
        <v>9.132659003477284E-3</v>
      </c>
      <c r="AN166" s="152"/>
      <c r="AO166" s="152"/>
      <c r="AP166" s="152"/>
      <c r="AQ166" s="152"/>
      <c r="AR166" s="152"/>
    </row>
    <row r="167" spans="1:44" ht="13.5" customHeight="1" x14ac:dyDescent="0.2">
      <c r="A167" s="336"/>
      <c r="B167" s="72" t="s">
        <v>533</v>
      </c>
      <c r="C167" s="164">
        <v>2710.011</v>
      </c>
      <c r="D167" s="165">
        <v>14811.967000000001</v>
      </c>
      <c r="E167" s="166">
        <v>17521.977999999999</v>
      </c>
      <c r="F167" s="165">
        <v>5227.6149999999998</v>
      </c>
      <c r="G167" s="123">
        <v>22749.593000000001</v>
      </c>
      <c r="H167" s="164">
        <f t="shared" si="25"/>
        <v>31.652000000000044</v>
      </c>
      <c r="I167" s="165">
        <f t="shared" si="25"/>
        <v>5.7360000000007858</v>
      </c>
      <c r="J167" s="166">
        <f t="shared" si="25"/>
        <v>37.38799999999901</v>
      </c>
      <c r="K167" s="165">
        <f t="shared" si="25"/>
        <v>11.344999999999345</v>
      </c>
      <c r="L167" s="123">
        <f t="shared" si="25"/>
        <v>48.729999999999563</v>
      </c>
      <c r="M167" s="167">
        <f t="shared" si="26"/>
        <v>1.1817683887783544E-2</v>
      </c>
      <c r="N167" s="168">
        <f t="shared" si="26"/>
        <v>3.8740446505263805E-4</v>
      </c>
      <c r="O167" s="169">
        <f t="shared" si="26"/>
        <v>2.1383401040572874E-3</v>
      </c>
      <c r="P167" s="168">
        <f t="shared" si="26"/>
        <v>2.1749257611280368E-3</v>
      </c>
      <c r="Q167" s="170">
        <f t="shared" si="26"/>
        <v>2.146614426068276E-3</v>
      </c>
      <c r="R167" s="167">
        <f t="shared" si="27"/>
        <v>0.13053684429650642</v>
      </c>
      <c r="S167" s="168">
        <f t="shared" si="27"/>
        <v>6.2576019765411281E-3</v>
      </c>
      <c r="T167" s="169">
        <f t="shared" si="27"/>
        <v>2.3661974496985691E-2</v>
      </c>
      <c r="U167" s="168">
        <f t="shared" si="27"/>
        <v>-2.2923185041474701E-2</v>
      </c>
      <c r="V167" s="170">
        <f t="shared" si="27"/>
        <v>1.2568356819627469E-2</v>
      </c>
      <c r="W167" s="167">
        <f t="shared" si="30"/>
        <v>6.0679374342202455E-3</v>
      </c>
      <c r="X167" s="168">
        <f t="shared" si="30"/>
        <v>1.0996363301747772E-3</v>
      </c>
      <c r="Y167" s="169">
        <f t="shared" si="30"/>
        <v>7.1675737643946743E-3</v>
      </c>
      <c r="Z167" s="168">
        <f t="shared" si="30"/>
        <v>2.1749257611280368E-3</v>
      </c>
      <c r="AA167" s="170">
        <f t="shared" si="30"/>
        <v>9.3419244019192944E-3</v>
      </c>
      <c r="AB167" s="167">
        <f t="shared" si="31"/>
        <v>1.3927403647723697E-2</v>
      </c>
      <c r="AC167" s="168">
        <f t="shared" si="31"/>
        <v>4.0997957156865836E-3</v>
      </c>
      <c r="AD167" s="169">
        <f t="shared" si="31"/>
        <v>1.8027199363410282E-2</v>
      </c>
      <c r="AE167" s="168">
        <f t="shared" si="31"/>
        <v>-5.4588425437828115E-3</v>
      </c>
      <c r="AF167" s="170">
        <f t="shared" si="31"/>
        <v>1.2568356819627469E-2</v>
      </c>
      <c r="AN167" s="152"/>
      <c r="AO167" s="152"/>
      <c r="AP167" s="152"/>
      <c r="AQ167" s="152"/>
      <c r="AR167" s="152"/>
    </row>
    <row r="168" spans="1:44" ht="13.5" customHeight="1" x14ac:dyDescent="0.2">
      <c r="A168" s="336"/>
      <c r="B168" s="72" t="s">
        <v>534</v>
      </c>
      <c r="C168" s="164">
        <v>2746.4189999999999</v>
      </c>
      <c r="D168" s="165">
        <v>14773.11</v>
      </c>
      <c r="E168" s="166">
        <v>17519.528999999999</v>
      </c>
      <c r="F168" s="165">
        <v>5240.5450000000001</v>
      </c>
      <c r="G168" s="123">
        <v>22760.074000000001</v>
      </c>
      <c r="H168" s="164">
        <f t="shared" si="25"/>
        <v>36.407999999999902</v>
      </c>
      <c r="I168" s="165">
        <f t="shared" si="25"/>
        <v>-38.856999999999971</v>
      </c>
      <c r="J168" s="166">
        <f t="shared" si="25"/>
        <v>-2.4490000000005239</v>
      </c>
      <c r="K168" s="165">
        <f t="shared" si="25"/>
        <v>12.930000000000291</v>
      </c>
      <c r="L168" s="123">
        <f t="shared" si="25"/>
        <v>10.480999999999767</v>
      </c>
      <c r="M168" s="167">
        <f t="shared" si="26"/>
        <v>1.3434631815147577E-2</v>
      </c>
      <c r="N168" s="168">
        <f t="shared" si="26"/>
        <v>-2.6233517803543561E-3</v>
      </c>
      <c r="O168" s="169">
        <f t="shared" si="26"/>
        <v>-1.39767325355649E-4</v>
      </c>
      <c r="P168" s="168">
        <f t="shared" si="26"/>
        <v>2.4734032632472537E-3</v>
      </c>
      <c r="Q168" s="170">
        <f t="shared" si="26"/>
        <v>4.6071153888334473E-4</v>
      </c>
      <c r="R168" s="167">
        <f t="shared" si="27"/>
        <v>0.14333178331298313</v>
      </c>
      <c r="S168" s="168">
        <f t="shared" si="27"/>
        <v>4.0827728328067959E-3</v>
      </c>
      <c r="T168" s="169">
        <f t="shared" si="27"/>
        <v>2.3626423803600013E-2</v>
      </c>
      <c r="U168" s="168">
        <f t="shared" si="27"/>
        <v>-1.4245492805304795E-2</v>
      </c>
      <c r="V168" s="170">
        <f t="shared" si="27"/>
        <v>1.4650688020982081E-2</v>
      </c>
      <c r="W168" s="167">
        <f t="shared" si="30"/>
        <v>6.9645526688556642E-3</v>
      </c>
      <c r="X168" s="168">
        <f t="shared" si="30"/>
        <v>-7.4330263418403942E-3</v>
      </c>
      <c r="Y168" s="169">
        <f t="shared" si="30"/>
        <v>-4.6847367298481697E-4</v>
      </c>
      <c r="Z168" s="168">
        <f t="shared" si="30"/>
        <v>2.4734032632472537E-3</v>
      </c>
      <c r="AA168" s="170">
        <f t="shared" si="30"/>
        <v>2.0049295902624365E-3</v>
      </c>
      <c r="AB168" s="167">
        <f t="shared" si="31"/>
        <v>1.534899367575096E-2</v>
      </c>
      <c r="AC168" s="168">
        <f t="shared" si="31"/>
        <v>2.6779379904221796E-3</v>
      </c>
      <c r="AD168" s="169">
        <f t="shared" si="31"/>
        <v>1.802693166617312E-2</v>
      </c>
      <c r="AE168" s="168">
        <f t="shared" si="31"/>
        <v>-3.3761990649016876E-3</v>
      </c>
      <c r="AF168" s="170">
        <f t="shared" si="31"/>
        <v>1.4650688020982081E-2</v>
      </c>
      <c r="AN168" s="152"/>
      <c r="AO168" s="152"/>
      <c r="AP168" s="152"/>
      <c r="AQ168" s="152"/>
      <c r="AR168" s="152"/>
    </row>
    <row r="169" spans="1:44" ht="13.5" customHeight="1" x14ac:dyDescent="0.2">
      <c r="A169" s="336"/>
      <c r="B169" s="147" t="s">
        <v>535</v>
      </c>
      <c r="C169" s="164">
        <v>2740.076</v>
      </c>
      <c r="D169" s="165">
        <v>14828.752</v>
      </c>
      <c r="E169" s="166">
        <v>17568.828000000001</v>
      </c>
      <c r="F169" s="165">
        <v>5241.7470000000003</v>
      </c>
      <c r="G169" s="123">
        <v>22810.575000000001</v>
      </c>
      <c r="H169" s="164">
        <f t="shared" si="25"/>
        <v>-6.3429999999998472</v>
      </c>
      <c r="I169" s="165">
        <f t="shared" si="25"/>
        <v>55.641999999999825</v>
      </c>
      <c r="J169" s="166">
        <f t="shared" si="25"/>
        <v>49.299000000002707</v>
      </c>
      <c r="K169" s="165">
        <f t="shared" si="25"/>
        <v>1.2020000000002256</v>
      </c>
      <c r="L169" s="123">
        <f t="shared" si="25"/>
        <v>50.501000000000204</v>
      </c>
      <c r="M169" s="167">
        <f t="shared" si="26"/>
        <v>-2.3095529123559979E-3</v>
      </c>
      <c r="N169" s="168">
        <f t="shared" si="26"/>
        <v>3.7664378049036273E-3</v>
      </c>
      <c r="O169" s="169">
        <f t="shared" si="26"/>
        <v>2.8139455118914845E-3</v>
      </c>
      <c r="P169" s="168">
        <f t="shared" si="26"/>
        <v>2.2936545721871017E-4</v>
      </c>
      <c r="Q169" s="170">
        <f t="shared" si="26"/>
        <v>2.2188416434849993E-3</v>
      </c>
      <c r="R169" s="167">
        <f t="shared" si="27"/>
        <v>0.14447798423755037</v>
      </c>
      <c r="S169" s="168">
        <f t="shared" si="27"/>
        <v>5.9126593535704262E-3</v>
      </c>
      <c r="T169" s="169">
        <f t="shared" si="27"/>
        <v>2.5272703091505699E-2</v>
      </c>
      <c r="U169" s="168">
        <f t="shared" si="27"/>
        <v>-2.2731810831868288E-2</v>
      </c>
      <c r="V169" s="170">
        <f t="shared" si="27"/>
        <v>1.3828791700769349E-2</v>
      </c>
      <c r="W169" s="167">
        <f t="shared" si="30"/>
        <v>-1.2103702954558823E-3</v>
      </c>
      <c r="X169" s="168">
        <f t="shared" si="30"/>
        <v>1.0617597978836137E-2</v>
      </c>
      <c r="Y169" s="169">
        <f t="shared" si="30"/>
        <v>9.4072276833807762E-3</v>
      </c>
      <c r="Z169" s="168">
        <f t="shared" si="30"/>
        <v>2.2936545721871017E-4</v>
      </c>
      <c r="AA169" s="170">
        <f t="shared" si="30"/>
        <v>9.6365931405989654E-3</v>
      </c>
      <c r="AB169" s="167">
        <f t="shared" si="31"/>
        <v>1.5373941612311606E-2</v>
      </c>
      <c r="AC169" s="168">
        <f t="shared" si="31"/>
        <v>3.8739639462057715E-3</v>
      </c>
      <c r="AD169" s="169">
        <f t="shared" si="31"/>
        <v>1.9247905558517478E-2</v>
      </c>
      <c r="AE169" s="168">
        <f t="shared" si="31"/>
        <v>-5.4190694121874381E-3</v>
      </c>
      <c r="AF169" s="170">
        <f t="shared" si="31"/>
        <v>1.3828791700769349E-2</v>
      </c>
      <c r="AN169" s="152"/>
      <c r="AO169" s="152"/>
      <c r="AP169" s="152"/>
      <c r="AQ169" s="152"/>
      <c r="AR169" s="152"/>
    </row>
    <row r="170" spans="1:44" ht="13.5" customHeight="1" x14ac:dyDescent="0.2">
      <c r="A170" s="336"/>
      <c r="B170" s="72" t="s">
        <v>536</v>
      </c>
      <c r="C170" s="164">
        <v>2804.9360000000001</v>
      </c>
      <c r="D170" s="165">
        <v>14788.245999999999</v>
      </c>
      <c r="E170" s="166">
        <v>17593.182000000001</v>
      </c>
      <c r="F170" s="165">
        <v>5214.1899999999996</v>
      </c>
      <c r="G170" s="123">
        <v>22807.370999999999</v>
      </c>
      <c r="H170" s="164">
        <f t="shared" si="25"/>
        <v>64.860000000000127</v>
      </c>
      <c r="I170" s="165">
        <f t="shared" si="25"/>
        <v>-40.506000000001222</v>
      </c>
      <c r="J170" s="166">
        <f t="shared" si="25"/>
        <v>24.35399999999936</v>
      </c>
      <c r="K170" s="165">
        <f t="shared" si="25"/>
        <v>-27.557000000000698</v>
      </c>
      <c r="L170" s="123">
        <f t="shared" si="25"/>
        <v>-3.2040000000015425</v>
      </c>
      <c r="M170" s="167">
        <f t="shared" si="26"/>
        <v>2.3670876282263751E-2</v>
      </c>
      <c r="N170" s="168">
        <f t="shared" si="26"/>
        <v>-2.7315852338754619E-3</v>
      </c>
      <c r="O170" s="169">
        <f t="shared" si="26"/>
        <v>1.3862051583634013E-3</v>
      </c>
      <c r="P170" s="168">
        <f t="shared" si="26"/>
        <v>-5.2572167256452283E-3</v>
      </c>
      <c r="Q170" s="170">
        <f t="shared" si="26"/>
        <v>-1.4046116768216244E-4</v>
      </c>
      <c r="R170" s="167">
        <f t="shared" si="27"/>
        <v>0.15749228217705966</v>
      </c>
      <c r="S170" s="168">
        <f t="shared" si="27"/>
        <v>4.3289061330075264E-3</v>
      </c>
      <c r="T170" s="169">
        <f t="shared" si="27"/>
        <v>2.5973606397838241E-2</v>
      </c>
      <c r="U170" s="168">
        <f t="shared" si="27"/>
        <v>-2.8829344303027089E-2</v>
      </c>
      <c r="V170" s="170">
        <f t="shared" si="27"/>
        <v>1.2906160680445831E-2</v>
      </c>
      <c r="W170" s="167">
        <f t="shared" si="30"/>
        <v>1.2373737229210056E-2</v>
      </c>
      <c r="X170" s="168">
        <f t="shared" si="30"/>
        <v>-7.7275763214060544E-3</v>
      </c>
      <c r="Y170" s="169">
        <f t="shared" si="30"/>
        <v>4.6461609078040887E-3</v>
      </c>
      <c r="Z170" s="168">
        <f t="shared" si="30"/>
        <v>-5.2572167256452283E-3</v>
      </c>
      <c r="AA170" s="170">
        <f t="shared" si="30"/>
        <v>-6.1124659393166868E-4</v>
      </c>
      <c r="AB170" s="167">
        <f t="shared" si="31"/>
        <v>1.6949547728124029E-2</v>
      </c>
      <c r="AC170" s="168">
        <f t="shared" si="31"/>
        <v>2.830823929155723E-3</v>
      </c>
      <c r="AD170" s="169">
        <f t="shared" si="31"/>
        <v>1.9780371657279711E-2</v>
      </c>
      <c r="AE170" s="168">
        <f t="shared" si="31"/>
        <v>-6.87416656548283E-3</v>
      </c>
      <c r="AF170" s="170">
        <f t="shared" si="31"/>
        <v>1.2906160680445831E-2</v>
      </c>
      <c r="AN170" s="152"/>
      <c r="AO170" s="152"/>
      <c r="AP170" s="152"/>
      <c r="AQ170" s="152"/>
      <c r="AR170" s="152"/>
    </row>
    <row r="171" spans="1:44" ht="13.5" customHeight="1" x14ac:dyDescent="0.2">
      <c r="A171" s="336"/>
      <c r="B171" s="72" t="s">
        <v>537</v>
      </c>
      <c r="C171" s="164">
        <v>2888.1680000000001</v>
      </c>
      <c r="D171" s="165">
        <v>14776.451999999999</v>
      </c>
      <c r="E171" s="166">
        <v>17664.62</v>
      </c>
      <c r="F171" s="165">
        <v>5225.2790000000005</v>
      </c>
      <c r="G171" s="123">
        <v>22889.899000000001</v>
      </c>
      <c r="H171" s="164">
        <f t="shared" si="25"/>
        <v>83.231999999999971</v>
      </c>
      <c r="I171" s="165">
        <f t="shared" si="25"/>
        <v>-11.793999999999869</v>
      </c>
      <c r="J171" s="166">
        <f t="shared" si="25"/>
        <v>71.437999999998283</v>
      </c>
      <c r="K171" s="165">
        <f t="shared" si="25"/>
        <v>11.089000000000851</v>
      </c>
      <c r="L171" s="123">
        <f t="shared" si="25"/>
        <v>82.528000000002066</v>
      </c>
      <c r="M171" s="167">
        <f t="shared" si="26"/>
        <v>2.967340431296827E-2</v>
      </c>
      <c r="N171" s="168">
        <f t="shared" si="26"/>
        <v>-7.9752527784565316E-4</v>
      </c>
      <c r="O171" s="169">
        <f t="shared" si="26"/>
        <v>4.0605502745323886E-3</v>
      </c>
      <c r="P171" s="168">
        <f t="shared" si="26"/>
        <v>2.1266965722386128E-3</v>
      </c>
      <c r="Q171" s="170">
        <f t="shared" si="26"/>
        <v>3.6184793065365609E-3</v>
      </c>
      <c r="R171" s="167">
        <f t="shared" si="27"/>
        <v>0.18550176275664032</v>
      </c>
      <c r="S171" s="168">
        <f t="shared" si="27"/>
        <v>2.7292592347039533E-3</v>
      </c>
      <c r="T171" s="169">
        <f t="shared" si="27"/>
        <v>2.8659003938512336E-2</v>
      </c>
      <c r="U171" s="168">
        <f t="shared" si="27"/>
        <v>-2.3219587953398142E-2</v>
      </c>
      <c r="V171" s="170">
        <f t="shared" si="27"/>
        <v>1.6336719124495594E-2</v>
      </c>
      <c r="W171" s="167">
        <f t="shared" si="30"/>
        <v>1.596259438186947E-2</v>
      </c>
      <c r="X171" s="168">
        <f t="shared" si="30"/>
        <v>-2.2619045335900436E-3</v>
      </c>
      <c r="Y171" s="169">
        <f t="shared" si="30"/>
        <v>1.3700689848279079E-2</v>
      </c>
      <c r="Z171" s="168">
        <f t="shared" si="30"/>
        <v>2.1266965722386128E-3</v>
      </c>
      <c r="AA171" s="170">
        <f t="shared" si="30"/>
        <v>1.5827578204860596E-2</v>
      </c>
      <c r="AB171" s="167">
        <f t="shared" si="31"/>
        <v>2.0066056406093186E-2</v>
      </c>
      <c r="AC171" s="168">
        <f t="shared" si="31"/>
        <v>1.7857678841862611E-3</v>
      </c>
      <c r="AD171" s="169">
        <f t="shared" si="31"/>
        <v>2.1851824290279508E-2</v>
      </c>
      <c r="AE171" s="168">
        <f t="shared" si="31"/>
        <v>-5.5151939679860843E-3</v>
      </c>
      <c r="AF171" s="170">
        <f t="shared" si="31"/>
        <v>1.6336719124495594E-2</v>
      </c>
      <c r="AN171" s="152"/>
      <c r="AO171" s="152"/>
      <c r="AP171" s="152"/>
      <c r="AQ171" s="152"/>
      <c r="AR171" s="152"/>
    </row>
    <row r="172" spans="1:44" ht="13.5" customHeight="1" x14ac:dyDescent="0.2">
      <c r="A172" s="337"/>
      <c r="B172" s="150" t="s">
        <v>538</v>
      </c>
      <c r="C172" s="171">
        <v>2792.1990000000001</v>
      </c>
      <c r="D172" s="172">
        <v>14752.083000000001</v>
      </c>
      <c r="E172" s="173">
        <v>17544.282999999999</v>
      </c>
      <c r="F172" s="172">
        <v>5256.326</v>
      </c>
      <c r="G172" s="137">
        <v>22800.61</v>
      </c>
      <c r="H172" s="171">
        <f t="shared" si="25"/>
        <v>-95.969000000000051</v>
      </c>
      <c r="I172" s="172">
        <f t="shared" si="25"/>
        <v>-24.368999999998778</v>
      </c>
      <c r="J172" s="173">
        <f t="shared" si="25"/>
        <v>-120.33699999999953</v>
      </c>
      <c r="K172" s="172">
        <f t="shared" si="25"/>
        <v>31.046999999999571</v>
      </c>
      <c r="L172" s="137">
        <f t="shared" si="25"/>
        <v>-89.289000000000669</v>
      </c>
      <c r="M172" s="174">
        <f t="shared" si="26"/>
        <v>-3.3228330207938056E-2</v>
      </c>
      <c r="N172" s="175">
        <f t="shared" si="26"/>
        <v>-1.649178030016866E-3</v>
      </c>
      <c r="O172" s="176">
        <f t="shared" si="26"/>
        <v>-6.8123175024427099E-3</v>
      </c>
      <c r="P172" s="175">
        <f t="shared" si="26"/>
        <v>5.9416923000665742E-3</v>
      </c>
      <c r="Q172" s="177">
        <f t="shared" si="26"/>
        <v>-3.9008035815274091E-3</v>
      </c>
      <c r="R172" s="174">
        <f t="shared" si="27"/>
        <v>9.8812053172101802E-2</v>
      </c>
      <c r="S172" s="175">
        <f t="shared" si="27"/>
        <v>8.7793435479936038E-4</v>
      </c>
      <c r="T172" s="176">
        <f t="shared" si="27"/>
        <v>1.5279466442904439E-2</v>
      </c>
      <c r="U172" s="175">
        <f t="shared" si="27"/>
        <v>-1.1453526433985204E-2</v>
      </c>
      <c r="V172" s="177">
        <f t="shared" si="27"/>
        <v>8.9891447178309641E-3</v>
      </c>
      <c r="W172" s="174">
        <f t="shared" si="30"/>
        <v>-1.8366292020005063E-2</v>
      </c>
      <c r="X172" s="175">
        <f t="shared" si="30"/>
        <v>-4.6636744181504522E-3</v>
      </c>
      <c r="Y172" s="176">
        <f t="shared" si="30"/>
        <v>-2.3029775060814845E-2</v>
      </c>
      <c r="Z172" s="175">
        <f t="shared" si="30"/>
        <v>5.9416923000665742E-3</v>
      </c>
      <c r="AA172" s="177">
        <f t="shared" si="30"/>
        <v>-1.7087891383407595E-2</v>
      </c>
      <c r="AB172" s="174">
        <f t="shared" si="31"/>
        <v>1.1111505452068593E-2</v>
      </c>
      <c r="AC172" s="175">
        <f t="shared" si="31"/>
        <v>5.7263027316590415E-4</v>
      </c>
      <c r="AD172" s="176">
        <f t="shared" si="31"/>
        <v>1.1684179977960348E-2</v>
      </c>
      <c r="AE172" s="175">
        <f t="shared" si="31"/>
        <v>-2.6950352601294641E-3</v>
      </c>
      <c r="AF172" s="177">
        <f t="shared" si="31"/>
        <v>8.9891447178309641E-3</v>
      </c>
      <c r="AN172" s="152"/>
      <c r="AO172" s="152"/>
      <c r="AP172" s="152"/>
      <c r="AQ172" s="152"/>
      <c r="AR172" s="152"/>
    </row>
    <row r="173" spans="1:44" ht="13.5" customHeight="1" x14ac:dyDescent="0.2">
      <c r="A173" s="335">
        <v>2018</v>
      </c>
      <c r="B173" s="156" t="s">
        <v>527</v>
      </c>
      <c r="C173" s="157">
        <v>2931.489</v>
      </c>
      <c r="D173" s="158">
        <v>14656.583000000001</v>
      </c>
      <c r="E173" s="159">
        <v>17588.072</v>
      </c>
      <c r="F173" s="158">
        <v>5205.5259999999998</v>
      </c>
      <c r="G173" s="116">
        <v>22793.597000000002</v>
      </c>
      <c r="H173" s="157">
        <f t="shared" si="25"/>
        <v>139.28999999999996</v>
      </c>
      <c r="I173" s="158">
        <f t="shared" si="25"/>
        <v>-95.5</v>
      </c>
      <c r="J173" s="159">
        <f t="shared" si="25"/>
        <v>43.789000000000669</v>
      </c>
      <c r="K173" s="158">
        <f t="shared" si="25"/>
        <v>-50.800000000000182</v>
      </c>
      <c r="L173" s="116">
        <f t="shared" si="25"/>
        <v>-7.0129999999990105</v>
      </c>
      <c r="M173" s="160">
        <f t="shared" si="26"/>
        <v>4.9885412894997802E-2</v>
      </c>
      <c r="N173" s="161">
        <f t="shared" si="26"/>
        <v>-6.4736620584360865E-3</v>
      </c>
      <c r="O173" s="162">
        <f t="shared" si="26"/>
        <v>2.4959127711289583E-3</v>
      </c>
      <c r="P173" s="161">
        <f t="shared" si="26"/>
        <v>-9.6645451594897618E-3</v>
      </c>
      <c r="Q173" s="163">
        <f t="shared" si="26"/>
        <v>-3.0757949019780654E-4</v>
      </c>
      <c r="R173" s="160">
        <f t="shared" si="27"/>
        <v>0.17878089913393558</v>
      </c>
      <c r="S173" s="161">
        <f t="shared" si="27"/>
        <v>-7.4115425264841333E-3</v>
      </c>
      <c r="T173" s="162">
        <f t="shared" si="27"/>
        <v>1.9426758532940396E-2</v>
      </c>
      <c r="U173" s="161">
        <f t="shared" si="27"/>
        <v>-3.2405112325392803E-2</v>
      </c>
      <c r="V173" s="163">
        <f t="shared" si="27"/>
        <v>7.1061133226050207E-3</v>
      </c>
      <c r="W173" s="160">
        <f t="shared" si="30"/>
        <v>2.6499497938293773E-2</v>
      </c>
      <c r="X173" s="161">
        <f t="shared" si="30"/>
        <v>-1.8168583912032854E-2</v>
      </c>
      <c r="Y173" s="162">
        <f t="shared" si="30"/>
        <v>8.3307237793090964E-3</v>
      </c>
      <c r="Z173" s="161">
        <f t="shared" si="30"/>
        <v>-9.6645451594897618E-3</v>
      </c>
      <c r="AA173" s="163">
        <f t="shared" si="30"/>
        <v>-1.3342018740844861E-3</v>
      </c>
      <c r="AB173" s="160">
        <f t="shared" si="31"/>
        <v>1.964439521002426E-2</v>
      </c>
      <c r="AC173" s="161">
        <f t="shared" si="31"/>
        <v>-4.8354231206207982E-3</v>
      </c>
      <c r="AD173" s="162">
        <f t="shared" si="31"/>
        <v>1.4808972089403544E-2</v>
      </c>
      <c r="AE173" s="161">
        <f t="shared" si="31"/>
        <v>-7.7027703993404976E-3</v>
      </c>
      <c r="AF173" s="163">
        <f t="shared" si="31"/>
        <v>7.1061133226050207E-3</v>
      </c>
      <c r="AN173" s="152"/>
      <c r="AO173" s="152"/>
      <c r="AP173" s="152"/>
      <c r="AQ173" s="152"/>
      <c r="AR173" s="152"/>
    </row>
    <row r="174" spans="1:44" ht="13.5" customHeight="1" x14ac:dyDescent="0.2">
      <c r="A174" s="336"/>
      <c r="B174" s="72" t="s">
        <v>528</v>
      </c>
      <c r="C174" s="164">
        <v>2954.9360000000001</v>
      </c>
      <c r="D174" s="165">
        <v>14714.665000000001</v>
      </c>
      <c r="E174" s="166">
        <v>17669.601999999999</v>
      </c>
      <c r="F174" s="165">
        <v>5168.2820000000002</v>
      </c>
      <c r="G174" s="123">
        <v>22837.883000000002</v>
      </c>
      <c r="H174" s="164">
        <f t="shared" si="25"/>
        <v>23.447000000000116</v>
      </c>
      <c r="I174" s="165">
        <f t="shared" si="25"/>
        <v>58.082000000000335</v>
      </c>
      <c r="J174" s="166">
        <f t="shared" si="25"/>
        <v>81.529999999998836</v>
      </c>
      <c r="K174" s="165">
        <f t="shared" si="25"/>
        <v>-37.243999999999687</v>
      </c>
      <c r="L174" s="123">
        <f t="shared" si="25"/>
        <v>44.286000000000058</v>
      </c>
      <c r="M174" s="167">
        <f t="shared" si="26"/>
        <v>7.9983244010126305E-3</v>
      </c>
      <c r="N174" s="168">
        <f t="shared" si="26"/>
        <v>3.9628609205843088E-3</v>
      </c>
      <c r="O174" s="169">
        <f t="shared" si="26"/>
        <v>4.6355279873768335E-3</v>
      </c>
      <c r="P174" s="168">
        <f t="shared" si="26"/>
        <v>-7.1547044429323163E-3</v>
      </c>
      <c r="Q174" s="170">
        <f t="shared" si="26"/>
        <v>1.942914056083384E-3</v>
      </c>
      <c r="R174" s="167">
        <f t="shared" si="27"/>
        <v>0.16654566700815024</v>
      </c>
      <c r="S174" s="168">
        <f t="shared" si="27"/>
        <v>-3.2155244773908308E-3</v>
      </c>
      <c r="T174" s="169">
        <f t="shared" si="27"/>
        <v>2.1647858555883467E-2</v>
      </c>
      <c r="U174" s="168">
        <f t="shared" si="27"/>
        <v>-3.63448585892732E-2</v>
      </c>
      <c r="V174" s="170">
        <f t="shared" si="27"/>
        <v>7.9210341592889175E-3</v>
      </c>
      <c r="W174" s="167">
        <f t="shared" si="30"/>
        <v>4.5042518277692047E-3</v>
      </c>
      <c r="X174" s="168">
        <f t="shared" si="30"/>
        <v>1.1157758120889288E-2</v>
      </c>
      <c r="Y174" s="169">
        <f t="shared" si="30"/>
        <v>1.566220205220353E-2</v>
      </c>
      <c r="Z174" s="168">
        <f t="shared" si="30"/>
        <v>-7.1547044429323163E-3</v>
      </c>
      <c r="AA174" s="170">
        <f t="shared" si="30"/>
        <v>8.5074976092713896E-3</v>
      </c>
      <c r="AB174" s="167">
        <f t="shared" si="31"/>
        <v>1.8618742140057966E-2</v>
      </c>
      <c r="AC174" s="168">
        <f t="shared" si="31"/>
        <v>-2.0949400454268047E-3</v>
      </c>
      <c r="AD174" s="169">
        <f t="shared" si="31"/>
        <v>1.6523846228364204E-2</v>
      </c>
      <c r="AE174" s="168">
        <f t="shared" si="31"/>
        <v>-8.6027679353423234E-3</v>
      </c>
      <c r="AF174" s="170">
        <f t="shared" si="31"/>
        <v>7.9210341592889175E-3</v>
      </c>
      <c r="AN174" s="152"/>
      <c r="AO174" s="152"/>
      <c r="AP174" s="152"/>
      <c r="AQ174" s="152"/>
      <c r="AR174" s="152"/>
    </row>
    <row r="175" spans="1:44" ht="13.5" customHeight="1" x14ac:dyDescent="0.2">
      <c r="A175" s="336"/>
      <c r="B175" s="72" t="s">
        <v>529</v>
      </c>
      <c r="C175" s="164">
        <v>2900.703</v>
      </c>
      <c r="D175" s="165">
        <v>14761.584999999999</v>
      </c>
      <c r="E175" s="166">
        <v>17662.288</v>
      </c>
      <c r="F175" s="165">
        <v>5270.6610000000001</v>
      </c>
      <c r="G175" s="123">
        <v>22932.949000000001</v>
      </c>
      <c r="H175" s="164">
        <f t="shared" si="25"/>
        <v>-54.233000000000175</v>
      </c>
      <c r="I175" s="165">
        <f t="shared" si="25"/>
        <v>46.919999999998254</v>
      </c>
      <c r="J175" s="166">
        <f t="shared" si="25"/>
        <v>-7.3139999999984866</v>
      </c>
      <c r="K175" s="165">
        <f t="shared" si="25"/>
        <v>102.37899999999991</v>
      </c>
      <c r="L175" s="123">
        <f t="shared" si="25"/>
        <v>95.065999999998894</v>
      </c>
      <c r="M175" s="167">
        <f t="shared" si="26"/>
        <v>-1.8353358583739265E-2</v>
      </c>
      <c r="N175" s="168">
        <f t="shared" si="26"/>
        <v>3.1886556710600108E-3</v>
      </c>
      <c r="O175" s="169">
        <f t="shared" si="26"/>
        <v>-4.1393122493639002E-4</v>
      </c>
      <c r="P175" s="168">
        <f t="shared" si="26"/>
        <v>1.9809097104221463E-2</v>
      </c>
      <c r="Q175" s="170">
        <f t="shared" si="26"/>
        <v>4.1626450227457111E-3</v>
      </c>
      <c r="R175" s="167">
        <f t="shared" si="27"/>
        <v>0.11225065741089384</v>
      </c>
      <c r="S175" s="168">
        <f t="shared" si="27"/>
        <v>-9.120098327858137E-4</v>
      </c>
      <c r="T175" s="169">
        <f t="shared" si="27"/>
        <v>1.6065679734094531E-2</v>
      </c>
      <c r="U175" s="168">
        <f t="shared" si="27"/>
        <v>4.0817376246253759E-3</v>
      </c>
      <c r="V175" s="170">
        <f t="shared" si="27"/>
        <v>1.3286216502007847E-2</v>
      </c>
      <c r="W175" s="167">
        <f t="shared" si="30"/>
        <v>-1.0493428957630441E-2</v>
      </c>
      <c r="X175" s="168">
        <f t="shared" si="30"/>
        <v>9.0784519884940969E-3</v>
      </c>
      <c r="Y175" s="169">
        <f t="shared" si="30"/>
        <v>-1.4151704570297221E-3</v>
      </c>
      <c r="Z175" s="168">
        <f t="shared" si="30"/>
        <v>1.9809097104221463E-2</v>
      </c>
      <c r="AA175" s="170">
        <f t="shared" si="30"/>
        <v>1.8394120135085294E-2</v>
      </c>
      <c r="AB175" s="167">
        <f t="shared" si="31"/>
        <v>1.2934859509340913E-2</v>
      </c>
      <c r="AC175" s="168">
        <f t="shared" si="31"/>
        <v>-5.9538927014423325E-4</v>
      </c>
      <c r="AD175" s="169">
        <f t="shared" si="31"/>
        <v>1.233947023919672E-2</v>
      </c>
      <c r="AE175" s="168">
        <f t="shared" si="31"/>
        <v>9.46702078078681E-4</v>
      </c>
      <c r="AF175" s="170">
        <f t="shared" si="31"/>
        <v>1.3286216502007847E-2</v>
      </c>
      <c r="AN175" s="152"/>
      <c r="AO175" s="152"/>
      <c r="AP175" s="152"/>
      <c r="AQ175" s="152"/>
      <c r="AR175" s="152"/>
    </row>
    <row r="176" spans="1:44" ht="13.5" customHeight="1" x14ac:dyDescent="0.2">
      <c r="A176" s="336"/>
      <c r="B176" s="72" t="s">
        <v>530</v>
      </c>
      <c r="C176" s="164">
        <v>2963.95</v>
      </c>
      <c r="D176" s="165">
        <v>14708.359</v>
      </c>
      <c r="E176" s="166">
        <v>17672.309000000001</v>
      </c>
      <c r="F176" s="165">
        <v>5276.9269999999997</v>
      </c>
      <c r="G176" s="123">
        <v>22949.236000000001</v>
      </c>
      <c r="H176" s="164">
        <f t="shared" si="25"/>
        <v>63.246999999999844</v>
      </c>
      <c r="I176" s="165">
        <f t="shared" si="25"/>
        <v>-53.225999999998749</v>
      </c>
      <c r="J176" s="166">
        <f t="shared" si="25"/>
        <v>10.02100000000064</v>
      </c>
      <c r="K176" s="165">
        <f t="shared" si="25"/>
        <v>6.2659999999996217</v>
      </c>
      <c r="L176" s="123">
        <f t="shared" si="25"/>
        <v>16.287000000000262</v>
      </c>
      <c r="M176" s="167">
        <f t="shared" si="26"/>
        <v>2.1804024748483333E-2</v>
      </c>
      <c r="N176" s="168">
        <f t="shared" si="26"/>
        <v>-3.6057103624034109E-3</v>
      </c>
      <c r="O176" s="169">
        <f t="shared" si="26"/>
        <v>5.6736703647911524E-4</v>
      </c>
      <c r="P176" s="168">
        <f t="shared" si="26"/>
        <v>1.1888451941795576E-3</v>
      </c>
      <c r="Q176" s="170">
        <f t="shared" si="26"/>
        <v>7.1020085554632597E-4</v>
      </c>
      <c r="R176" s="167">
        <f t="shared" si="27"/>
        <v>0.13294604578341257</v>
      </c>
      <c r="S176" s="168">
        <f t="shared" si="27"/>
        <v>-6.119097244629116E-3</v>
      </c>
      <c r="T176" s="169">
        <f t="shared" si="27"/>
        <v>1.4771640178098714E-2</v>
      </c>
      <c r="U176" s="168">
        <f t="shared" si="27"/>
        <v>1.8543199750909076E-3</v>
      </c>
      <c r="V176" s="170">
        <f t="shared" si="27"/>
        <v>1.1772039950234131E-2</v>
      </c>
      <c r="W176" s="167">
        <f t="shared" si="30"/>
        <v>1.1999823172084079E-2</v>
      </c>
      <c r="X176" s="168">
        <f t="shared" si="30"/>
        <v>-1.0098543617204511E-2</v>
      </c>
      <c r="Y176" s="169">
        <f t="shared" si="30"/>
        <v>1.901279554879481E-3</v>
      </c>
      <c r="Z176" s="168">
        <f t="shared" si="30"/>
        <v>1.1888451941795576E-3</v>
      </c>
      <c r="AA176" s="170">
        <f t="shared" si="30"/>
        <v>3.0901247490590388E-3</v>
      </c>
      <c r="AB176" s="167">
        <f t="shared" si="31"/>
        <v>1.5333860618581427E-2</v>
      </c>
      <c r="AC176" s="168">
        <f t="shared" si="31"/>
        <v>-3.992378171096149E-3</v>
      </c>
      <c r="AD176" s="169">
        <f t="shared" si="31"/>
        <v>1.1341438360089964E-2</v>
      </c>
      <c r="AE176" s="168">
        <f t="shared" si="31"/>
        <v>4.306015901441669E-4</v>
      </c>
      <c r="AF176" s="170">
        <f t="shared" si="31"/>
        <v>1.1772039950234131E-2</v>
      </c>
      <c r="AN176" s="152"/>
      <c r="AO176" s="152"/>
      <c r="AP176" s="152"/>
      <c r="AQ176" s="152"/>
      <c r="AR176" s="152"/>
    </row>
    <row r="177" spans="1:44" ht="13.5" customHeight="1" x14ac:dyDescent="0.2">
      <c r="A177" s="336"/>
      <c r="B177" s="72" t="s">
        <v>531</v>
      </c>
      <c r="C177" s="164">
        <v>3042.7069999999999</v>
      </c>
      <c r="D177" s="165">
        <v>14766.962</v>
      </c>
      <c r="E177" s="166">
        <v>17809.668000000001</v>
      </c>
      <c r="F177" s="165">
        <v>5254.3789999999999</v>
      </c>
      <c r="G177" s="123">
        <v>23064.044999999998</v>
      </c>
      <c r="H177" s="164">
        <f t="shared" si="25"/>
        <v>78.757000000000062</v>
      </c>
      <c r="I177" s="165">
        <f t="shared" si="25"/>
        <v>58.602999999999156</v>
      </c>
      <c r="J177" s="166">
        <f t="shared" si="25"/>
        <v>137.35900000000038</v>
      </c>
      <c r="K177" s="165">
        <f t="shared" si="25"/>
        <v>-22.547999999999774</v>
      </c>
      <c r="L177" s="123">
        <f t="shared" si="25"/>
        <v>114.80899999999747</v>
      </c>
      <c r="M177" s="167">
        <f t="shared" si="26"/>
        <v>2.6571635823816213E-2</v>
      </c>
      <c r="N177" s="168">
        <f t="shared" si="26"/>
        <v>3.9843329905123442E-3</v>
      </c>
      <c r="O177" s="169">
        <f t="shared" si="26"/>
        <v>7.7725553576502293E-3</v>
      </c>
      <c r="P177" s="168">
        <f t="shared" si="26"/>
        <v>-4.2729414297373782E-3</v>
      </c>
      <c r="Q177" s="170">
        <f t="shared" si="26"/>
        <v>5.0027373460274438E-3</v>
      </c>
      <c r="R177" s="167">
        <f t="shared" si="27"/>
        <v>0.17267455282419022</v>
      </c>
      <c r="S177" s="168">
        <f t="shared" si="27"/>
        <v>-5.8650637387467231E-4</v>
      </c>
      <c r="T177" s="169">
        <f t="shared" si="27"/>
        <v>2.5294091029620661E-2</v>
      </c>
      <c r="U177" s="168">
        <f t="shared" si="27"/>
        <v>-1.4804505364925298E-4</v>
      </c>
      <c r="V177" s="170">
        <f t="shared" si="27"/>
        <v>1.9384578258298358E-2</v>
      </c>
      <c r="W177" s="167">
        <f t="shared" ref="W177:AA192" si="32">(C177-C176)/$F176</f>
        <v>1.492478482268185E-2</v>
      </c>
      <c r="X177" s="168">
        <f t="shared" si="32"/>
        <v>1.1105516525053153E-2</v>
      </c>
      <c r="Y177" s="169">
        <f t="shared" si="32"/>
        <v>2.6030111843502929E-2</v>
      </c>
      <c r="Z177" s="168">
        <f t="shared" si="32"/>
        <v>-4.2729414297373782E-3</v>
      </c>
      <c r="AA177" s="170">
        <f t="shared" si="32"/>
        <v>2.1756791405300371E-2</v>
      </c>
      <c r="AB177" s="167">
        <f t="shared" ref="AB177:AF192" si="33">(C177-C165)/$G165</f>
        <v>1.9802205126437215E-2</v>
      </c>
      <c r="AC177" s="168">
        <f t="shared" si="33"/>
        <v>-3.8301983694479923E-4</v>
      </c>
      <c r="AD177" s="169">
        <f t="shared" si="33"/>
        <v>1.9419096893499705E-2</v>
      </c>
      <c r="AE177" s="168">
        <f t="shared" si="33"/>
        <v>-3.4386041211990715E-5</v>
      </c>
      <c r="AF177" s="170">
        <f t="shared" si="33"/>
        <v>1.9384578258298358E-2</v>
      </c>
      <c r="AN177" s="152"/>
      <c r="AO177" s="152"/>
      <c r="AP177" s="152"/>
      <c r="AQ177" s="152"/>
      <c r="AR177" s="152"/>
    </row>
    <row r="178" spans="1:44" ht="13.5" customHeight="1" x14ac:dyDescent="0.2">
      <c r="A178" s="336"/>
      <c r="B178" s="72" t="s">
        <v>532</v>
      </c>
      <c r="C178" s="164">
        <v>3003.107</v>
      </c>
      <c r="D178" s="165">
        <v>14712.398999999999</v>
      </c>
      <c r="E178" s="166">
        <v>17715.506000000001</v>
      </c>
      <c r="F178" s="165">
        <v>5299.7460000000001</v>
      </c>
      <c r="G178" s="123">
        <v>23015.251</v>
      </c>
      <c r="H178" s="164">
        <f t="shared" si="25"/>
        <v>-39.599999999999909</v>
      </c>
      <c r="I178" s="165">
        <f t="shared" si="25"/>
        <v>-54.563000000000102</v>
      </c>
      <c r="J178" s="166">
        <f t="shared" si="25"/>
        <v>-94.162000000000262</v>
      </c>
      <c r="K178" s="165">
        <f t="shared" si="25"/>
        <v>45.367000000000189</v>
      </c>
      <c r="L178" s="123">
        <f t="shared" si="25"/>
        <v>-48.79399999999805</v>
      </c>
      <c r="M178" s="167">
        <f t="shared" si="26"/>
        <v>-1.3014726689096225E-2</v>
      </c>
      <c r="N178" s="168">
        <f t="shared" si="26"/>
        <v>-3.6949373879339637E-3</v>
      </c>
      <c r="O178" s="169">
        <f t="shared" si="26"/>
        <v>-5.2871283170466878E-3</v>
      </c>
      <c r="P178" s="168">
        <f t="shared" si="26"/>
        <v>8.6341316452429855E-3</v>
      </c>
      <c r="Q178" s="170">
        <f t="shared" si="26"/>
        <v>-2.1155872701426855E-3</v>
      </c>
      <c r="R178" s="167">
        <f t="shared" si="27"/>
        <v>0.12124886917698488</v>
      </c>
      <c r="S178" s="168">
        <f t="shared" si="27"/>
        <v>-6.3373318976314994E-3</v>
      </c>
      <c r="T178" s="169">
        <f t="shared" si="27"/>
        <v>1.3206829556769765E-2</v>
      </c>
      <c r="U178" s="168">
        <f t="shared" si="27"/>
        <v>1.6003005979368334E-2</v>
      </c>
      <c r="V178" s="170">
        <f t="shared" si="27"/>
        <v>1.3849165117643281E-2</v>
      </c>
      <c r="W178" s="167">
        <f t="shared" si="32"/>
        <v>-7.536570924937069E-3</v>
      </c>
      <c r="X178" s="168">
        <f t="shared" si="32"/>
        <v>-1.0384290893367247E-2</v>
      </c>
      <c r="Y178" s="169">
        <f t="shared" si="32"/>
        <v>-1.7920671500856765E-2</v>
      </c>
      <c r="Z178" s="168">
        <f t="shared" si="32"/>
        <v>8.6341316452429855E-3</v>
      </c>
      <c r="AA178" s="170">
        <f t="shared" si="32"/>
        <v>-9.2863495381657942E-3</v>
      </c>
      <c r="AB178" s="167">
        <f t="shared" si="33"/>
        <v>1.4305535432727823E-2</v>
      </c>
      <c r="AC178" s="168">
        <f t="shared" si="33"/>
        <v>-4.1334111394796015E-3</v>
      </c>
      <c r="AD178" s="169">
        <f t="shared" si="33"/>
        <v>1.0172124293248281E-2</v>
      </c>
      <c r="AE178" s="168">
        <f t="shared" si="33"/>
        <v>3.6772170291499338E-3</v>
      </c>
      <c r="AF178" s="170">
        <f t="shared" si="33"/>
        <v>1.3849165117643281E-2</v>
      </c>
      <c r="AN178" s="152"/>
      <c r="AO178" s="152"/>
      <c r="AP178" s="152"/>
      <c r="AQ178" s="152"/>
      <c r="AR178" s="152"/>
    </row>
    <row r="179" spans="1:44" ht="13.5" customHeight="1" x14ac:dyDescent="0.2">
      <c r="A179" s="336"/>
      <c r="B179" s="72" t="s">
        <v>533</v>
      </c>
      <c r="C179" s="164">
        <v>2985.2</v>
      </c>
      <c r="D179" s="165">
        <v>14657.811</v>
      </c>
      <c r="E179" s="166">
        <v>17643.010999999999</v>
      </c>
      <c r="F179" s="165">
        <v>5295.393</v>
      </c>
      <c r="G179" s="123">
        <v>22938.404999999999</v>
      </c>
      <c r="H179" s="164">
        <f t="shared" si="25"/>
        <v>-17.907000000000153</v>
      </c>
      <c r="I179" s="165">
        <f t="shared" si="25"/>
        <v>-54.587999999999738</v>
      </c>
      <c r="J179" s="166">
        <f t="shared" si="25"/>
        <v>-72.495000000002619</v>
      </c>
      <c r="K179" s="165">
        <f t="shared" si="25"/>
        <v>-4.3530000000000655</v>
      </c>
      <c r="L179" s="123">
        <f t="shared" si="25"/>
        <v>-76.846000000001368</v>
      </c>
      <c r="M179" s="167">
        <f t="shared" si="26"/>
        <v>-5.9628245014247423E-3</v>
      </c>
      <c r="N179" s="168">
        <f t="shared" si="26"/>
        <v>-3.7103398296905719E-3</v>
      </c>
      <c r="O179" s="169">
        <f t="shared" si="26"/>
        <v>-4.0921777791728111E-3</v>
      </c>
      <c r="P179" s="168">
        <f t="shared" si="26"/>
        <v>-8.2136011801321523E-4</v>
      </c>
      <c r="Q179" s="170">
        <f t="shared" si="26"/>
        <v>-3.3389164428405047E-3</v>
      </c>
      <c r="R179" s="167">
        <f t="shared" si="27"/>
        <v>0.10154534428089032</v>
      </c>
      <c r="S179" s="168">
        <f t="shared" si="27"/>
        <v>-1.0407530613591082E-2</v>
      </c>
      <c r="T179" s="169">
        <f t="shared" si="27"/>
        <v>6.9074964025179946E-3</v>
      </c>
      <c r="U179" s="168">
        <f t="shared" si="27"/>
        <v>1.2965377136610147E-2</v>
      </c>
      <c r="V179" s="170">
        <f t="shared" si="27"/>
        <v>8.2995770517739851E-3</v>
      </c>
      <c r="W179" s="167">
        <f t="shared" si="32"/>
        <v>-3.3788411746525499E-3</v>
      </c>
      <c r="X179" s="168">
        <f t="shared" si="32"/>
        <v>-1.0300116269723065E-2</v>
      </c>
      <c r="Y179" s="169">
        <f t="shared" si="32"/>
        <v>-1.367895744437613E-2</v>
      </c>
      <c r="Z179" s="168">
        <f t="shared" si="32"/>
        <v>-8.2136011801321523E-4</v>
      </c>
      <c r="AA179" s="170">
        <f t="shared" si="32"/>
        <v>-1.4499940185812936E-2</v>
      </c>
      <c r="AB179" s="167">
        <f t="shared" si="33"/>
        <v>1.2096436186792434E-2</v>
      </c>
      <c r="AC179" s="168">
        <f t="shared" si="33"/>
        <v>-6.7762091392140882E-3</v>
      </c>
      <c r="AD179" s="169">
        <f t="shared" si="33"/>
        <v>5.3202270475783651E-3</v>
      </c>
      <c r="AE179" s="168">
        <f t="shared" si="33"/>
        <v>2.9793060473653418E-3</v>
      </c>
      <c r="AF179" s="170">
        <f t="shared" si="33"/>
        <v>8.2995770517739851E-3</v>
      </c>
      <c r="AN179" s="152"/>
      <c r="AO179" s="152"/>
      <c r="AP179" s="152"/>
      <c r="AQ179" s="152"/>
      <c r="AR179" s="152"/>
    </row>
    <row r="180" spans="1:44" ht="13.5" customHeight="1" x14ac:dyDescent="0.2">
      <c r="A180" s="336"/>
      <c r="B180" s="72" t="s">
        <v>534</v>
      </c>
      <c r="C180" s="164">
        <v>3038.0169999999998</v>
      </c>
      <c r="D180" s="165">
        <v>14684.956</v>
      </c>
      <c r="E180" s="166">
        <v>17722.972000000002</v>
      </c>
      <c r="F180" s="165">
        <v>5263.4790000000003</v>
      </c>
      <c r="G180" s="123">
        <v>22986.451000000001</v>
      </c>
      <c r="H180" s="164">
        <f t="shared" si="25"/>
        <v>52.817000000000007</v>
      </c>
      <c r="I180" s="165">
        <f t="shared" si="25"/>
        <v>27.145000000000437</v>
      </c>
      <c r="J180" s="166">
        <f t="shared" si="25"/>
        <v>79.961000000002969</v>
      </c>
      <c r="K180" s="165">
        <f t="shared" si="25"/>
        <v>-31.91399999999976</v>
      </c>
      <c r="L180" s="123">
        <f t="shared" si="25"/>
        <v>48.046000000002095</v>
      </c>
      <c r="M180" s="167">
        <f t="shared" si="26"/>
        <v>1.7692951896020371E-2</v>
      </c>
      <c r="N180" s="168">
        <f t="shared" si="26"/>
        <v>1.8519136315784423E-3</v>
      </c>
      <c r="O180" s="169">
        <f t="shared" si="26"/>
        <v>4.5321629057536138E-3</v>
      </c>
      <c r="P180" s="168">
        <f t="shared" si="26"/>
        <v>-6.0267481563690854E-3</v>
      </c>
      <c r="Q180" s="170">
        <f t="shared" si="26"/>
        <v>2.0945658601808667E-3</v>
      </c>
      <c r="R180" s="167">
        <f t="shared" si="27"/>
        <v>0.10617389407807037</v>
      </c>
      <c r="S180" s="168">
        <f t="shared" si="27"/>
        <v>-5.9671930961050484E-3</v>
      </c>
      <c r="T180" s="169">
        <f t="shared" si="27"/>
        <v>1.1612355560472142E-2</v>
      </c>
      <c r="U180" s="168">
        <f t="shared" si="27"/>
        <v>4.3762623925565364E-3</v>
      </c>
      <c r="V180" s="170">
        <f t="shared" si="27"/>
        <v>9.9462330394883783E-3</v>
      </c>
      <c r="W180" s="167">
        <f t="shared" si="32"/>
        <v>9.9741416737152474E-3</v>
      </c>
      <c r="X180" s="168">
        <f t="shared" si="32"/>
        <v>5.1261539983907586E-3</v>
      </c>
      <c r="Y180" s="169">
        <f t="shared" si="32"/>
        <v>1.5100106828709969E-2</v>
      </c>
      <c r="Z180" s="168">
        <f t="shared" si="32"/>
        <v>-6.0267481563690854E-3</v>
      </c>
      <c r="AA180" s="170">
        <f t="shared" si="32"/>
        <v>9.0731698289441588E-3</v>
      </c>
      <c r="AB180" s="167">
        <f t="shared" si="33"/>
        <v>1.2811821262092555E-2</v>
      </c>
      <c r="AC180" s="168">
        <f t="shared" si="33"/>
        <v>-3.8731860010648668E-3</v>
      </c>
      <c r="AD180" s="169">
        <f t="shared" si="33"/>
        <v>8.9385913244395838E-3</v>
      </c>
      <c r="AE180" s="168">
        <f t="shared" si="33"/>
        <v>1.0076417150489141E-3</v>
      </c>
      <c r="AF180" s="170">
        <f t="shared" si="33"/>
        <v>9.9462330394883783E-3</v>
      </c>
      <c r="AN180" s="152"/>
      <c r="AO180" s="152"/>
      <c r="AP180" s="152"/>
      <c r="AQ180" s="152"/>
      <c r="AR180" s="152"/>
    </row>
    <row r="181" spans="1:44" ht="13.5" customHeight="1" x14ac:dyDescent="0.2">
      <c r="A181" s="336"/>
      <c r="B181" s="72" t="s">
        <v>535</v>
      </c>
      <c r="C181" s="164">
        <v>3042.6680000000001</v>
      </c>
      <c r="D181" s="165">
        <v>14623.671</v>
      </c>
      <c r="E181" s="166">
        <v>17666.338</v>
      </c>
      <c r="F181" s="165">
        <v>5303.6109999999999</v>
      </c>
      <c r="G181" s="123">
        <v>22969.949000000001</v>
      </c>
      <c r="H181" s="164">
        <f t="shared" si="25"/>
        <v>4.6510000000002947</v>
      </c>
      <c r="I181" s="165">
        <f t="shared" si="25"/>
        <v>-61.284999999999854</v>
      </c>
      <c r="J181" s="166">
        <f t="shared" si="25"/>
        <v>-56.634000000001834</v>
      </c>
      <c r="K181" s="165">
        <f t="shared" si="25"/>
        <v>40.131999999999607</v>
      </c>
      <c r="L181" s="123">
        <f t="shared" si="25"/>
        <v>-16.502000000000407</v>
      </c>
      <c r="M181" s="167">
        <f t="shared" si="26"/>
        <v>1.5309328420480513E-3</v>
      </c>
      <c r="N181" s="168">
        <f t="shared" si="26"/>
        <v>-4.1733185989797899E-3</v>
      </c>
      <c r="O181" s="169">
        <f t="shared" si="26"/>
        <v>-3.1955137095517516E-3</v>
      </c>
      <c r="P181" s="168">
        <f t="shared" si="26"/>
        <v>7.6246148222496191E-3</v>
      </c>
      <c r="Q181" s="170">
        <f t="shared" si="26"/>
        <v>-7.1790116708318329E-4</v>
      </c>
      <c r="R181" s="167">
        <f t="shared" si="27"/>
        <v>0.1104319734197154</v>
      </c>
      <c r="S181" s="168">
        <f t="shared" si="27"/>
        <v>-1.3829956829812794E-2</v>
      </c>
      <c r="T181" s="169">
        <f t="shared" si="27"/>
        <v>5.5501710188066268E-3</v>
      </c>
      <c r="U181" s="168">
        <f t="shared" si="27"/>
        <v>1.1802172062100588E-2</v>
      </c>
      <c r="V181" s="170">
        <f t="shared" si="27"/>
        <v>6.9868471092903095E-3</v>
      </c>
      <c r="W181" s="167">
        <f t="shared" si="32"/>
        <v>8.8363608936224399E-4</v>
      </c>
      <c r="X181" s="168">
        <f t="shared" si="32"/>
        <v>-1.1643439633747917E-2</v>
      </c>
      <c r="Y181" s="169">
        <f t="shared" si="32"/>
        <v>-1.0759803544386104E-2</v>
      </c>
      <c r="Z181" s="168">
        <f t="shared" si="32"/>
        <v>7.6246148222496191E-3</v>
      </c>
      <c r="AA181" s="170">
        <f t="shared" si="32"/>
        <v>-3.1351887221361396E-3</v>
      </c>
      <c r="AB181" s="167">
        <f t="shared" si="33"/>
        <v>1.3265426233227356E-2</v>
      </c>
      <c r="AC181" s="168">
        <f t="shared" si="33"/>
        <v>-8.9906107145479724E-3</v>
      </c>
      <c r="AD181" s="169">
        <f t="shared" si="33"/>
        <v>4.2747716793635586E-3</v>
      </c>
      <c r="AE181" s="168">
        <f t="shared" si="33"/>
        <v>2.7120754299266711E-3</v>
      </c>
      <c r="AF181" s="170">
        <f t="shared" si="33"/>
        <v>6.9868471092903095E-3</v>
      </c>
      <c r="AN181" s="152"/>
      <c r="AO181" s="152"/>
      <c r="AP181" s="152"/>
      <c r="AQ181" s="152"/>
      <c r="AR181" s="152"/>
    </row>
    <row r="182" spans="1:44" ht="13.5" customHeight="1" x14ac:dyDescent="0.2">
      <c r="A182" s="336"/>
      <c r="B182" s="72" t="s">
        <v>536</v>
      </c>
      <c r="C182" s="164">
        <v>2995.9279999999999</v>
      </c>
      <c r="D182" s="165">
        <v>14717.691000000001</v>
      </c>
      <c r="E182" s="166">
        <v>17713.618999999999</v>
      </c>
      <c r="F182" s="165">
        <v>5279.62</v>
      </c>
      <c r="G182" s="123">
        <v>22993.238000000001</v>
      </c>
      <c r="H182" s="164">
        <f t="shared" si="25"/>
        <v>-46.740000000000236</v>
      </c>
      <c r="I182" s="165">
        <f t="shared" si="25"/>
        <v>94.020000000000437</v>
      </c>
      <c r="J182" s="166">
        <f t="shared" si="25"/>
        <v>47.28099999999904</v>
      </c>
      <c r="K182" s="165">
        <f t="shared" si="25"/>
        <v>-23.990999999999985</v>
      </c>
      <c r="L182" s="123">
        <f t="shared" si="25"/>
        <v>23.289000000000669</v>
      </c>
      <c r="M182" s="167">
        <f t="shared" si="26"/>
        <v>-1.5361518246486384E-2</v>
      </c>
      <c r="N182" s="168">
        <f t="shared" si="26"/>
        <v>6.4293021909478431E-3</v>
      </c>
      <c r="O182" s="169">
        <f t="shared" si="26"/>
        <v>2.676332808757482E-3</v>
      </c>
      <c r="P182" s="168">
        <f t="shared" si="26"/>
        <v>-4.5235218042952215E-3</v>
      </c>
      <c r="Q182" s="170">
        <f t="shared" si="26"/>
        <v>1.0138899307090613E-3</v>
      </c>
      <c r="R182" s="167">
        <f t="shared" si="27"/>
        <v>6.8091393172607054E-2</v>
      </c>
      <c r="S182" s="168">
        <f t="shared" si="27"/>
        <v>-4.7710188212989205E-3</v>
      </c>
      <c r="T182" s="169">
        <f t="shared" si="27"/>
        <v>6.8456632802410657E-3</v>
      </c>
      <c r="U182" s="168">
        <f t="shared" si="27"/>
        <v>1.2548449519484388E-2</v>
      </c>
      <c r="V182" s="170">
        <f t="shared" si="27"/>
        <v>8.1494267796144507E-3</v>
      </c>
      <c r="W182" s="167">
        <f t="shared" si="32"/>
        <v>-8.8128635376916297E-3</v>
      </c>
      <c r="X182" s="168">
        <f t="shared" si="32"/>
        <v>1.7727544497513192E-2</v>
      </c>
      <c r="Y182" s="169">
        <f t="shared" si="32"/>
        <v>8.9148695106030674E-3</v>
      </c>
      <c r="Z182" s="168">
        <f t="shared" si="32"/>
        <v>-4.5235218042952215E-3</v>
      </c>
      <c r="AA182" s="170">
        <f t="shared" si="32"/>
        <v>4.3911591555264272E-3</v>
      </c>
      <c r="AB182" s="167">
        <f t="shared" si="33"/>
        <v>8.3741348356195788E-3</v>
      </c>
      <c r="AC182" s="168">
        <f t="shared" si="33"/>
        <v>-3.0935174422338494E-3</v>
      </c>
      <c r="AD182" s="169">
        <f t="shared" si="33"/>
        <v>5.2806173933855893E-3</v>
      </c>
      <c r="AE182" s="168">
        <f t="shared" si="33"/>
        <v>2.8688093862287017E-3</v>
      </c>
      <c r="AF182" s="170">
        <f t="shared" si="33"/>
        <v>8.1494267796144507E-3</v>
      </c>
      <c r="AN182" s="152"/>
      <c r="AO182" s="152"/>
      <c r="AP182" s="152"/>
      <c r="AQ182" s="152"/>
      <c r="AR182" s="152"/>
    </row>
    <row r="183" spans="1:44" ht="13.5" customHeight="1" x14ac:dyDescent="0.2">
      <c r="A183" s="336"/>
      <c r="B183" s="72" t="s">
        <v>537</v>
      </c>
      <c r="C183" s="164">
        <v>2981.2779999999998</v>
      </c>
      <c r="D183" s="165">
        <v>14685.558000000001</v>
      </c>
      <c r="E183" s="166">
        <v>17666.834999999999</v>
      </c>
      <c r="F183" s="165">
        <v>5270.06</v>
      </c>
      <c r="G183" s="123">
        <v>22936.896000000001</v>
      </c>
      <c r="H183" s="164">
        <f t="shared" si="25"/>
        <v>-14.650000000000091</v>
      </c>
      <c r="I183" s="165">
        <f t="shared" si="25"/>
        <v>-32.132999999999811</v>
      </c>
      <c r="J183" s="166">
        <f t="shared" si="25"/>
        <v>-46.783999999999651</v>
      </c>
      <c r="K183" s="165">
        <f t="shared" si="25"/>
        <v>-9.5599999999994907</v>
      </c>
      <c r="L183" s="123">
        <f t="shared" si="25"/>
        <v>-56.342000000000553</v>
      </c>
      <c r="M183" s="167">
        <f t="shared" si="26"/>
        <v>-4.8899706535003818E-3</v>
      </c>
      <c r="N183" s="168">
        <f t="shared" si="26"/>
        <v>-2.1832908436520246E-3</v>
      </c>
      <c r="O183" s="169">
        <f t="shared" si="26"/>
        <v>-2.6411316625924749E-3</v>
      </c>
      <c r="P183" s="168">
        <f t="shared" si="26"/>
        <v>-1.8107363787544352E-3</v>
      </c>
      <c r="Q183" s="170">
        <f t="shared" si="26"/>
        <v>-2.4503725834526023E-3</v>
      </c>
      <c r="R183" s="167">
        <f t="shared" si="27"/>
        <v>3.2238429343445278E-2</v>
      </c>
      <c r="S183" s="168">
        <f t="shared" si="27"/>
        <v>-6.1512736616339573E-3</v>
      </c>
      <c r="T183" s="169">
        <f t="shared" si="27"/>
        <v>1.2539188502215987E-4</v>
      </c>
      <c r="U183" s="168">
        <f t="shared" si="27"/>
        <v>8.5700686987240197E-3</v>
      </c>
      <c r="V183" s="170">
        <f t="shared" si="27"/>
        <v>2.0531763814248104E-3</v>
      </c>
      <c r="W183" s="167">
        <f t="shared" si="32"/>
        <v>-2.7748209151416373E-3</v>
      </c>
      <c r="X183" s="168">
        <f t="shared" si="32"/>
        <v>-6.0862334789245839E-3</v>
      </c>
      <c r="Y183" s="169">
        <f t="shared" si="32"/>
        <v>-8.8612438016371729E-3</v>
      </c>
      <c r="Z183" s="168">
        <f t="shared" si="32"/>
        <v>-1.8107363787544352E-3</v>
      </c>
      <c r="AA183" s="170">
        <f t="shared" si="32"/>
        <v>-1.0671601365249877E-2</v>
      </c>
      <c r="AB183" s="167">
        <f t="shared" si="33"/>
        <v>4.0677331079529734E-3</v>
      </c>
      <c r="AC183" s="168">
        <f t="shared" si="33"/>
        <v>-3.9709218463567014E-3</v>
      </c>
      <c r="AD183" s="169">
        <f t="shared" si="33"/>
        <v>9.6767574203806902E-5</v>
      </c>
      <c r="AE183" s="168">
        <f t="shared" si="33"/>
        <v>1.9563651198286174E-3</v>
      </c>
      <c r="AF183" s="170">
        <f t="shared" si="33"/>
        <v>2.0531763814248104E-3</v>
      </c>
      <c r="AN183" s="152"/>
      <c r="AO183" s="152"/>
      <c r="AP183" s="152"/>
      <c r="AQ183" s="152"/>
      <c r="AR183" s="152"/>
    </row>
    <row r="184" spans="1:44" ht="13.5" customHeight="1" x14ac:dyDescent="0.2">
      <c r="A184" s="337"/>
      <c r="B184" s="150" t="s">
        <v>538</v>
      </c>
      <c r="C184" s="171">
        <v>3050.4850000000001</v>
      </c>
      <c r="D184" s="172">
        <v>14651.429</v>
      </c>
      <c r="E184" s="173">
        <v>17701.914000000001</v>
      </c>
      <c r="F184" s="172">
        <v>5287.8370000000004</v>
      </c>
      <c r="G184" s="137">
        <v>22989.753000000001</v>
      </c>
      <c r="H184" s="171">
        <f t="shared" si="25"/>
        <v>69.207000000000335</v>
      </c>
      <c r="I184" s="172">
        <f t="shared" si="25"/>
        <v>-34.129000000000815</v>
      </c>
      <c r="J184" s="173">
        <f t="shared" si="25"/>
        <v>35.079000000001543</v>
      </c>
      <c r="K184" s="172">
        <f t="shared" si="25"/>
        <v>17.777000000000044</v>
      </c>
      <c r="L184" s="137">
        <f t="shared" si="25"/>
        <v>52.856999999999971</v>
      </c>
      <c r="M184" s="174">
        <f t="shared" si="26"/>
        <v>2.3213870024868643E-2</v>
      </c>
      <c r="N184" s="175">
        <f t="shared" si="26"/>
        <v>-2.3239838758595901E-3</v>
      </c>
      <c r="O184" s="176">
        <f t="shared" si="26"/>
        <v>1.985584854333079E-3</v>
      </c>
      <c r="P184" s="175">
        <f t="shared" si="26"/>
        <v>3.3732063771570045E-3</v>
      </c>
      <c r="Q184" s="177">
        <f t="shared" si="26"/>
        <v>2.3044530524095313E-3</v>
      </c>
      <c r="R184" s="174">
        <f t="shared" si="27"/>
        <v>9.2502719182980891E-2</v>
      </c>
      <c r="S184" s="175">
        <f t="shared" si="27"/>
        <v>-6.8230364484798819E-3</v>
      </c>
      <c r="T184" s="176">
        <f t="shared" si="27"/>
        <v>8.98475018899326E-3</v>
      </c>
      <c r="U184" s="175">
        <f t="shared" si="27"/>
        <v>5.9948717031630882E-3</v>
      </c>
      <c r="V184" s="177">
        <f t="shared" si="27"/>
        <v>8.2955236723929772E-3</v>
      </c>
      <c r="W184" s="174">
        <f t="shared" si="32"/>
        <v>1.3132108552843863E-2</v>
      </c>
      <c r="X184" s="175">
        <f t="shared" si="32"/>
        <v>-6.4760173508462545E-3</v>
      </c>
      <c r="Y184" s="176">
        <f t="shared" si="32"/>
        <v>6.656280953158321E-3</v>
      </c>
      <c r="Z184" s="175">
        <f t="shared" si="32"/>
        <v>3.3732063771570045E-3</v>
      </c>
      <c r="AA184" s="177">
        <f t="shared" si="32"/>
        <v>1.0029677081475346E-2</v>
      </c>
      <c r="AB184" s="174">
        <f t="shared" si="33"/>
        <v>1.1328030258839569E-2</v>
      </c>
      <c r="AC184" s="175">
        <f t="shared" si="33"/>
        <v>-4.4145310147404148E-3</v>
      </c>
      <c r="AD184" s="176">
        <f t="shared" si="33"/>
        <v>6.9134553856235086E-3</v>
      </c>
      <c r="AE184" s="175">
        <f t="shared" si="33"/>
        <v>1.3820244282938229E-3</v>
      </c>
      <c r="AF184" s="177">
        <f t="shared" si="33"/>
        <v>8.2955236723929772E-3</v>
      </c>
      <c r="AN184" s="152"/>
      <c r="AO184" s="152"/>
      <c r="AP184" s="152"/>
      <c r="AQ184" s="152"/>
      <c r="AR184" s="152"/>
    </row>
    <row r="185" spans="1:44" ht="13.5" customHeight="1" x14ac:dyDescent="0.2">
      <c r="A185" s="335">
        <v>2019</v>
      </c>
      <c r="B185" s="156" t="s">
        <v>527</v>
      </c>
      <c r="C185" s="157">
        <v>2989.2269999999999</v>
      </c>
      <c r="D185" s="158">
        <v>14742.257</v>
      </c>
      <c r="E185" s="159">
        <v>17731.484</v>
      </c>
      <c r="F185" s="158">
        <v>5246.049</v>
      </c>
      <c r="G185" s="116">
        <v>22977.534</v>
      </c>
      <c r="H185" s="157">
        <f t="shared" si="25"/>
        <v>-61.258000000000266</v>
      </c>
      <c r="I185" s="158">
        <f t="shared" si="25"/>
        <v>90.82799999999952</v>
      </c>
      <c r="J185" s="159">
        <f t="shared" si="25"/>
        <v>29.569999999999709</v>
      </c>
      <c r="K185" s="158">
        <f t="shared" si="25"/>
        <v>-41.788000000000466</v>
      </c>
      <c r="L185" s="116">
        <f t="shared" si="25"/>
        <v>-12.21900000000096</v>
      </c>
      <c r="M185" s="160">
        <f t="shared" si="26"/>
        <v>-2.0081396892625357E-2</v>
      </c>
      <c r="N185" s="161">
        <f t="shared" si="26"/>
        <v>6.1992587890232088E-3</v>
      </c>
      <c r="O185" s="162">
        <f t="shared" si="26"/>
        <v>1.670440834815925E-3</v>
      </c>
      <c r="P185" s="161">
        <f t="shared" si="26"/>
        <v>-7.9026641706241071E-3</v>
      </c>
      <c r="Q185" s="163">
        <f t="shared" si="26"/>
        <v>-5.3149766332856907E-4</v>
      </c>
      <c r="R185" s="160">
        <f t="shared" si="27"/>
        <v>1.9695792820645014E-2</v>
      </c>
      <c r="S185" s="161">
        <f t="shared" si="27"/>
        <v>5.8454279554790546E-3</v>
      </c>
      <c r="T185" s="162">
        <f t="shared" si="27"/>
        <v>8.1539352351980513E-3</v>
      </c>
      <c r="U185" s="161">
        <f t="shared" si="27"/>
        <v>7.7846119681277432E-3</v>
      </c>
      <c r="V185" s="163">
        <f t="shared" si="27"/>
        <v>8.0696785154180835E-3</v>
      </c>
      <c r="W185" s="160">
        <f>(C185-C184)/$F184</f>
        <v>-1.1584698998853456E-2</v>
      </c>
      <c r="X185" s="161">
        <f t="shared" si="32"/>
        <v>1.7176777574649051E-2</v>
      </c>
      <c r="Y185" s="162">
        <f t="shared" si="32"/>
        <v>5.5920785757956814E-3</v>
      </c>
      <c r="Z185" s="161">
        <f t="shared" si="32"/>
        <v>-7.9026641706241071E-3</v>
      </c>
      <c r="AA185" s="163">
        <f t="shared" si="32"/>
        <v>-2.3107747080707971E-3</v>
      </c>
      <c r="AB185" s="160">
        <f>(C185-C173)/$G173</f>
        <v>2.5330797942948549E-3</v>
      </c>
      <c r="AC185" s="161">
        <f t="shared" si="33"/>
        <v>3.7586871435868179E-3</v>
      </c>
      <c r="AD185" s="162">
        <f t="shared" si="33"/>
        <v>6.2917669378817331E-3</v>
      </c>
      <c r="AE185" s="161">
        <f t="shared" si="33"/>
        <v>1.7778238335967832E-3</v>
      </c>
      <c r="AF185" s="163">
        <f t="shared" si="33"/>
        <v>8.0696785154180835E-3</v>
      </c>
      <c r="AN185" s="152"/>
      <c r="AO185" s="152"/>
      <c r="AP185" s="152"/>
      <c r="AQ185" s="152"/>
      <c r="AR185" s="152"/>
    </row>
    <row r="186" spans="1:44" ht="13.5" customHeight="1" x14ac:dyDescent="0.2">
      <c r="A186" s="336"/>
      <c r="B186" s="72" t="s">
        <v>528</v>
      </c>
      <c r="C186" s="164">
        <v>2973.7559999999999</v>
      </c>
      <c r="D186" s="165">
        <v>14736.168</v>
      </c>
      <c r="E186" s="166">
        <v>17709.923999999999</v>
      </c>
      <c r="F186" s="165">
        <v>5281.7619999999997</v>
      </c>
      <c r="G186" s="123">
        <v>22991.685000000001</v>
      </c>
      <c r="H186" s="164">
        <f t="shared" ref="H186:L206" si="34">C186-C185</f>
        <v>-15.471000000000004</v>
      </c>
      <c r="I186" s="165">
        <f t="shared" si="34"/>
        <v>-6.0889999999999418</v>
      </c>
      <c r="J186" s="166">
        <f t="shared" si="34"/>
        <v>-21.56000000000131</v>
      </c>
      <c r="K186" s="165">
        <f t="shared" si="34"/>
        <v>35.712999999999738</v>
      </c>
      <c r="L186" s="123">
        <f t="shared" si="34"/>
        <v>14.151000000001659</v>
      </c>
      <c r="M186" s="167">
        <f t="shared" ref="M186:Q206" si="35">(C186-C185)/C185</f>
        <v>-5.1755855276297202E-3</v>
      </c>
      <c r="N186" s="168">
        <f t="shared" si="35"/>
        <v>-4.1303037926960178E-4</v>
      </c>
      <c r="O186" s="169">
        <f t="shared" si="35"/>
        <v>-1.2159162763816784E-3</v>
      </c>
      <c r="P186" s="168">
        <f t="shared" si="35"/>
        <v>6.807599395278187E-3</v>
      </c>
      <c r="Q186" s="170">
        <f t="shared" si="35"/>
        <v>6.1586243327946591E-4</v>
      </c>
      <c r="R186" s="167">
        <f t="shared" ref="R186:V206" si="36">(C186-C174)/C174</f>
        <v>6.3690042694663123E-3</v>
      </c>
      <c r="S186" s="168">
        <f t="shared" si="36"/>
        <v>1.4613312637425855E-3</v>
      </c>
      <c r="T186" s="169">
        <f t="shared" si="36"/>
        <v>2.2819982023364262E-3</v>
      </c>
      <c r="U186" s="168">
        <f t="shared" si="36"/>
        <v>2.1957006215992E-2</v>
      </c>
      <c r="V186" s="170">
        <f t="shared" si="36"/>
        <v>6.734512126189615E-3</v>
      </c>
      <c r="W186" s="167">
        <f t="shared" ref="W186:AA201" si="37">(C186-C185)/$F185</f>
        <v>-2.9490765335969992E-3</v>
      </c>
      <c r="X186" s="168">
        <f t="shared" si="32"/>
        <v>-1.1606830206885108E-3</v>
      </c>
      <c r="Y186" s="169">
        <f t="shared" si="32"/>
        <v>-4.1097595542857702E-3</v>
      </c>
      <c r="Z186" s="168">
        <f t="shared" si="32"/>
        <v>6.807599395278187E-3</v>
      </c>
      <c r="AA186" s="170">
        <f t="shared" si="32"/>
        <v>2.6974586017022829E-3</v>
      </c>
      <c r="AB186" s="167">
        <f t="shared" ref="AB186:AF201" si="38">(C186-C174)/$G174</f>
        <v>8.2406937630776498E-4</v>
      </c>
      <c r="AC186" s="168">
        <f t="shared" si="33"/>
        <v>9.4154961736159129E-4</v>
      </c>
      <c r="AD186" s="169">
        <f t="shared" si="33"/>
        <v>1.7655752067737677E-3</v>
      </c>
      <c r="AE186" s="168">
        <f t="shared" si="33"/>
        <v>4.9689369194158475E-3</v>
      </c>
      <c r="AF186" s="170">
        <f t="shared" si="33"/>
        <v>6.734512126189615E-3</v>
      </c>
      <c r="AN186" s="152"/>
      <c r="AO186" s="152"/>
      <c r="AP186" s="152"/>
      <c r="AQ186" s="152"/>
      <c r="AR186" s="152"/>
    </row>
    <row r="187" spans="1:44" ht="13.5" customHeight="1" x14ac:dyDescent="0.2">
      <c r="A187" s="336"/>
      <c r="B187" s="72" t="s">
        <v>529</v>
      </c>
      <c r="C187" s="164">
        <v>3041.134</v>
      </c>
      <c r="D187" s="165">
        <v>14762.857</v>
      </c>
      <c r="E187" s="166">
        <v>17803.991000000002</v>
      </c>
      <c r="F187" s="165">
        <v>5308.7560000000003</v>
      </c>
      <c r="G187" s="123">
        <v>23112.748</v>
      </c>
      <c r="H187" s="164">
        <f t="shared" si="34"/>
        <v>67.378000000000156</v>
      </c>
      <c r="I187" s="165">
        <f t="shared" si="34"/>
        <v>26.689000000000306</v>
      </c>
      <c r="J187" s="166">
        <f t="shared" si="34"/>
        <v>94.067000000002736</v>
      </c>
      <c r="K187" s="165">
        <f t="shared" si="34"/>
        <v>26.994000000000597</v>
      </c>
      <c r="L187" s="123">
        <f t="shared" si="34"/>
        <v>121.06299999999828</v>
      </c>
      <c r="M187" s="167">
        <f t="shared" si="35"/>
        <v>2.265754150643165E-2</v>
      </c>
      <c r="N187" s="168">
        <f t="shared" si="35"/>
        <v>1.8111221316152411E-3</v>
      </c>
      <c r="O187" s="169">
        <f t="shared" si="35"/>
        <v>5.3115417096088469E-3</v>
      </c>
      <c r="P187" s="168">
        <f t="shared" si="35"/>
        <v>5.1107944659378058E-3</v>
      </c>
      <c r="Q187" s="170">
        <f t="shared" si="35"/>
        <v>5.2655122928136093E-3</v>
      </c>
      <c r="R187" s="167">
        <f t="shared" si="36"/>
        <v>4.8412746841024416E-2</v>
      </c>
      <c r="S187" s="168">
        <f t="shared" si="36"/>
        <v>8.6169608480447324E-5</v>
      </c>
      <c r="T187" s="169">
        <f t="shared" si="36"/>
        <v>8.0229129997201575E-3</v>
      </c>
      <c r="U187" s="168">
        <f t="shared" si="36"/>
        <v>7.2277461972986411E-3</v>
      </c>
      <c r="V187" s="170">
        <f t="shared" si="36"/>
        <v>7.8402040662105456E-3</v>
      </c>
      <c r="W187" s="167">
        <f t="shared" si="37"/>
        <v>1.2756727773799759E-2</v>
      </c>
      <c r="X187" s="168">
        <f t="shared" si="32"/>
        <v>5.0530485849230441E-3</v>
      </c>
      <c r="Y187" s="169">
        <f t="shared" si="32"/>
        <v>1.7809776358723235E-2</v>
      </c>
      <c r="Z187" s="168">
        <f t="shared" si="32"/>
        <v>5.1107944659378058E-3</v>
      </c>
      <c r="AA187" s="170">
        <f t="shared" si="32"/>
        <v>2.2920949486174933E-2</v>
      </c>
      <c r="AB187" s="167">
        <f t="shared" si="38"/>
        <v>6.1235473902636782E-3</v>
      </c>
      <c r="AC187" s="168">
        <f t="shared" si="33"/>
        <v>5.5466045819089558E-5</v>
      </c>
      <c r="AD187" s="169">
        <f t="shared" si="33"/>
        <v>6.1790134360827876E-3</v>
      </c>
      <c r="AE187" s="168">
        <f t="shared" si="33"/>
        <v>1.6611470247459344E-3</v>
      </c>
      <c r="AF187" s="170">
        <f t="shared" si="33"/>
        <v>7.8402040662105456E-3</v>
      </c>
      <c r="AN187" s="152"/>
      <c r="AO187" s="152"/>
      <c r="AP187" s="152"/>
      <c r="AQ187" s="152"/>
      <c r="AR187" s="152"/>
    </row>
    <row r="188" spans="1:44" ht="13.5" customHeight="1" x14ac:dyDescent="0.2">
      <c r="A188" s="336"/>
      <c r="B188" s="72" t="s">
        <v>530</v>
      </c>
      <c r="C188" s="164">
        <v>3067.096</v>
      </c>
      <c r="D188" s="165">
        <v>14770.991</v>
      </c>
      <c r="E188" s="166">
        <v>17838.087</v>
      </c>
      <c r="F188" s="165">
        <v>5297.7389999999996</v>
      </c>
      <c r="G188" s="123">
        <v>23135.825000000001</v>
      </c>
      <c r="H188" s="164">
        <f t="shared" si="34"/>
        <v>25.961999999999989</v>
      </c>
      <c r="I188" s="165">
        <f t="shared" si="34"/>
        <v>8.1340000000000146</v>
      </c>
      <c r="J188" s="166">
        <f t="shared" si="34"/>
        <v>34.09599999999773</v>
      </c>
      <c r="K188" s="165">
        <f t="shared" si="34"/>
        <v>-11.017000000000735</v>
      </c>
      <c r="L188" s="123">
        <f t="shared" si="34"/>
        <v>23.077000000001135</v>
      </c>
      <c r="M188" s="167">
        <f t="shared" si="35"/>
        <v>8.5369470730326212E-3</v>
      </c>
      <c r="N188" s="168">
        <f t="shared" si="35"/>
        <v>5.509773616312896E-4</v>
      </c>
      <c r="O188" s="169">
        <f t="shared" si="35"/>
        <v>1.9150762320649189E-3</v>
      </c>
      <c r="P188" s="168">
        <f t="shared" si="35"/>
        <v>-2.0752507743811797E-3</v>
      </c>
      <c r="Q188" s="170">
        <f t="shared" si="35"/>
        <v>9.9845332108501931E-4</v>
      </c>
      <c r="R188" s="167">
        <f t="shared" si="36"/>
        <v>3.4800182189308249E-2</v>
      </c>
      <c r="S188" s="168">
        <f t="shared" si="36"/>
        <v>4.258258858109161E-3</v>
      </c>
      <c r="T188" s="169">
        <f t="shared" si="36"/>
        <v>9.3806644055396734E-3</v>
      </c>
      <c r="U188" s="168">
        <f t="shared" si="36"/>
        <v>3.9439620824771498E-3</v>
      </c>
      <c r="V188" s="170">
        <f t="shared" si="36"/>
        <v>8.1305103141559899E-3</v>
      </c>
      <c r="W188" s="167">
        <f t="shared" si="37"/>
        <v>4.8904112375856013E-3</v>
      </c>
      <c r="X188" s="168">
        <f t="shared" si="32"/>
        <v>1.5321856947277317E-3</v>
      </c>
      <c r="Y188" s="169">
        <f t="shared" si="32"/>
        <v>6.4225969323129049E-3</v>
      </c>
      <c r="Z188" s="168">
        <f t="shared" si="32"/>
        <v>-2.0752507743811797E-3</v>
      </c>
      <c r="AA188" s="170">
        <f t="shared" si="32"/>
        <v>4.3469694218383993E-3</v>
      </c>
      <c r="AB188" s="167">
        <f t="shared" si="38"/>
        <v>4.494528706750856E-3</v>
      </c>
      <c r="AC188" s="168">
        <f t="shared" si="33"/>
        <v>2.7291540337116061E-3</v>
      </c>
      <c r="AD188" s="169">
        <f t="shared" si="33"/>
        <v>7.2236827404624027E-3</v>
      </c>
      <c r="AE188" s="168">
        <f t="shared" si="33"/>
        <v>9.0687114812884823E-4</v>
      </c>
      <c r="AF188" s="170">
        <f t="shared" si="33"/>
        <v>8.1305103141559899E-3</v>
      </c>
      <c r="AN188" s="152"/>
      <c r="AO188" s="152"/>
      <c r="AP188" s="152"/>
      <c r="AQ188" s="152"/>
      <c r="AR188" s="152"/>
    </row>
    <row r="189" spans="1:44" ht="13.5" customHeight="1" x14ac:dyDescent="0.2">
      <c r="A189" s="336"/>
      <c r="B189" s="72" t="s">
        <v>531</v>
      </c>
      <c r="C189" s="164">
        <v>3056.98</v>
      </c>
      <c r="D189" s="165">
        <v>14787.707</v>
      </c>
      <c r="E189" s="166">
        <v>17844.687000000002</v>
      </c>
      <c r="F189" s="165">
        <v>5325.4340000000002</v>
      </c>
      <c r="G189" s="123">
        <v>23170.121999999999</v>
      </c>
      <c r="H189" s="164">
        <f t="shared" si="34"/>
        <v>-10.115999999999985</v>
      </c>
      <c r="I189" s="165">
        <f t="shared" si="34"/>
        <v>16.716000000000349</v>
      </c>
      <c r="J189" s="166">
        <f t="shared" si="34"/>
        <v>6.6000000000021828</v>
      </c>
      <c r="K189" s="165">
        <f t="shared" si="34"/>
        <v>27.695000000000618</v>
      </c>
      <c r="L189" s="123">
        <f t="shared" si="34"/>
        <v>34.296999999998661</v>
      </c>
      <c r="M189" s="167">
        <f t="shared" si="35"/>
        <v>-3.2982338994279885E-3</v>
      </c>
      <c r="N189" s="168">
        <f t="shared" si="35"/>
        <v>1.1316776240673594E-3</v>
      </c>
      <c r="O189" s="169">
        <f t="shared" si="35"/>
        <v>3.6999483184503937E-4</v>
      </c>
      <c r="P189" s="168">
        <f t="shared" si="35"/>
        <v>5.2277018554520377E-3</v>
      </c>
      <c r="Q189" s="170">
        <f t="shared" si="35"/>
        <v>1.4824195808880237E-3</v>
      </c>
      <c r="R189" s="167">
        <f t="shared" si="36"/>
        <v>4.6908887382190066E-3</v>
      </c>
      <c r="S189" s="168">
        <f t="shared" si="36"/>
        <v>1.4048251766342191E-3</v>
      </c>
      <c r="T189" s="169">
        <f t="shared" si="36"/>
        <v>1.9662915670297858E-3</v>
      </c>
      <c r="U189" s="168">
        <f t="shared" si="36"/>
        <v>1.3523006239176941E-2</v>
      </c>
      <c r="V189" s="170">
        <f t="shared" si="36"/>
        <v>4.5992366039869044E-3</v>
      </c>
      <c r="W189" s="167">
        <f t="shared" si="37"/>
        <v>-1.9094938425618902E-3</v>
      </c>
      <c r="X189" s="168">
        <f t="shared" si="32"/>
        <v>3.1553083305916638E-3</v>
      </c>
      <c r="Y189" s="169">
        <f t="shared" si="32"/>
        <v>1.2458144880301168E-3</v>
      </c>
      <c r="Z189" s="168">
        <f t="shared" si="32"/>
        <v>5.2277018554520377E-3</v>
      </c>
      <c r="AA189" s="170">
        <f t="shared" si="32"/>
        <v>6.4738938630232003E-3</v>
      </c>
      <c r="AB189" s="167">
        <f t="shared" si="38"/>
        <v>6.1884201145116302E-4</v>
      </c>
      <c r="AC189" s="168">
        <f t="shared" si="33"/>
        <v>8.9945193915468003E-4</v>
      </c>
      <c r="AD189" s="169">
        <f t="shared" si="33"/>
        <v>1.5183373081348148E-3</v>
      </c>
      <c r="AE189" s="168">
        <f t="shared" si="33"/>
        <v>3.0807692232650559E-3</v>
      </c>
      <c r="AF189" s="170">
        <f t="shared" si="33"/>
        <v>4.5992366039869044E-3</v>
      </c>
      <c r="AN189" s="152"/>
      <c r="AO189" s="152"/>
      <c r="AP189" s="152"/>
      <c r="AQ189" s="152"/>
      <c r="AR189" s="152"/>
    </row>
    <row r="190" spans="1:44" ht="13.5" customHeight="1" x14ac:dyDescent="0.2">
      <c r="A190" s="336"/>
      <c r="B190" s="72" t="s">
        <v>532</v>
      </c>
      <c r="C190" s="164">
        <v>3059.7269999999999</v>
      </c>
      <c r="D190" s="165">
        <v>14920.715</v>
      </c>
      <c r="E190" s="166">
        <v>17980.441999999999</v>
      </c>
      <c r="F190" s="165">
        <v>5254.616</v>
      </c>
      <c r="G190" s="123">
        <v>23235.058000000001</v>
      </c>
      <c r="H190" s="164">
        <f t="shared" si="34"/>
        <v>2.7469999999998436</v>
      </c>
      <c r="I190" s="165">
        <f t="shared" si="34"/>
        <v>133.00799999999981</v>
      </c>
      <c r="J190" s="166">
        <f t="shared" si="34"/>
        <v>135.75499999999738</v>
      </c>
      <c r="K190" s="165">
        <f t="shared" si="34"/>
        <v>-70.818000000000211</v>
      </c>
      <c r="L190" s="123">
        <f t="shared" si="34"/>
        <v>64.936000000001513</v>
      </c>
      <c r="M190" s="167">
        <f t="shared" si="35"/>
        <v>8.9859927117607685E-4</v>
      </c>
      <c r="N190" s="168">
        <f t="shared" si="35"/>
        <v>8.9944979299359813E-3</v>
      </c>
      <c r="O190" s="169">
        <f t="shared" si="35"/>
        <v>7.6075865045992326E-3</v>
      </c>
      <c r="P190" s="168">
        <f t="shared" si="35"/>
        <v>-1.3298071105566271E-2</v>
      </c>
      <c r="Q190" s="170">
        <f t="shared" si="35"/>
        <v>2.8025747986998736E-3</v>
      </c>
      <c r="R190" s="167">
        <f t="shared" si="36"/>
        <v>1.885380707380719E-2</v>
      </c>
      <c r="S190" s="168">
        <f t="shared" si="36"/>
        <v>1.4159213599359339E-2</v>
      </c>
      <c r="T190" s="169">
        <f t="shared" si="36"/>
        <v>1.4955034307233328E-2</v>
      </c>
      <c r="U190" s="168">
        <f t="shared" si="36"/>
        <v>-8.5155024410604029E-3</v>
      </c>
      <c r="V190" s="170">
        <f t="shared" si="36"/>
        <v>9.550493279434611E-3</v>
      </c>
      <c r="W190" s="167">
        <f t="shared" si="37"/>
        <v>5.1582650353001157E-4</v>
      </c>
      <c r="X190" s="168">
        <f t="shared" si="32"/>
        <v>2.4975992566990748E-2</v>
      </c>
      <c r="Y190" s="169">
        <f t="shared" si="32"/>
        <v>2.5491819070520332E-2</v>
      </c>
      <c r="Z190" s="168">
        <f t="shared" si="32"/>
        <v>-1.3298071105566271E-2</v>
      </c>
      <c r="AA190" s="170">
        <f t="shared" si="32"/>
        <v>1.2193560186832006E-2</v>
      </c>
      <c r="AB190" s="167">
        <f t="shared" si="38"/>
        <v>2.4601078649978611E-3</v>
      </c>
      <c r="AC190" s="168">
        <f t="shared" si="33"/>
        <v>9.0512156482673474E-3</v>
      </c>
      <c r="AD190" s="169">
        <f t="shared" si="33"/>
        <v>1.1511323513265091E-2</v>
      </c>
      <c r="AE190" s="168">
        <f t="shared" si="33"/>
        <v>-1.960873683280713E-3</v>
      </c>
      <c r="AF190" s="170">
        <f t="shared" si="33"/>
        <v>9.550493279434611E-3</v>
      </c>
      <c r="AN190" s="152"/>
      <c r="AO190" s="152"/>
      <c r="AP190" s="152"/>
      <c r="AQ190" s="152"/>
      <c r="AR190" s="152"/>
    </row>
    <row r="191" spans="1:44" ht="13.5" customHeight="1" x14ac:dyDescent="0.2">
      <c r="A191" s="336"/>
      <c r="B191" s="72" t="s">
        <v>533</v>
      </c>
      <c r="C191" s="164">
        <v>3034.4960000000001</v>
      </c>
      <c r="D191" s="165">
        <v>14821.284</v>
      </c>
      <c r="E191" s="166">
        <v>17855.78</v>
      </c>
      <c r="F191" s="165">
        <v>5305.174</v>
      </c>
      <c r="G191" s="123">
        <v>23160.954000000002</v>
      </c>
      <c r="H191" s="164">
        <f t="shared" si="34"/>
        <v>-25.230999999999767</v>
      </c>
      <c r="I191" s="165">
        <f t="shared" si="34"/>
        <v>-99.431000000000495</v>
      </c>
      <c r="J191" s="166">
        <f t="shared" si="34"/>
        <v>-124.66200000000026</v>
      </c>
      <c r="K191" s="165">
        <f t="shared" si="34"/>
        <v>50.557999999999993</v>
      </c>
      <c r="L191" s="123">
        <f t="shared" si="34"/>
        <v>-74.10399999999936</v>
      </c>
      <c r="M191" s="167">
        <f t="shared" si="35"/>
        <v>-8.246160523471463E-3</v>
      </c>
      <c r="N191" s="168">
        <f t="shared" si="35"/>
        <v>-6.6639567875936574E-3</v>
      </c>
      <c r="O191" s="169">
        <f t="shared" si="35"/>
        <v>-6.9331999736157914E-3</v>
      </c>
      <c r="P191" s="168">
        <f t="shared" si="35"/>
        <v>9.6216355295991162E-3</v>
      </c>
      <c r="Q191" s="170">
        <f t="shared" si="35"/>
        <v>-3.1893184858845353E-3</v>
      </c>
      <c r="R191" s="167">
        <f t="shared" si="36"/>
        <v>1.6513466434409849E-2</v>
      </c>
      <c r="S191" s="168">
        <f t="shared" si="36"/>
        <v>1.1152620265058675E-2</v>
      </c>
      <c r="T191" s="169">
        <f t="shared" si="36"/>
        <v>1.205967620832976E-2</v>
      </c>
      <c r="U191" s="168">
        <f t="shared" si="36"/>
        <v>1.847077261309963E-3</v>
      </c>
      <c r="V191" s="170">
        <f t="shared" si="36"/>
        <v>9.7020259255167357E-3</v>
      </c>
      <c r="W191" s="167">
        <f t="shared" si="37"/>
        <v>-4.8016829393431925E-3</v>
      </c>
      <c r="X191" s="168">
        <f t="shared" si="32"/>
        <v>-1.8922600623908672E-2</v>
      </c>
      <c r="Y191" s="169">
        <f t="shared" si="32"/>
        <v>-2.3724283563251864E-2</v>
      </c>
      <c r="Z191" s="168">
        <f t="shared" si="32"/>
        <v>9.6216355295991162E-3</v>
      </c>
      <c r="AA191" s="170">
        <f t="shared" si="32"/>
        <v>-1.4102648033652574E-2</v>
      </c>
      <c r="AB191" s="167">
        <f t="shared" si="38"/>
        <v>2.1490596229336903E-3</v>
      </c>
      <c r="AC191" s="168">
        <f t="shared" si="33"/>
        <v>7.1266071028042253E-3</v>
      </c>
      <c r="AD191" s="169">
        <f t="shared" si="33"/>
        <v>9.2756667257379161E-3</v>
      </c>
      <c r="AE191" s="168">
        <f t="shared" si="33"/>
        <v>4.2640279478891186E-4</v>
      </c>
      <c r="AF191" s="170">
        <f t="shared" si="33"/>
        <v>9.7020259255167357E-3</v>
      </c>
      <c r="AN191" s="152"/>
      <c r="AO191" s="152"/>
      <c r="AP191" s="152"/>
      <c r="AQ191" s="152"/>
      <c r="AR191" s="152"/>
    </row>
    <row r="192" spans="1:44" ht="13.5" customHeight="1" x14ac:dyDescent="0.2">
      <c r="A192" s="336"/>
      <c r="B192" s="72" t="s">
        <v>534</v>
      </c>
      <c r="C192" s="164">
        <v>3000.11</v>
      </c>
      <c r="D192" s="165">
        <v>14846.172</v>
      </c>
      <c r="E192" s="166">
        <v>17846.281999999999</v>
      </c>
      <c r="F192" s="165">
        <v>5257.9489999999996</v>
      </c>
      <c r="G192" s="123">
        <v>23104.233</v>
      </c>
      <c r="H192" s="164">
        <f t="shared" si="34"/>
        <v>-34.385999999999967</v>
      </c>
      <c r="I192" s="165">
        <f t="shared" si="34"/>
        <v>24.888000000000829</v>
      </c>
      <c r="J192" s="166">
        <f t="shared" si="34"/>
        <v>-9.4979999999995925</v>
      </c>
      <c r="K192" s="165">
        <f t="shared" si="34"/>
        <v>-47.225000000000364</v>
      </c>
      <c r="L192" s="123">
        <f t="shared" si="34"/>
        <v>-56.721000000001368</v>
      </c>
      <c r="M192" s="167">
        <f t="shared" si="35"/>
        <v>-1.1331700552579396E-2</v>
      </c>
      <c r="N192" s="168">
        <f t="shared" si="35"/>
        <v>1.6792067407925542E-3</v>
      </c>
      <c r="O192" s="169">
        <f t="shared" si="35"/>
        <v>-5.3192859679048431E-4</v>
      </c>
      <c r="P192" s="168">
        <f t="shared" si="35"/>
        <v>-8.9016872962131618E-3</v>
      </c>
      <c r="Q192" s="170">
        <f t="shared" si="35"/>
        <v>-2.4489923860649852E-3</v>
      </c>
      <c r="R192" s="167">
        <f t="shared" si="36"/>
        <v>-1.2477547031501042E-2</v>
      </c>
      <c r="S192" s="168">
        <f t="shared" si="36"/>
        <v>1.0978310047370952E-2</v>
      </c>
      <c r="T192" s="169">
        <f t="shared" si="36"/>
        <v>6.9576366762864415E-3</v>
      </c>
      <c r="U192" s="168">
        <f t="shared" si="36"/>
        <v>-1.0506359007038224E-3</v>
      </c>
      <c r="V192" s="170">
        <f t="shared" si="36"/>
        <v>5.1239749885704077E-3</v>
      </c>
      <c r="W192" s="167">
        <f t="shared" si="37"/>
        <v>-6.4815970220769327E-3</v>
      </c>
      <c r="X192" s="168">
        <f t="shared" si="32"/>
        <v>4.6912693155777415E-3</v>
      </c>
      <c r="Y192" s="169">
        <f t="shared" si="32"/>
        <v>-1.7903277064992764E-3</v>
      </c>
      <c r="Z192" s="168">
        <f t="shared" si="32"/>
        <v>-8.9016872962131618E-3</v>
      </c>
      <c r="AA192" s="170">
        <f t="shared" si="32"/>
        <v>-1.0691638012250187E-2</v>
      </c>
      <c r="AB192" s="167">
        <f t="shared" si="38"/>
        <v>-1.6491018992013903E-3</v>
      </c>
      <c r="AC192" s="168">
        <f t="shared" si="33"/>
        <v>7.0135228791952421E-3</v>
      </c>
      <c r="AD192" s="169">
        <f t="shared" si="33"/>
        <v>5.3644644838821646E-3</v>
      </c>
      <c r="AE192" s="168">
        <f t="shared" si="33"/>
        <v>-2.4057650308873931E-4</v>
      </c>
      <c r="AF192" s="170">
        <f t="shared" si="33"/>
        <v>5.1239749885704077E-3</v>
      </c>
      <c r="AN192" s="152"/>
      <c r="AO192" s="152"/>
      <c r="AP192" s="152"/>
      <c r="AQ192" s="152"/>
      <c r="AR192" s="152"/>
    </row>
    <row r="193" spans="1:44" ht="13.5" customHeight="1" x14ac:dyDescent="0.2">
      <c r="A193" s="336"/>
      <c r="B193" s="72" t="s">
        <v>535</v>
      </c>
      <c r="C193" s="164">
        <v>2995.5120000000002</v>
      </c>
      <c r="D193" s="165">
        <v>14892.061</v>
      </c>
      <c r="E193" s="166">
        <v>17887.573</v>
      </c>
      <c r="F193" s="165">
        <v>5188.1210000000001</v>
      </c>
      <c r="G193" s="123">
        <v>23075.694</v>
      </c>
      <c r="H193" s="164">
        <f t="shared" si="34"/>
        <v>-4.5979999999999563</v>
      </c>
      <c r="I193" s="165">
        <f t="shared" si="34"/>
        <v>45.888999999999214</v>
      </c>
      <c r="J193" s="166">
        <f t="shared" si="34"/>
        <v>41.291000000001077</v>
      </c>
      <c r="K193" s="165">
        <f t="shared" si="34"/>
        <v>-69.82799999999952</v>
      </c>
      <c r="L193" s="123">
        <f t="shared" si="34"/>
        <v>-28.539000000000669</v>
      </c>
      <c r="M193" s="167">
        <f t="shared" si="35"/>
        <v>-1.5326104709493839E-3</v>
      </c>
      <c r="N193" s="168">
        <f t="shared" si="35"/>
        <v>3.0909651322912879E-3</v>
      </c>
      <c r="O193" s="169">
        <f t="shared" si="35"/>
        <v>2.3137032128037133E-3</v>
      </c>
      <c r="P193" s="168">
        <f t="shared" si="35"/>
        <v>-1.3280463541962755E-2</v>
      </c>
      <c r="Q193" s="170">
        <f t="shared" si="35"/>
        <v>-1.2352281938985236E-3</v>
      </c>
      <c r="R193" s="167">
        <f t="shared" si="36"/>
        <v>-1.5498240360104996E-2</v>
      </c>
      <c r="S193" s="168">
        <f t="shared" si="36"/>
        <v>1.8353120772479047E-2</v>
      </c>
      <c r="T193" s="169">
        <f t="shared" si="36"/>
        <v>1.2522968823533241E-2</v>
      </c>
      <c r="U193" s="168">
        <f t="shared" si="36"/>
        <v>-2.1775729781086845E-2</v>
      </c>
      <c r="V193" s="170">
        <f t="shared" si="36"/>
        <v>4.6036236301612585E-3</v>
      </c>
      <c r="W193" s="167">
        <f t="shared" si="37"/>
        <v>-8.7448546952432528E-4</v>
      </c>
      <c r="X193" s="168">
        <f t="shared" si="37"/>
        <v>8.7275475665509906E-3</v>
      </c>
      <c r="Y193" s="169">
        <f t="shared" si="37"/>
        <v>7.8530620970270124E-3</v>
      </c>
      <c r="Z193" s="168">
        <f t="shared" si="37"/>
        <v>-1.3280463541962755E-2</v>
      </c>
      <c r="AA193" s="170">
        <f t="shared" si="37"/>
        <v>-5.4277818213909401E-3</v>
      </c>
      <c r="AB193" s="167">
        <f t="shared" si="38"/>
        <v>-2.0529431737092646E-3</v>
      </c>
      <c r="AC193" s="168">
        <f t="shared" si="38"/>
        <v>1.1684396861307764E-2</v>
      </c>
      <c r="AD193" s="169">
        <f t="shared" si="38"/>
        <v>9.6314972227409205E-3</v>
      </c>
      <c r="AE193" s="168">
        <f t="shared" si="38"/>
        <v>-5.0278735925795822E-3</v>
      </c>
      <c r="AF193" s="170">
        <f t="shared" si="38"/>
        <v>4.6036236301612585E-3</v>
      </c>
      <c r="AN193" s="152"/>
      <c r="AO193" s="152"/>
      <c r="AP193" s="152"/>
      <c r="AQ193" s="152"/>
      <c r="AR193" s="152"/>
    </row>
    <row r="194" spans="1:44" ht="13.5" customHeight="1" x14ac:dyDescent="0.2">
      <c r="A194" s="336"/>
      <c r="B194" s="72" t="s">
        <v>536</v>
      </c>
      <c r="C194" s="164">
        <v>2979.3519999999999</v>
      </c>
      <c r="D194" s="165">
        <v>14830.748</v>
      </c>
      <c r="E194" s="166">
        <v>17810.100999999999</v>
      </c>
      <c r="F194" s="165">
        <v>5237.9979999999996</v>
      </c>
      <c r="G194" s="123">
        <v>23048.098000000002</v>
      </c>
      <c r="H194" s="164">
        <f t="shared" si="34"/>
        <v>-16.160000000000309</v>
      </c>
      <c r="I194" s="165">
        <f t="shared" si="34"/>
        <v>-61.313000000000102</v>
      </c>
      <c r="J194" s="166">
        <f t="shared" si="34"/>
        <v>-77.472000000001572</v>
      </c>
      <c r="K194" s="165">
        <f t="shared" si="34"/>
        <v>49.876999999999498</v>
      </c>
      <c r="L194" s="123">
        <f t="shared" si="34"/>
        <v>-27.59599999999773</v>
      </c>
      <c r="M194" s="167">
        <f t="shared" si="35"/>
        <v>-5.3947371935082582E-3</v>
      </c>
      <c r="N194" s="168">
        <f t="shared" si="35"/>
        <v>-4.1171601432468015E-3</v>
      </c>
      <c r="O194" s="169">
        <f t="shared" si="35"/>
        <v>-4.3310515070994577E-3</v>
      </c>
      <c r="P194" s="168">
        <f t="shared" si="35"/>
        <v>9.6136925102555428E-3</v>
      </c>
      <c r="Q194" s="170">
        <f t="shared" si="35"/>
        <v>-1.1958903597871307E-3</v>
      </c>
      <c r="R194" s="167">
        <f t="shared" si="36"/>
        <v>-5.5328432458991075E-3</v>
      </c>
      <c r="S194" s="168">
        <f t="shared" si="36"/>
        <v>7.6817076809126425E-3</v>
      </c>
      <c r="T194" s="169">
        <f t="shared" si="36"/>
        <v>5.4467695167204387E-3</v>
      </c>
      <c r="U194" s="168">
        <f t="shared" si="36"/>
        <v>-7.8835219201382478E-3</v>
      </c>
      <c r="V194" s="170">
        <f t="shared" si="36"/>
        <v>2.3859188514466982E-3</v>
      </c>
      <c r="W194" s="167">
        <f t="shared" si="37"/>
        <v>-3.1148078466173607E-3</v>
      </c>
      <c r="X194" s="168">
        <f t="shared" si="37"/>
        <v>-1.1817958756166268E-2</v>
      </c>
      <c r="Y194" s="169">
        <f t="shared" si="37"/>
        <v>-1.4932573854773543E-2</v>
      </c>
      <c r="Z194" s="168">
        <f t="shared" si="37"/>
        <v>9.6136925102555428E-3</v>
      </c>
      <c r="AA194" s="170">
        <f t="shared" si="37"/>
        <v>-5.3190740925274736E-3</v>
      </c>
      <c r="AB194" s="167">
        <f t="shared" si="38"/>
        <v>-7.2090759900802234E-4</v>
      </c>
      <c r="AC194" s="168">
        <f t="shared" si="38"/>
        <v>4.9169673275246779E-3</v>
      </c>
      <c r="AD194" s="169">
        <f t="shared" si="38"/>
        <v>4.1961032195639413E-3</v>
      </c>
      <c r="AE194" s="168">
        <f t="shared" si="38"/>
        <v>-1.8101843681172828E-3</v>
      </c>
      <c r="AF194" s="170">
        <f t="shared" si="38"/>
        <v>2.3859188514466982E-3</v>
      </c>
      <c r="AN194" s="152"/>
      <c r="AO194" s="152"/>
      <c r="AP194" s="152"/>
      <c r="AQ194" s="152"/>
      <c r="AR194" s="152"/>
    </row>
    <row r="195" spans="1:44" ht="13.5" customHeight="1" x14ac:dyDescent="0.2">
      <c r="A195" s="336"/>
      <c r="B195" s="72" t="s">
        <v>537</v>
      </c>
      <c r="C195" s="164">
        <v>3006.6210000000001</v>
      </c>
      <c r="D195" s="165">
        <v>14895.245999999999</v>
      </c>
      <c r="E195" s="166">
        <v>17901.866999999998</v>
      </c>
      <c r="F195" s="165">
        <v>5197.7380000000003</v>
      </c>
      <c r="G195" s="123">
        <v>23099.603999999999</v>
      </c>
      <c r="H195" s="164">
        <f t="shared" si="34"/>
        <v>27.269000000000233</v>
      </c>
      <c r="I195" s="165">
        <f t="shared" si="34"/>
        <v>64.497999999999593</v>
      </c>
      <c r="J195" s="166">
        <f t="shared" si="34"/>
        <v>91.765999999999622</v>
      </c>
      <c r="K195" s="165">
        <f t="shared" si="34"/>
        <v>-40.259999999999309</v>
      </c>
      <c r="L195" s="123">
        <f t="shared" si="34"/>
        <v>51.505999999997584</v>
      </c>
      <c r="M195" s="167">
        <f t="shared" si="35"/>
        <v>9.152661384086283E-3</v>
      </c>
      <c r="N195" s="168">
        <f t="shared" si="35"/>
        <v>4.3489377609274727E-3</v>
      </c>
      <c r="O195" s="169">
        <f t="shared" si="35"/>
        <v>5.1524693767879045E-3</v>
      </c>
      <c r="P195" s="168">
        <f t="shared" si="35"/>
        <v>-7.6861426827576707E-3</v>
      </c>
      <c r="Q195" s="170">
        <f t="shared" si="35"/>
        <v>2.2347180231530421E-3</v>
      </c>
      <c r="R195" s="167">
        <f t="shared" si="36"/>
        <v>8.500716806685021E-3</v>
      </c>
      <c r="S195" s="168">
        <f t="shared" si="36"/>
        <v>1.4278517711073578E-2</v>
      </c>
      <c r="T195" s="169">
        <f t="shared" si="36"/>
        <v>1.3303571352763484E-2</v>
      </c>
      <c r="U195" s="168">
        <f t="shared" si="36"/>
        <v>-1.3723183417266617E-2</v>
      </c>
      <c r="V195" s="170">
        <f t="shared" si="36"/>
        <v>7.0937235796857045E-3</v>
      </c>
      <c r="W195" s="167">
        <f t="shared" si="37"/>
        <v>5.2059966422286219E-3</v>
      </c>
      <c r="X195" s="168">
        <f t="shared" si="37"/>
        <v>1.2313483128477635E-2</v>
      </c>
      <c r="Y195" s="169">
        <f t="shared" si="37"/>
        <v>1.7519288858071275E-2</v>
      </c>
      <c r="Z195" s="168">
        <f t="shared" si="37"/>
        <v>-7.6861426827576707E-3</v>
      </c>
      <c r="AA195" s="170">
        <f t="shared" si="37"/>
        <v>9.8331461753130844E-3</v>
      </c>
      <c r="AB195" s="167">
        <f t="shared" si="38"/>
        <v>1.1049010293284803E-3</v>
      </c>
      <c r="AC195" s="168">
        <f t="shared" si="38"/>
        <v>9.1419519014254713E-3</v>
      </c>
      <c r="AD195" s="169">
        <f t="shared" si="38"/>
        <v>1.0246896528632263E-2</v>
      </c>
      <c r="AE195" s="168">
        <f t="shared" si="38"/>
        <v>-3.1530857531899747E-3</v>
      </c>
      <c r="AF195" s="170">
        <f t="shared" si="38"/>
        <v>7.0937235796857045E-3</v>
      </c>
      <c r="AN195" s="152"/>
      <c r="AO195" s="152"/>
      <c r="AP195" s="152"/>
      <c r="AQ195" s="152"/>
      <c r="AR195" s="152"/>
    </row>
    <row r="196" spans="1:44" ht="13.5" customHeight="1" x14ac:dyDescent="0.2">
      <c r="A196" s="337"/>
      <c r="B196" s="150" t="s">
        <v>538</v>
      </c>
      <c r="C196" s="171">
        <v>3009.779</v>
      </c>
      <c r="D196" s="172">
        <v>14839.271000000001</v>
      </c>
      <c r="E196" s="173">
        <v>17849.048999999999</v>
      </c>
      <c r="F196" s="172">
        <v>5198.2349999999997</v>
      </c>
      <c r="G196" s="137">
        <v>23047.284</v>
      </c>
      <c r="H196" s="171">
        <f t="shared" si="34"/>
        <v>3.1579999999999018</v>
      </c>
      <c r="I196" s="172">
        <f t="shared" si="34"/>
        <v>-55.974999999998545</v>
      </c>
      <c r="J196" s="173">
        <f t="shared" si="34"/>
        <v>-52.817999999999302</v>
      </c>
      <c r="K196" s="172">
        <f t="shared" si="34"/>
        <v>0.49699999999938882</v>
      </c>
      <c r="L196" s="137">
        <f t="shared" si="34"/>
        <v>-52.319999999999709</v>
      </c>
      <c r="M196" s="174">
        <f t="shared" si="35"/>
        <v>1.0503485474224726E-3</v>
      </c>
      <c r="N196" s="175">
        <f t="shared" si="35"/>
        <v>-3.7579104098044804E-3</v>
      </c>
      <c r="O196" s="176">
        <f t="shared" si="35"/>
        <v>-2.9504185233863766E-3</v>
      </c>
      <c r="P196" s="175">
        <f t="shared" si="35"/>
        <v>9.5618517131757858E-5</v>
      </c>
      <c r="Q196" s="177">
        <f t="shared" si="35"/>
        <v>-2.2649738930589332E-3</v>
      </c>
      <c r="R196" s="174">
        <f t="shared" si="36"/>
        <v>-1.3344107576336264E-2</v>
      </c>
      <c r="S196" s="175">
        <f t="shared" si="36"/>
        <v>1.2820728954151882E-2</v>
      </c>
      <c r="T196" s="176">
        <f t="shared" si="36"/>
        <v>8.3118130615705398E-3</v>
      </c>
      <c r="U196" s="175">
        <f t="shared" si="36"/>
        <v>-1.6944924739548659E-2</v>
      </c>
      <c r="V196" s="177">
        <f t="shared" si="36"/>
        <v>2.5024627276334392E-3</v>
      </c>
      <c r="W196" s="174">
        <f t="shared" si="37"/>
        <v>6.0757198612163628E-4</v>
      </c>
      <c r="X196" s="175">
        <f t="shared" si="37"/>
        <v>-1.076910763874565E-2</v>
      </c>
      <c r="Y196" s="176">
        <f t="shared" si="37"/>
        <v>-1.0161728044006701E-2</v>
      </c>
      <c r="Z196" s="175">
        <f t="shared" si="37"/>
        <v>9.5618517131757858E-5</v>
      </c>
      <c r="AA196" s="177">
        <f t="shared" si="37"/>
        <v>-1.0065917135492344E-2</v>
      </c>
      <c r="AB196" s="174">
        <f t="shared" si="38"/>
        <v>-1.7706149344014323E-3</v>
      </c>
      <c r="AC196" s="175">
        <f t="shared" si="38"/>
        <v>8.1706836954707849E-3</v>
      </c>
      <c r="AD196" s="176">
        <f t="shared" si="38"/>
        <v>6.4000252634292499E-3</v>
      </c>
      <c r="AE196" s="175">
        <f t="shared" si="38"/>
        <v>-3.8974755405158448E-3</v>
      </c>
      <c r="AF196" s="177">
        <f t="shared" si="38"/>
        <v>2.5024627276334392E-3</v>
      </c>
      <c r="AN196" s="152"/>
      <c r="AO196" s="152"/>
      <c r="AP196" s="152"/>
      <c r="AQ196" s="152"/>
      <c r="AR196" s="152"/>
    </row>
    <row r="197" spans="1:44" ht="13.5" customHeight="1" x14ac:dyDescent="0.2">
      <c r="A197" s="335">
        <v>2020</v>
      </c>
      <c r="B197" s="156" t="s">
        <v>527</v>
      </c>
      <c r="C197" s="157">
        <v>2964.605</v>
      </c>
      <c r="D197" s="158">
        <v>14880.989</v>
      </c>
      <c r="E197" s="159">
        <v>17845.593000000001</v>
      </c>
      <c r="F197" s="158">
        <v>5210.348</v>
      </c>
      <c r="G197" s="116">
        <v>23055.941999999999</v>
      </c>
      <c r="H197" s="157">
        <f t="shared" si="34"/>
        <v>-45.173999999999978</v>
      </c>
      <c r="I197" s="158">
        <f t="shared" si="34"/>
        <v>41.717999999998938</v>
      </c>
      <c r="J197" s="159">
        <f t="shared" si="34"/>
        <v>-3.455999999998312</v>
      </c>
      <c r="K197" s="158">
        <f t="shared" si="34"/>
        <v>12.113000000000284</v>
      </c>
      <c r="L197" s="116">
        <f t="shared" si="34"/>
        <v>8.657999999999447</v>
      </c>
      <c r="M197" s="160">
        <f t="shared" si="35"/>
        <v>-1.5009075417165174E-2</v>
      </c>
      <c r="N197" s="161">
        <f t="shared" si="35"/>
        <v>2.8113240872815744E-3</v>
      </c>
      <c r="O197" s="162">
        <f t="shared" si="35"/>
        <v>-1.9362376113138085E-4</v>
      </c>
      <c r="P197" s="161">
        <f t="shared" si="35"/>
        <v>2.3302140053307104E-3</v>
      </c>
      <c r="Q197" s="163">
        <f t="shared" si="35"/>
        <v>3.7566248587032848E-4</v>
      </c>
      <c r="R197" s="160">
        <f t="shared" si="36"/>
        <v>-8.2369120846291846E-3</v>
      </c>
      <c r="S197" s="161">
        <f t="shared" si="36"/>
        <v>9.4104993556956701E-3</v>
      </c>
      <c r="T197" s="162">
        <f t="shared" si="36"/>
        <v>6.4353891642685056E-3</v>
      </c>
      <c r="U197" s="161">
        <f t="shared" si="36"/>
        <v>-6.8053119595337412E-3</v>
      </c>
      <c r="V197" s="163">
        <f t="shared" si="36"/>
        <v>3.4123766284057918E-3</v>
      </c>
      <c r="W197" s="160">
        <f t="shared" si="37"/>
        <v>-8.6902573662021778E-3</v>
      </c>
      <c r="X197" s="161">
        <f t="shared" si="37"/>
        <v>8.0254163191927526E-3</v>
      </c>
      <c r="Y197" s="162">
        <f t="shared" si="37"/>
        <v>-6.6484104700890057E-4</v>
      </c>
      <c r="Z197" s="161">
        <f t="shared" si="37"/>
        <v>2.3302140053307104E-3</v>
      </c>
      <c r="AA197" s="163">
        <f t="shared" si="37"/>
        <v>1.6655653313094633E-3</v>
      </c>
      <c r="AB197" s="160">
        <f t="shared" si="38"/>
        <v>-1.0715684285354488E-3</v>
      </c>
      <c r="AC197" s="161">
        <f t="shared" si="38"/>
        <v>6.0377236303948006E-3</v>
      </c>
      <c r="AD197" s="162">
        <f t="shared" si="38"/>
        <v>4.9661116810881612E-3</v>
      </c>
      <c r="AE197" s="161">
        <f t="shared" si="38"/>
        <v>-1.5537350526823297E-3</v>
      </c>
      <c r="AF197" s="163">
        <f t="shared" si="38"/>
        <v>3.4123766284057918E-3</v>
      </c>
      <c r="AN197" s="152"/>
      <c r="AO197" s="152"/>
      <c r="AP197" s="152"/>
      <c r="AQ197" s="152"/>
      <c r="AR197" s="152"/>
    </row>
    <row r="198" spans="1:44" ht="13.5" customHeight="1" x14ac:dyDescent="0.2">
      <c r="A198" s="336"/>
      <c r="B198" s="72" t="s">
        <v>528</v>
      </c>
      <c r="C198" s="164">
        <v>2969.9389999999999</v>
      </c>
      <c r="D198" s="165">
        <v>14880.539000000001</v>
      </c>
      <c r="E198" s="166">
        <v>17850.477999999999</v>
      </c>
      <c r="F198" s="165">
        <v>5192.3190000000004</v>
      </c>
      <c r="G198" s="123">
        <v>23042.796999999999</v>
      </c>
      <c r="H198" s="164">
        <f t="shared" si="34"/>
        <v>5.3339999999998327</v>
      </c>
      <c r="I198" s="165">
        <f t="shared" si="34"/>
        <v>-0.44999999999890861</v>
      </c>
      <c r="J198" s="166">
        <f t="shared" si="34"/>
        <v>4.8849999999983993</v>
      </c>
      <c r="K198" s="165">
        <f t="shared" si="34"/>
        <v>-18.028999999999542</v>
      </c>
      <c r="L198" s="123">
        <f t="shared" si="34"/>
        <v>-13.145000000000437</v>
      </c>
      <c r="M198" s="167">
        <f t="shared" si="35"/>
        <v>1.7992278903934361E-3</v>
      </c>
      <c r="N198" s="168">
        <f t="shared" si="35"/>
        <v>-3.0239925585517779E-5</v>
      </c>
      <c r="O198" s="169">
        <f t="shared" si="35"/>
        <v>2.7373705093455841E-4</v>
      </c>
      <c r="P198" s="168">
        <f t="shared" si="35"/>
        <v>-3.4602295278548653E-3</v>
      </c>
      <c r="Q198" s="170">
        <f t="shared" si="35"/>
        <v>-5.7013502202601127E-4</v>
      </c>
      <c r="R198" s="167">
        <f t="shared" si="36"/>
        <v>-1.2835619331243073E-3</v>
      </c>
      <c r="S198" s="168">
        <f t="shared" si="36"/>
        <v>9.7970517165657314E-3</v>
      </c>
      <c r="T198" s="169">
        <f t="shared" si="36"/>
        <v>7.9364541598258755E-3</v>
      </c>
      <c r="U198" s="168">
        <f t="shared" si="36"/>
        <v>-1.6934310936388142E-2</v>
      </c>
      <c r="V198" s="170">
        <f t="shared" si="36"/>
        <v>2.2230645557294888E-3</v>
      </c>
      <c r="W198" s="167">
        <f t="shared" si="37"/>
        <v>1.0237320040810773E-3</v>
      </c>
      <c r="X198" s="168">
        <f t="shared" si="37"/>
        <v>-8.63665920201316E-5</v>
      </c>
      <c r="Y198" s="169">
        <f t="shared" si="37"/>
        <v>9.3755733782050626E-4</v>
      </c>
      <c r="Z198" s="168">
        <f t="shared" si="37"/>
        <v>-3.4602295278548653E-3</v>
      </c>
      <c r="AA198" s="170">
        <f t="shared" si="37"/>
        <v>-2.5228641157942688E-3</v>
      </c>
      <c r="AB198" s="167">
        <f t="shared" si="38"/>
        <v>-1.6601654032751437E-4</v>
      </c>
      <c r="AC198" s="168">
        <f t="shared" si="38"/>
        <v>6.279270092644406E-3</v>
      </c>
      <c r="AD198" s="169">
        <f t="shared" si="38"/>
        <v>6.1132535523168519E-3</v>
      </c>
      <c r="AE198" s="168">
        <f t="shared" si="38"/>
        <v>-3.8902324905721046E-3</v>
      </c>
      <c r="AF198" s="170">
        <f t="shared" si="38"/>
        <v>2.2230645557294888E-3</v>
      </c>
      <c r="AN198" s="152"/>
      <c r="AO198" s="152"/>
      <c r="AP198" s="152"/>
      <c r="AQ198" s="152"/>
      <c r="AR198" s="152"/>
    </row>
    <row r="199" spans="1:44" ht="13.5" customHeight="1" x14ac:dyDescent="0.2">
      <c r="A199" s="336"/>
      <c r="B199" s="72" t="s">
        <v>529</v>
      </c>
      <c r="C199" s="164">
        <v>2647.1979999999999</v>
      </c>
      <c r="D199" s="165">
        <v>14906.07</v>
      </c>
      <c r="E199" s="166">
        <v>17553.268</v>
      </c>
      <c r="F199" s="165">
        <v>5104.893</v>
      </c>
      <c r="G199" s="123">
        <v>22658.159</v>
      </c>
      <c r="H199" s="164">
        <f t="shared" si="34"/>
        <v>-322.74099999999999</v>
      </c>
      <c r="I199" s="165">
        <f t="shared" si="34"/>
        <v>25.53099999999904</v>
      </c>
      <c r="J199" s="166">
        <f t="shared" si="34"/>
        <v>-297.20999999999913</v>
      </c>
      <c r="K199" s="165">
        <f t="shared" si="34"/>
        <v>-87.426000000000386</v>
      </c>
      <c r="L199" s="123">
        <f t="shared" si="34"/>
        <v>-384.63799999999901</v>
      </c>
      <c r="M199" s="167">
        <f t="shared" si="35"/>
        <v>-0.10866923529405823</v>
      </c>
      <c r="N199" s="168">
        <f t="shared" si="35"/>
        <v>1.7157308616306869E-3</v>
      </c>
      <c r="O199" s="169">
        <f t="shared" si="35"/>
        <v>-1.6649974303209088E-2</v>
      </c>
      <c r="P199" s="168">
        <f t="shared" si="35"/>
        <v>-1.6837563331528818E-2</v>
      </c>
      <c r="Q199" s="170">
        <f t="shared" si="35"/>
        <v>-1.6692331230449109E-2</v>
      </c>
      <c r="R199" s="167">
        <f t="shared" si="36"/>
        <v>-0.12953589023042067</v>
      </c>
      <c r="S199" s="168">
        <f t="shared" si="36"/>
        <v>9.7009000358128337E-3</v>
      </c>
      <c r="T199" s="169">
        <f t="shared" si="36"/>
        <v>-1.4082404332826374E-2</v>
      </c>
      <c r="U199" s="168">
        <f t="shared" si="36"/>
        <v>-3.8401275176331379E-2</v>
      </c>
      <c r="V199" s="170">
        <f t="shared" si="36"/>
        <v>-1.966832329933247E-2</v>
      </c>
      <c r="W199" s="167">
        <f t="shared" si="37"/>
        <v>-6.2157390560942029E-2</v>
      </c>
      <c r="X199" s="168">
        <f t="shared" si="37"/>
        <v>4.9170707731938344E-3</v>
      </c>
      <c r="Y199" s="169">
        <f t="shared" si="37"/>
        <v>-5.7240319787747844E-2</v>
      </c>
      <c r="Z199" s="168">
        <f t="shared" si="37"/>
        <v>-1.6837563331528818E-2</v>
      </c>
      <c r="AA199" s="170">
        <f t="shared" si="37"/>
        <v>-7.4078268303622907E-2</v>
      </c>
      <c r="AB199" s="167">
        <f t="shared" si="38"/>
        <v>-1.7044100511111882E-2</v>
      </c>
      <c r="AC199" s="168">
        <f t="shared" si="38"/>
        <v>6.1962774828851911E-3</v>
      </c>
      <c r="AD199" s="169">
        <f t="shared" si="38"/>
        <v>-1.084782302822675E-2</v>
      </c>
      <c r="AE199" s="168">
        <f t="shared" si="38"/>
        <v>-8.8203704726067308E-3</v>
      </c>
      <c r="AF199" s="170">
        <f t="shared" si="38"/>
        <v>-1.966832329933247E-2</v>
      </c>
      <c r="AN199" s="152"/>
      <c r="AO199" s="152"/>
      <c r="AP199" s="152"/>
      <c r="AQ199" s="152"/>
      <c r="AR199" s="152"/>
    </row>
    <row r="200" spans="1:44" ht="13.5" customHeight="1" x14ac:dyDescent="0.2">
      <c r="A200" s="336"/>
      <c r="B200" s="72" t="s">
        <v>530</v>
      </c>
      <c r="C200" s="164">
        <v>2465.5479999999998</v>
      </c>
      <c r="D200" s="165">
        <v>14691.959000000001</v>
      </c>
      <c r="E200" s="166">
        <v>17157.507000000001</v>
      </c>
      <c r="F200" s="165">
        <v>5005.5569999999998</v>
      </c>
      <c r="G200" s="123">
        <v>22163.064999999999</v>
      </c>
      <c r="H200" s="164">
        <f t="shared" si="34"/>
        <v>-181.65000000000009</v>
      </c>
      <c r="I200" s="165">
        <f t="shared" si="34"/>
        <v>-214.11099999999897</v>
      </c>
      <c r="J200" s="166">
        <f t="shared" si="34"/>
        <v>-395.7609999999986</v>
      </c>
      <c r="K200" s="165">
        <f t="shared" si="34"/>
        <v>-99.33600000000024</v>
      </c>
      <c r="L200" s="123">
        <f t="shared" si="34"/>
        <v>-495.09400000000096</v>
      </c>
      <c r="M200" s="167">
        <f t="shared" si="35"/>
        <v>-6.8619725460656922E-2</v>
      </c>
      <c r="N200" s="168">
        <f t="shared" si="35"/>
        <v>-1.4364014123105485E-2</v>
      </c>
      <c r="O200" s="169">
        <f t="shared" si="35"/>
        <v>-2.2546285967946174E-2</v>
      </c>
      <c r="P200" s="168">
        <f t="shared" si="35"/>
        <v>-1.9458977886510107E-2</v>
      </c>
      <c r="Q200" s="170">
        <f t="shared" si="35"/>
        <v>-2.1850583712472005E-2</v>
      </c>
      <c r="R200" s="167">
        <f t="shared" si="36"/>
        <v>-0.19612949839196434</v>
      </c>
      <c r="S200" s="168">
        <f t="shared" si="36"/>
        <v>-5.350487316660016E-3</v>
      </c>
      <c r="T200" s="169">
        <f t="shared" si="36"/>
        <v>-3.8153194341971654E-2</v>
      </c>
      <c r="U200" s="168">
        <f t="shared" si="36"/>
        <v>-5.5152207385074994E-2</v>
      </c>
      <c r="V200" s="170">
        <f t="shared" si="36"/>
        <v>-4.2045615403816461E-2</v>
      </c>
      <c r="W200" s="167">
        <f t="shared" si="37"/>
        <v>-3.5583507822788858E-2</v>
      </c>
      <c r="X200" s="168">
        <f t="shared" si="37"/>
        <v>-4.1942309074842303E-2</v>
      </c>
      <c r="Y200" s="169">
        <f t="shared" si="37"/>
        <v>-7.7525816897631078E-2</v>
      </c>
      <c r="Z200" s="168">
        <f t="shared" si="37"/>
        <v>-1.9458977886510107E-2</v>
      </c>
      <c r="AA200" s="170">
        <f t="shared" si="37"/>
        <v>-9.6984207112666407E-2</v>
      </c>
      <c r="AB200" s="167">
        <f t="shared" si="38"/>
        <v>-2.6000715340818846E-2</v>
      </c>
      <c r="AC200" s="168">
        <f t="shared" si="38"/>
        <v>-3.4160009422615897E-3</v>
      </c>
      <c r="AD200" s="169">
        <f t="shared" si="38"/>
        <v>-2.9416716283080378E-2</v>
      </c>
      <c r="AE200" s="168">
        <f t="shared" si="38"/>
        <v>-1.2628985566756309E-2</v>
      </c>
      <c r="AF200" s="170">
        <f t="shared" si="38"/>
        <v>-4.2045615403816461E-2</v>
      </c>
      <c r="AN200" s="152"/>
      <c r="AO200" s="152"/>
      <c r="AP200" s="152"/>
      <c r="AQ200" s="152"/>
      <c r="AR200" s="152"/>
    </row>
    <row r="201" spans="1:44" ht="13.5" customHeight="1" x14ac:dyDescent="0.2">
      <c r="A201" s="336"/>
      <c r="B201" s="72" t="s">
        <v>531</v>
      </c>
      <c r="C201" s="164">
        <v>2397.73</v>
      </c>
      <c r="D201" s="165">
        <v>14710.679</v>
      </c>
      <c r="E201" s="166">
        <v>17108.41</v>
      </c>
      <c r="F201" s="165">
        <v>4993.8689999999997</v>
      </c>
      <c r="G201" s="123">
        <v>22102.277999999998</v>
      </c>
      <c r="H201" s="164">
        <f t="shared" si="34"/>
        <v>-67.817999999999756</v>
      </c>
      <c r="I201" s="165">
        <f t="shared" si="34"/>
        <v>18.719999999999345</v>
      </c>
      <c r="J201" s="166">
        <f t="shared" si="34"/>
        <v>-49.097000000001572</v>
      </c>
      <c r="K201" s="165">
        <f t="shared" si="34"/>
        <v>-11.688000000000102</v>
      </c>
      <c r="L201" s="123">
        <f t="shared" si="34"/>
        <v>-60.787000000000262</v>
      </c>
      <c r="M201" s="167">
        <f t="shared" si="35"/>
        <v>-2.7506258243603355E-2</v>
      </c>
      <c r="N201" s="168">
        <f t="shared" si="35"/>
        <v>1.2741663654247432E-3</v>
      </c>
      <c r="O201" s="169">
        <f t="shared" si="35"/>
        <v>-2.8615462607709599E-3</v>
      </c>
      <c r="P201" s="168">
        <f t="shared" si="35"/>
        <v>-2.3350048755812992E-3</v>
      </c>
      <c r="Q201" s="170">
        <f t="shared" si="35"/>
        <v>-2.7427163165383607E-3</v>
      </c>
      <c r="R201" s="167">
        <f t="shared" si="36"/>
        <v>-0.21565401147537766</v>
      </c>
      <c r="S201" s="168">
        <f t="shared" si="36"/>
        <v>-5.20892116675021E-3</v>
      </c>
      <c r="T201" s="169">
        <f t="shared" si="36"/>
        <v>-4.1260292209104134E-2</v>
      </c>
      <c r="U201" s="168">
        <f t="shared" si="36"/>
        <v>-6.2260653310134063E-2</v>
      </c>
      <c r="V201" s="170">
        <f t="shared" si="36"/>
        <v>-4.6087111669071097E-2</v>
      </c>
      <c r="W201" s="167">
        <f t="shared" si="37"/>
        <v>-1.354854215025416E-2</v>
      </c>
      <c r="X201" s="168">
        <f t="shared" si="37"/>
        <v>3.7398435378918561E-3</v>
      </c>
      <c r="Y201" s="169">
        <f t="shared" si="37"/>
        <v>-9.8084988343957666E-3</v>
      </c>
      <c r="Z201" s="168">
        <f t="shared" si="37"/>
        <v>-2.3350048755812992E-3</v>
      </c>
      <c r="AA201" s="170">
        <f t="shared" si="37"/>
        <v>-1.2143903265910321E-2</v>
      </c>
      <c r="AB201" s="167">
        <f t="shared" si="38"/>
        <v>-2.8452590797752381E-2</v>
      </c>
      <c r="AC201" s="168">
        <f t="shared" si="38"/>
        <v>-3.3244537944168034E-3</v>
      </c>
      <c r="AD201" s="169">
        <f t="shared" si="38"/>
        <v>-3.1777001433138843E-2</v>
      </c>
      <c r="AE201" s="168">
        <f t="shared" si="38"/>
        <v>-1.4310023917871496E-2</v>
      </c>
      <c r="AF201" s="170">
        <f t="shared" si="38"/>
        <v>-4.6087111669071097E-2</v>
      </c>
      <c r="AN201" s="152"/>
      <c r="AO201" s="152"/>
      <c r="AP201" s="152"/>
      <c r="AQ201" s="152"/>
      <c r="AR201" s="152"/>
    </row>
    <row r="202" spans="1:44" ht="13.5" customHeight="1" x14ac:dyDescent="0.2">
      <c r="A202" s="336"/>
      <c r="B202" s="72" t="s">
        <v>532</v>
      </c>
      <c r="C202" s="164">
        <v>2486.018</v>
      </c>
      <c r="D202" s="165">
        <v>14537.367</v>
      </c>
      <c r="E202" s="166">
        <v>17023.384999999998</v>
      </c>
      <c r="F202" s="165">
        <v>5000.3890000000001</v>
      </c>
      <c r="G202" s="123">
        <v>22023.774000000001</v>
      </c>
      <c r="H202" s="164">
        <f t="shared" si="34"/>
        <v>88.288000000000011</v>
      </c>
      <c r="I202" s="165">
        <f t="shared" si="34"/>
        <v>-173.3119999999999</v>
      </c>
      <c r="J202" s="166">
        <f t="shared" si="34"/>
        <v>-85.025000000001455</v>
      </c>
      <c r="K202" s="165">
        <f t="shared" si="34"/>
        <v>6.5200000000004366</v>
      </c>
      <c r="L202" s="123">
        <f t="shared" si="34"/>
        <v>-78.503999999997177</v>
      </c>
      <c r="M202" s="167">
        <f t="shared" si="35"/>
        <v>3.6821493662756027E-2</v>
      </c>
      <c r="N202" s="168">
        <f t="shared" si="35"/>
        <v>-1.1781373245925623E-2</v>
      </c>
      <c r="O202" s="169">
        <f t="shared" si="35"/>
        <v>-4.9697780214526923E-3</v>
      </c>
      <c r="P202" s="168">
        <f t="shared" si="35"/>
        <v>1.3056009278578267E-3</v>
      </c>
      <c r="Q202" s="170">
        <f t="shared" si="35"/>
        <v>-3.5518510806893835E-3</v>
      </c>
      <c r="R202" s="167">
        <f t="shared" si="36"/>
        <v>-0.18750332954541366</v>
      </c>
      <c r="S202" s="168">
        <f t="shared" si="36"/>
        <v>-2.5692334449119895E-2</v>
      </c>
      <c r="T202" s="169">
        <f t="shared" si="36"/>
        <v>-5.3227668151873062E-2</v>
      </c>
      <c r="U202" s="168">
        <f t="shared" si="36"/>
        <v>-4.8381651485094219E-2</v>
      </c>
      <c r="V202" s="170">
        <f t="shared" si="36"/>
        <v>-5.213173989064282E-2</v>
      </c>
      <c r="W202" s="167">
        <f t="shared" ref="W202:AA217" si="39">(C202-C201)/$F201</f>
        <v>1.7679278331089586E-2</v>
      </c>
      <c r="X202" s="168">
        <f t="shared" si="39"/>
        <v>-3.4704955216085943E-2</v>
      </c>
      <c r="Y202" s="169">
        <f t="shared" si="39"/>
        <v>-1.7025877130537756E-2</v>
      </c>
      <c r="Z202" s="168">
        <f t="shared" si="39"/>
        <v>1.3056009278578267E-3</v>
      </c>
      <c r="AA202" s="170">
        <f t="shared" si="39"/>
        <v>-1.5720075957138081E-2</v>
      </c>
      <c r="AB202" s="167">
        <f t="shared" ref="AB202:AF217" si="40">(C202-C190)/$G190</f>
        <v>-2.469152433361689E-2</v>
      </c>
      <c r="AC202" s="168">
        <f t="shared" si="40"/>
        <v>-1.6498689179084466E-2</v>
      </c>
      <c r="AD202" s="169">
        <f t="shared" si="40"/>
        <v>-4.1190213512701399E-2</v>
      </c>
      <c r="AE202" s="168">
        <f t="shared" si="40"/>
        <v>-1.0941526377941465E-2</v>
      </c>
      <c r="AF202" s="170">
        <f t="shared" si="40"/>
        <v>-5.213173989064282E-2</v>
      </c>
      <c r="AN202" s="152"/>
      <c r="AO202" s="152"/>
      <c r="AP202" s="152"/>
      <c r="AQ202" s="152"/>
      <c r="AR202" s="152"/>
    </row>
    <row r="203" spans="1:44" ht="13.5" customHeight="1" x14ac:dyDescent="0.2">
      <c r="A203" s="336"/>
      <c r="B203" s="72" t="s">
        <v>533</v>
      </c>
      <c r="C203" s="164">
        <v>2529.2139999999999</v>
      </c>
      <c r="D203" s="165">
        <v>14643.048000000001</v>
      </c>
      <c r="E203" s="166">
        <v>17172.261999999999</v>
      </c>
      <c r="F203" s="165">
        <v>4944.0060000000003</v>
      </c>
      <c r="G203" s="123">
        <v>22116.268</v>
      </c>
      <c r="H203" s="164">
        <f t="shared" si="34"/>
        <v>43.195999999999913</v>
      </c>
      <c r="I203" s="165">
        <f t="shared" si="34"/>
        <v>105.68100000000049</v>
      </c>
      <c r="J203" s="166">
        <f t="shared" si="34"/>
        <v>148.87700000000041</v>
      </c>
      <c r="K203" s="165">
        <f t="shared" si="34"/>
        <v>-56.382999999999811</v>
      </c>
      <c r="L203" s="123">
        <f t="shared" si="34"/>
        <v>92.493999999998778</v>
      </c>
      <c r="M203" s="167">
        <f t="shared" si="35"/>
        <v>1.7375578133384358E-2</v>
      </c>
      <c r="N203" s="168">
        <f t="shared" si="35"/>
        <v>7.2696107899044233E-3</v>
      </c>
      <c r="O203" s="169">
        <f t="shared" si="35"/>
        <v>8.7454404632216452E-3</v>
      </c>
      <c r="P203" s="168">
        <f t="shared" si="35"/>
        <v>-1.1275722748770107E-2</v>
      </c>
      <c r="Q203" s="170">
        <f t="shared" si="35"/>
        <v>4.1997343416254988E-3</v>
      </c>
      <c r="R203" s="167">
        <f t="shared" si="36"/>
        <v>-0.16651265976293927</v>
      </c>
      <c r="S203" s="168">
        <f t="shared" si="36"/>
        <v>-1.2025678746861539E-2</v>
      </c>
      <c r="T203" s="169">
        <f t="shared" si="36"/>
        <v>-3.8279929524221296E-2</v>
      </c>
      <c r="U203" s="168">
        <f t="shared" si="36"/>
        <v>-6.80784456834026E-2</v>
      </c>
      <c r="V203" s="170">
        <f t="shared" si="36"/>
        <v>-4.5105482269858201E-2</v>
      </c>
      <c r="W203" s="167">
        <f t="shared" si="39"/>
        <v>8.6385279225276099E-3</v>
      </c>
      <c r="X203" s="168">
        <f t="shared" si="39"/>
        <v>2.1134555731564184E-2</v>
      </c>
      <c r="Y203" s="169">
        <f t="shared" si="39"/>
        <v>2.9773083654091793E-2</v>
      </c>
      <c r="Z203" s="168">
        <f t="shared" si="39"/>
        <v>-1.1275722748770107E-2</v>
      </c>
      <c r="AA203" s="170">
        <f t="shared" si="39"/>
        <v>1.8497360905321322E-2</v>
      </c>
      <c r="AB203" s="167">
        <f t="shared" si="40"/>
        <v>-2.1816113446794985E-2</v>
      </c>
      <c r="AC203" s="168">
        <f t="shared" si="40"/>
        <v>-7.6955379299142408E-3</v>
      </c>
      <c r="AD203" s="169">
        <f t="shared" si="40"/>
        <v>-2.9511651376709268E-2</v>
      </c>
      <c r="AE203" s="168">
        <f t="shared" si="40"/>
        <v>-1.559383089314886E-2</v>
      </c>
      <c r="AF203" s="170">
        <f t="shared" si="40"/>
        <v>-4.5105482269858201E-2</v>
      </c>
      <c r="AN203" s="152"/>
      <c r="AO203" s="152"/>
      <c r="AP203" s="152"/>
      <c r="AQ203" s="152"/>
      <c r="AR203" s="152"/>
    </row>
    <row r="204" spans="1:44" ht="13.5" customHeight="1" x14ac:dyDescent="0.2">
      <c r="A204" s="336"/>
      <c r="B204" s="72" t="s">
        <v>534</v>
      </c>
      <c r="C204" s="164">
        <v>2590.011</v>
      </c>
      <c r="D204" s="165">
        <v>14683.263999999999</v>
      </c>
      <c r="E204" s="166">
        <v>17273.275000000001</v>
      </c>
      <c r="F204" s="165">
        <v>5030.2250000000004</v>
      </c>
      <c r="G204" s="123">
        <v>22303.501</v>
      </c>
      <c r="H204" s="164">
        <f t="shared" si="34"/>
        <v>60.797000000000025</v>
      </c>
      <c r="I204" s="165">
        <f t="shared" si="34"/>
        <v>40.21599999999853</v>
      </c>
      <c r="J204" s="166">
        <f t="shared" si="34"/>
        <v>101.01300000000265</v>
      </c>
      <c r="K204" s="165">
        <f t="shared" si="34"/>
        <v>86.219000000000051</v>
      </c>
      <c r="L204" s="123">
        <f t="shared" si="34"/>
        <v>187.23300000000017</v>
      </c>
      <c r="M204" s="167">
        <f t="shared" si="35"/>
        <v>2.4037902684391287E-2</v>
      </c>
      <c r="N204" s="168">
        <f t="shared" si="35"/>
        <v>2.7464227393093656E-3</v>
      </c>
      <c r="O204" s="169">
        <f t="shared" si="35"/>
        <v>5.882335128592998E-3</v>
      </c>
      <c r="P204" s="168">
        <f t="shared" si="35"/>
        <v>1.7439096959024736E-2</v>
      </c>
      <c r="Q204" s="170">
        <f t="shared" si="35"/>
        <v>8.4658496632433727E-3</v>
      </c>
      <c r="R204" s="167">
        <f t="shared" si="36"/>
        <v>-0.13669465452933396</v>
      </c>
      <c r="S204" s="168">
        <f t="shared" si="36"/>
        <v>-1.0973064302367053E-2</v>
      </c>
      <c r="T204" s="169">
        <f t="shared" si="36"/>
        <v>-3.2107920293986042E-2</v>
      </c>
      <c r="U204" s="168">
        <f t="shared" si="36"/>
        <v>-4.331042389342294E-2</v>
      </c>
      <c r="V204" s="170">
        <f t="shared" si="36"/>
        <v>-3.4657372092810869E-2</v>
      </c>
      <c r="W204" s="167">
        <f t="shared" si="39"/>
        <v>1.2297112908034501E-2</v>
      </c>
      <c r="X204" s="168">
        <f t="shared" si="39"/>
        <v>8.1342943354030164E-3</v>
      </c>
      <c r="Y204" s="169">
        <f t="shared" si="39"/>
        <v>2.0431407243438345E-2</v>
      </c>
      <c r="Z204" s="168">
        <f t="shared" si="39"/>
        <v>1.7439096959024736E-2</v>
      </c>
      <c r="AA204" s="170">
        <f t="shared" si="39"/>
        <v>3.787070646758927E-2</v>
      </c>
      <c r="AB204" s="167">
        <f t="shared" si="40"/>
        <v>-1.7749950842341322E-2</v>
      </c>
      <c r="AC204" s="168">
        <f t="shared" si="40"/>
        <v>-7.0510022990159966E-3</v>
      </c>
      <c r="AD204" s="169">
        <f t="shared" si="40"/>
        <v>-2.4800953141357163E-2</v>
      </c>
      <c r="AE204" s="168">
        <f t="shared" si="40"/>
        <v>-9.8563756693415983E-3</v>
      </c>
      <c r="AF204" s="170">
        <f t="shared" si="40"/>
        <v>-3.4657372092810869E-2</v>
      </c>
      <c r="AN204" s="152"/>
      <c r="AO204" s="152"/>
      <c r="AP204" s="152"/>
      <c r="AQ204" s="152"/>
      <c r="AR204" s="152"/>
    </row>
    <row r="205" spans="1:44" ht="13.5" customHeight="1" x14ac:dyDescent="0.2">
      <c r="A205" s="336"/>
      <c r="B205" s="147" t="s">
        <v>535</v>
      </c>
      <c r="C205" s="164">
        <v>2605.748</v>
      </c>
      <c r="D205" s="165">
        <v>14654.64</v>
      </c>
      <c r="E205" s="166">
        <v>17260.387999999999</v>
      </c>
      <c r="F205" s="165">
        <v>5002.433</v>
      </c>
      <c r="G205" s="123">
        <v>22262.819</v>
      </c>
      <c r="H205" s="164">
        <f t="shared" si="34"/>
        <v>15.73700000000008</v>
      </c>
      <c r="I205" s="165">
        <f t="shared" si="34"/>
        <v>-28.623999999999796</v>
      </c>
      <c r="J205" s="166">
        <f t="shared" si="34"/>
        <v>-12.887000000002445</v>
      </c>
      <c r="K205" s="165">
        <f t="shared" si="34"/>
        <v>-27.792000000000371</v>
      </c>
      <c r="L205" s="123">
        <f t="shared" si="34"/>
        <v>-40.682000000000698</v>
      </c>
      <c r="M205" s="167">
        <f t="shared" si="35"/>
        <v>6.076035970503631E-3</v>
      </c>
      <c r="N205" s="168">
        <f t="shared" si="35"/>
        <v>-1.9494303174008038E-3</v>
      </c>
      <c r="O205" s="169">
        <f t="shared" si="35"/>
        <v>-7.4606581554467484E-4</v>
      </c>
      <c r="P205" s="168">
        <f t="shared" si="35"/>
        <v>-5.5250013667381415E-3</v>
      </c>
      <c r="Q205" s="170">
        <f t="shared" si="35"/>
        <v>-1.8240185699994228E-3</v>
      </c>
      <c r="R205" s="167">
        <f t="shared" si="36"/>
        <v>-0.13011598684966047</v>
      </c>
      <c r="S205" s="168">
        <f t="shared" si="36"/>
        <v>-1.5942789920078911E-2</v>
      </c>
      <c r="T205" s="169">
        <f t="shared" si="36"/>
        <v>-3.506261022666414E-2</v>
      </c>
      <c r="U205" s="168">
        <f t="shared" si="36"/>
        <v>-3.5790992538531789E-2</v>
      </c>
      <c r="V205" s="170">
        <f t="shared" si="36"/>
        <v>-3.5226459494566015E-2</v>
      </c>
      <c r="W205" s="167">
        <f t="shared" si="39"/>
        <v>3.1284882882972589E-3</v>
      </c>
      <c r="X205" s="168">
        <f t="shared" si="39"/>
        <v>-5.6904015227946655E-3</v>
      </c>
      <c r="Y205" s="169">
        <f t="shared" si="39"/>
        <v>-2.5619132344979487E-3</v>
      </c>
      <c r="Z205" s="168">
        <f t="shared" si="39"/>
        <v>-5.5250013667381415E-3</v>
      </c>
      <c r="AA205" s="170">
        <f t="shared" si="39"/>
        <v>-8.0875109960291437E-3</v>
      </c>
      <c r="AB205" s="167">
        <f t="shared" si="40"/>
        <v>-1.6890672930573621E-2</v>
      </c>
      <c r="AC205" s="168">
        <f t="shared" si="40"/>
        <v>-1.0288791314358748E-2</v>
      </c>
      <c r="AD205" s="169">
        <f t="shared" si="40"/>
        <v>-2.7179464244932408E-2</v>
      </c>
      <c r="AE205" s="168">
        <f t="shared" si="40"/>
        <v>-8.0469085783508882E-3</v>
      </c>
      <c r="AF205" s="170">
        <f t="shared" si="40"/>
        <v>-3.5226459494566015E-2</v>
      </c>
      <c r="AN205" s="152"/>
      <c r="AO205" s="152"/>
      <c r="AP205" s="152"/>
      <c r="AQ205" s="152"/>
      <c r="AR205" s="152"/>
    </row>
    <row r="206" spans="1:44" ht="13.5" customHeight="1" x14ac:dyDescent="0.2">
      <c r="A206" s="336"/>
      <c r="B206" s="72" t="s">
        <v>536</v>
      </c>
      <c r="C206" s="164">
        <v>2666.2719999999999</v>
      </c>
      <c r="D206" s="165">
        <v>14698.897000000001</v>
      </c>
      <c r="E206" s="166">
        <v>17365.169000000002</v>
      </c>
      <c r="F206" s="165">
        <v>4962.902</v>
      </c>
      <c r="G206" s="123">
        <v>22328.072</v>
      </c>
      <c r="H206" s="164">
        <f t="shared" si="34"/>
        <v>60.523999999999887</v>
      </c>
      <c r="I206" s="165">
        <f t="shared" si="34"/>
        <v>44.257000000001426</v>
      </c>
      <c r="J206" s="166">
        <f t="shared" si="34"/>
        <v>104.78100000000268</v>
      </c>
      <c r="K206" s="165">
        <f t="shared" si="34"/>
        <v>-39.530999999999949</v>
      </c>
      <c r="L206" s="123">
        <f t="shared" si="34"/>
        <v>65.253000000000611</v>
      </c>
      <c r="M206" s="167">
        <f t="shared" si="35"/>
        <v>2.3227111754475064E-2</v>
      </c>
      <c r="N206" s="168">
        <f t="shared" si="35"/>
        <v>3.0199991265566009E-3</v>
      </c>
      <c r="O206" s="169">
        <f t="shared" si="35"/>
        <v>6.0706051335579873E-3</v>
      </c>
      <c r="P206" s="168">
        <f t="shared" si="35"/>
        <v>-7.902354714196062E-3</v>
      </c>
      <c r="Q206" s="170">
        <f t="shared" si="35"/>
        <v>2.9310304323994464E-3</v>
      </c>
      <c r="R206" s="167">
        <f t="shared" si="36"/>
        <v>-0.10508325300266633</v>
      </c>
      <c r="S206" s="168">
        <f t="shared" si="36"/>
        <v>-8.8903809841552658E-3</v>
      </c>
      <c r="T206" s="169">
        <f t="shared" si="36"/>
        <v>-2.4982003190211953E-2</v>
      </c>
      <c r="U206" s="168">
        <f t="shared" si="36"/>
        <v>-5.2519302221955708E-2</v>
      </c>
      <c r="V206" s="170">
        <f t="shared" si="36"/>
        <v>-3.1240148319397185E-2</v>
      </c>
      <c r="W206" s="167">
        <f t="shared" si="39"/>
        <v>1.2098912669095196E-2</v>
      </c>
      <c r="X206" s="168">
        <f t="shared" si="39"/>
        <v>8.8470950035715468E-3</v>
      </c>
      <c r="Y206" s="169">
        <f t="shared" si="39"/>
        <v>2.0946007672667015E-2</v>
      </c>
      <c r="Z206" s="168">
        <f t="shared" si="39"/>
        <v>-7.902354714196062E-3</v>
      </c>
      <c r="AA206" s="170">
        <f t="shared" si="39"/>
        <v>1.3044252666652529E-2</v>
      </c>
      <c r="AB206" s="167">
        <f t="shared" si="40"/>
        <v>-1.3583767302620802E-2</v>
      </c>
      <c r="AC206" s="168">
        <f t="shared" si="40"/>
        <v>-5.7206889696494144E-3</v>
      </c>
      <c r="AD206" s="169">
        <f t="shared" si="40"/>
        <v>-1.9304499659798264E-2</v>
      </c>
      <c r="AE206" s="168">
        <f t="shared" si="40"/>
        <v>-1.1935735434654935E-2</v>
      </c>
      <c r="AF206" s="170">
        <f t="shared" si="40"/>
        <v>-3.1240148319397185E-2</v>
      </c>
      <c r="AN206" s="152"/>
      <c r="AO206" s="152"/>
      <c r="AP206" s="152"/>
      <c r="AQ206" s="152"/>
      <c r="AR206" s="152"/>
    </row>
    <row r="207" spans="1:44" ht="13.5" customHeight="1" x14ac:dyDescent="0.2">
      <c r="A207" s="336"/>
      <c r="B207" s="72" t="s">
        <v>537</v>
      </c>
      <c r="C207" s="164">
        <v>2600.4349999999999</v>
      </c>
      <c r="D207" s="165">
        <v>14713.311</v>
      </c>
      <c r="E207" s="166">
        <v>17313.745999999999</v>
      </c>
      <c r="F207" s="165">
        <v>4941.7550000000001</v>
      </c>
      <c r="G207" s="123">
        <v>22255.501</v>
      </c>
      <c r="H207" s="164">
        <f t="shared" ref="H207:L230" si="41">C207-C206</f>
        <v>-65.836999999999989</v>
      </c>
      <c r="I207" s="165">
        <f t="shared" si="41"/>
        <v>14.41399999999885</v>
      </c>
      <c r="J207" s="166">
        <f t="shared" si="41"/>
        <v>-51.423000000002503</v>
      </c>
      <c r="K207" s="165">
        <f t="shared" si="41"/>
        <v>-21.146999999999935</v>
      </c>
      <c r="L207" s="123">
        <f t="shared" si="41"/>
        <v>-72.570999999999913</v>
      </c>
      <c r="M207" s="167">
        <f t="shared" ref="M207:Q230" si="42">(C207-C206)/C206</f>
        <v>-2.4692529494365161E-2</v>
      </c>
      <c r="N207" s="168">
        <f t="shared" si="42"/>
        <v>9.806177973761467E-4</v>
      </c>
      <c r="O207" s="169">
        <f t="shared" si="42"/>
        <v>-2.96127264871436E-3</v>
      </c>
      <c r="P207" s="168">
        <f t="shared" si="42"/>
        <v>-4.2610150270950215E-3</v>
      </c>
      <c r="Q207" s="170">
        <f t="shared" si="42"/>
        <v>-3.2502134532708385E-3</v>
      </c>
      <c r="R207" s="167">
        <f t="shared" ref="R207:V230" si="43">(C207-C195)/C195</f>
        <v>-0.13509717387060097</v>
      </c>
      <c r="S207" s="168">
        <f t="shared" si="43"/>
        <v>-1.2214299783971309E-2</v>
      </c>
      <c r="T207" s="169">
        <f t="shared" si="43"/>
        <v>-3.2852495217398234E-2</v>
      </c>
      <c r="U207" s="168">
        <f t="shared" si="43"/>
        <v>-4.9248923281627541E-2</v>
      </c>
      <c r="V207" s="170">
        <f t="shared" si="43"/>
        <v>-3.6541881843515547E-2</v>
      </c>
      <c r="W207" s="167">
        <f t="shared" si="39"/>
        <v>-1.3265827130981024E-2</v>
      </c>
      <c r="X207" s="168">
        <f t="shared" si="39"/>
        <v>2.9043491086462822E-3</v>
      </c>
      <c r="Y207" s="169">
        <f t="shared" si="39"/>
        <v>-1.0361478022335018E-2</v>
      </c>
      <c r="Z207" s="168">
        <f t="shared" si="39"/>
        <v>-4.2610150270950215E-3</v>
      </c>
      <c r="AA207" s="170">
        <f t="shared" si="39"/>
        <v>-1.4622694544441924E-2</v>
      </c>
      <c r="AB207" s="167">
        <f t="shared" si="40"/>
        <v>-1.7584110965711799E-2</v>
      </c>
      <c r="AC207" s="168">
        <f t="shared" si="40"/>
        <v>-7.8761090449862032E-3</v>
      </c>
      <c r="AD207" s="169">
        <f t="shared" si="40"/>
        <v>-2.5460220010697983E-2</v>
      </c>
      <c r="AE207" s="168">
        <f t="shared" si="40"/>
        <v>-1.1081705123602993E-2</v>
      </c>
      <c r="AF207" s="170">
        <f t="shared" si="40"/>
        <v>-3.6541881843515547E-2</v>
      </c>
      <c r="AN207" s="152"/>
      <c r="AO207" s="152"/>
      <c r="AP207" s="152"/>
      <c r="AQ207" s="152"/>
      <c r="AR207" s="152"/>
    </row>
    <row r="208" spans="1:44" ht="13.5" customHeight="1" x14ac:dyDescent="0.2">
      <c r="A208" s="337"/>
      <c r="B208" s="150" t="s">
        <v>538</v>
      </c>
      <c r="C208" s="171">
        <v>2607.9580000000001</v>
      </c>
      <c r="D208" s="172">
        <v>14658.678</v>
      </c>
      <c r="E208" s="173">
        <v>17266.635999999999</v>
      </c>
      <c r="F208" s="172">
        <v>4926.3620000000001</v>
      </c>
      <c r="G208" s="137">
        <v>22192.999</v>
      </c>
      <c r="H208" s="171">
        <f t="shared" si="41"/>
        <v>7.5230000000001382</v>
      </c>
      <c r="I208" s="172">
        <f t="shared" si="41"/>
        <v>-54.632999999999811</v>
      </c>
      <c r="J208" s="173">
        <f t="shared" si="41"/>
        <v>-47.110000000000582</v>
      </c>
      <c r="K208" s="172">
        <f t="shared" si="41"/>
        <v>-15.393000000000029</v>
      </c>
      <c r="L208" s="137">
        <f t="shared" si="41"/>
        <v>-62.502000000000407</v>
      </c>
      <c r="M208" s="174">
        <f t="shared" si="42"/>
        <v>2.8929775210686437E-3</v>
      </c>
      <c r="N208" s="175">
        <f t="shared" si="42"/>
        <v>-3.7131683004593468E-3</v>
      </c>
      <c r="O208" s="176">
        <f t="shared" si="42"/>
        <v>-2.720959404163639E-3</v>
      </c>
      <c r="P208" s="175">
        <f t="shared" si="42"/>
        <v>-3.1148852988462658E-3</v>
      </c>
      <c r="Q208" s="177">
        <f t="shared" si="42"/>
        <v>-2.8083843181063595E-3</v>
      </c>
      <c r="R208" s="174">
        <f t="shared" si="43"/>
        <v>-0.13350515104265129</v>
      </c>
      <c r="S208" s="175">
        <f t="shared" si="43"/>
        <v>-1.2169937458518059E-2</v>
      </c>
      <c r="T208" s="176">
        <f t="shared" si="43"/>
        <v>-3.2629917705979769E-2</v>
      </c>
      <c r="U208" s="175">
        <f t="shared" si="43"/>
        <v>-5.2301021404380449E-2</v>
      </c>
      <c r="V208" s="177">
        <f t="shared" si="43"/>
        <v>-3.7066623555296142E-2</v>
      </c>
      <c r="W208" s="174">
        <f t="shared" si="39"/>
        <v>1.5223336648620051E-3</v>
      </c>
      <c r="X208" s="175">
        <f t="shared" si="39"/>
        <v>-1.1055384170198605E-2</v>
      </c>
      <c r="Y208" s="176">
        <f t="shared" si="39"/>
        <v>-9.5330505053367841E-3</v>
      </c>
      <c r="Z208" s="175">
        <f t="shared" si="39"/>
        <v>-3.1148852988462658E-3</v>
      </c>
      <c r="AA208" s="177">
        <f t="shared" si="39"/>
        <v>-1.2647733446923291E-2</v>
      </c>
      <c r="AB208" s="174">
        <f t="shared" si="40"/>
        <v>-1.7434635682017887E-2</v>
      </c>
      <c r="AC208" s="175">
        <f t="shared" si="40"/>
        <v>-7.8357606041562534E-3</v>
      </c>
      <c r="AD208" s="176">
        <f t="shared" si="40"/>
        <v>-2.5270352897113622E-2</v>
      </c>
      <c r="AE208" s="175">
        <f t="shared" si="40"/>
        <v>-1.1796314047243033E-2</v>
      </c>
      <c r="AF208" s="177">
        <f t="shared" si="40"/>
        <v>-3.7066623555296142E-2</v>
      </c>
      <c r="AN208" s="152"/>
      <c r="AO208" s="152"/>
      <c r="AP208" s="152"/>
      <c r="AQ208" s="152"/>
      <c r="AR208" s="152"/>
    </row>
    <row r="209" spans="1:44" ht="13.5" customHeight="1" x14ac:dyDescent="0.2">
      <c r="A209" s="335">
        <v>2021</v>
      </c>
      <c r="B209" s="156" t="s">
        <v>527</v>
      </c>
      <c r="C209" s="157">
        <v>2693.8690000000001</v>
      </c>
      <c r="D209" s="158">
        <v>14509.44</v>
      </c>
      <c r="E209" s="159">
        <v>17203.309000000001</v>
      </c>
      <c r="F209" s="158">
        <v>4906.8999999999996</v>
      </c>
      <c r="G209" s="116">
        <v>22110.208999999999</v>
      </c>
      <c r="H209" s="157">
        <f t="shared" si="41"/>
        <v>85.911000000000058</v>
      </c>
      <c r="I209" s="158">
        <f t="shared" si="41"/>
        <v>-149.23799999999937</v>
      </c>
      <c r="J209" s="159">
        <f t="shared" si="41"/>
        <v>-63.326999999997497</v>
      </c>
      <c r="K209" s="158">
        <f t="shared" si="41"/>
        <v>-19.462000000000444</v>
      </c>
      <c r="L209" s="116">
        <f t="shared" si="41"/>
        <v>-82.790000000000873</v>
      </c>
      <c r="M209" s="160">
        <f t="shared" si="42"/>
        <v>3.2941864861320641E-2</v>
      </c>
      <c r="N209" s="161">
        <f t="shared" si="42"/>
        <v>-1.0180863513067098E-2</v>
      </c>
      <c r="O209" s="162">
        <f t="shared" si="42"/>
        <v>-3.6675933864591518E-3</v>
      </c>
      <c r="P209" s="161">
        <f t="shared" si="42"/>
        <v>-3.9505826003043308E-3</v>
      </c>
      <c r="Q209" s="163">
        <f t="shared" si="42"/>
        <v>-3.7304557171385839E-3</v>
      </c>
      <c r="R209" s="160">
        <f t="shared" si="43"/>
        <v>-9.1322790051288405E-2</v>
      </c>
      <c r="S209" s="161">
        <f t="shared" si="43"/>
        <v>-2.4968031358668371E-2</v>
      </c>
      <c r="T209" s="162">
        <f t="shared" si="43"/>
        <v>-3.5991182809111448E-2</v>
      </c>
      <c r="U209" s="161">
        <f t="shared" si="43"/>
        <v>-5.8239488034196624E-2</v>
      </c>
      <c r="V209" s="163">
        <f t="shared" si="43"/>
        <v>-4.1019057039612616E-2</v>
      </c>
      <c r="W209" s="160">
        <f t="shared" si="39"/>
        <v>1.743903513383711E-2</v>
      </c>
      <c r="X209" s="161">
        <f t="shared" si="39"/>
        <v>-3.0293754295766202E-2</v>
      </c>
      <c r="Y209" s="162">
        <f t="shared" si="39"/>
        <v>-1.2854719161928721E-2</v>
      </c>
      <c r="Z209" s="161">
        <f t="shared" si="39"/>
        <v>-3.9505826003043308E-3</v>
      </c>
      <c r="AA209" s="163">
        <f t="shared" si="39"/>
        <v>-1.6805504751782527E-2</v>
      </c>
      <c r="AB209" s="160">
        <f t="shared" si="40"/>
        <v>-1.1742569442619168E-2</v>
      </c>
      <c r="AC209" s="161">
        <f t="shared" si="40"/>
        <v>-1.6115108200740576E-2</v>
      </c>
      <c r="AD209" s="162">
        <f t="shared" si="40"/>
        <v>-2.785763427059279E-2</v>
      </c>
      <c r="AE209" s="161">
        <f t="shared" si="40"/>
        <v>-1.3161379396252833E-2</v>
      </c>
      <c r="AF209" s="163">
        <f t="shared" si="40"/>
        <v>-4.1019057039612616E-2</v>
      </c>
      <c r="AN209" s="152"/>
      <c r="AO209" s="152"/>
      <c r="AP209" s="152"/>
      <c r="AQ209" s="152"/>
      <c r="AR209" s="152"/>
    </row>
    <row r="210" spans="1:44" ht="13.5" customHeight="1" x14ac:dyDescent="0.2">
      <c r="A210" s="336"/>
      <c r="B210" s="72" t="s">
        <v>528</v>
      </c>
      <c r="C210" s="164">
        <v>2678.4859999999999</v>
      </c>
      <c r="D210" s="165">
        <v>14627.736000000001</v>
      </c>
      <c r="E210" s="166">
        <v>17306.222000000002</v>
      </c>
      <c r="F210" s="165">
        <v>4847.0739999999996</v>
      </c>
      <c r="G210" s="123">
        <v>22153.296999999999</v>
      </c>
      <c r="H210" s="164">
        <f t="shared" si="41"/>
        <v>-15.383000000000266</v>
      </c>
      <c r="I210" s="165">
        <f t="shared" si="41"/>
        <v>118.29600000000028</v>
      </c>
      <c r="J210" s="166">
        <f t="shared" si="41"/>
        <v>102.91300000000047</v>
      </c>
      <c r="K210" s="165">
        <f t="shared" si="41"/>
        <v>-59.826000000000022</v>
      </c>
      <c r="L210" s="123">
        <f t="shared" si="41"/>
        <v>43.087999999999738</v>
      </c>
      <c r="M210" s="167">
        <f t="shared" si="42"/>
        <v>-5.7103741867181607E-3</v>
      </c>
      <c r="N210" s="168">
        <f t="shared" si="42"/>
        <v>8.1530369194124843E-3</v>
      </c>
      <c r="O210" s="169">
        <f t="shared" si="42"/>
        <v>5.982163082695338E-3</v>
      </c>
      <c r="P210" s="168">
        <f t="shared" si="42"/>
        <v>-1.2192219120014679E-2</v>
      </c>
      <c r="Q210" s="170">
        <f t="shared" si="42"/>
        <v>1.948783025976812E-3</v>
      </c>
      <c r="R210" s="167">
        <f t="shared" si="43"/>
        <v>-9.8134338786082811E-2</v>
      </c>
      <c r="S210" s="168">
        <f t="shared" si="43"/>
        <v>-1.6988833536204562E-2</v>
      </c>
      <c r="T210" s="169">
        <f t="shared" si="43"/>
        <v>-3.0489715737584036E-2</v>
      </c>
      <c r="U210" s="168">
        <f t="shared" si="43"/>
        <v>-6.6491484825951713E-2</v>
      </c>
      <c r="V210" s="170">
        <f t="shared" si="43"/>
        <v>-3.8602084634083267E-2</v>
      </c>
      <c r="W210" s="167">
        <f t="shared" si="39"/>
        <v>-3.1349732010027241E-3</v>
      </c>
      <c r="X210" s="168">
        <f t="shared" si="39"/>
        <v>2.4108092685809837E-2</v>
      </c>
      <c r="Y210" s="169">
        <f t="shared" si="39"/>
        <v>2.0973119484807203E-2</v>
      </c>
      <c r="Z210" s="168">
        <f t="shared" si="39"/>
        <v>-1.2192219120014679E-2</v>
      </c>
      <c r="AA210" s="170">
        <f t="shared" si="39"/>
        <v>8.781104159448886E-3</v>
      </c>
      <c r="AB210" s="167">
        <f t="shared" si="40"/>
        <v>-1.2648334314623351E-2</v>
      </c>
      <c r="AC210" s="168">
        <f t="shared" si="40"/>
        <v>-1.0971020575323382E-2</v>
      </c>
      <c r="AD210" s="169">
        <f t="shared" si="40"/>
        <v>-2.3619354889946632E-2</v>
      </c>
      <c r="AE210" s="168">
        <f t="shared" si="40"/>
        <v>-1.4982773141645991E-2</v>
      </c>
      <c r="AF210" s="170">
        <f t="shared" si="40"/>
        <v>-3.8602084634083267E-2</v>
      </c>
      <c r="AN210" s="152"/>
      <c r="AO210" s="152"/>
      <c r="AP210" s="152"/>
      <c r="AQ210" s="152"/>
      <c r="AR210" s="152"/>
    </row>
    <row r="211" spans="1:44" ht="13.5" customHeight="1" x14ac:dyDescent="0.2">
      <c r="A211" s="336"/>
      <c r="B211" s="72" t="s">
        <v>529</v>
      </c>
      <c r="C211" s="164">
        <v>2717.8690000000001</v>
      </c>
      <c r="D211" s="165">
        <v>14591.781000000001</v>
      </c>
      <c r="E211" s="166">
        <v>17309.649000000001</v>
      </c>
      <c r="F211" s="165">
        <v>4905.2889999999998</v>
      </c>
      <c r="G211" s="123">
        <v>22214.937999999998</v>
      </c>
      <c r="H211" s="164">
        <f t="shared" si="41"/>
        <v>39.383000000000266</v>
      </c>
      <c r="I211" s="165">
        <f t="shared" si="41"/>
        <v>-35.954999999999927</v>
      </c>
      <c r="J211" s="166">
        <f t="shared" si="41"/>
        <v>3.4269999999996799</v>
      </c>
      <c r="K211" s="165">
        <f t="shared" si="41"/>
        <v>58.215000000000146</v>
      </c>
      <c r="L211" s="123">
        <f t="shared" si="41"/>
        <v>61.640999999999622</v>
      </c>
      <c r="M211" s="167">
        <f t="shared" si="42"/>
        <v>1.4703455608877652E-2</v>
      </c>
      <c r="N211" s="168">
        <f t="shared" si="42"/>
        <v>-2.458001703066006E-3</v>
      </c>
      <c r="O211" s="169">
        <f t="shared" si="42"/>
        <v>1.9802126657104477E-4</v>
      </c>
      <c r="P211" s="168">
        <f t="shared" si="42"/>
        <v>1.2010338608405844E-2</v>
      </c>
      <c r="Q211" s="170">
        <f t="shared" si="42"/>
        <v>2.7824752225368361E-3</v>
      </c>
      <c r="R211" s="167">
        <f t="shared" si="43"/>
        <v>2.6696529689128005E-2</v>
      </c>
      <c r="S211" s="168">
        <f t="shared" si="43"/>
        <v>-2.1084631965367053E-2</v>
      </c>
      <c r="T211" s="169">
        <f t="shared" si="43"/>
        <v>-1.3878840111140489E-2</v>
      </c>
      <c r="U211" s="168">
        <f t="shared" si="43"/>
        <v>-3.9100525711312707E-2</v>
      </c>
      <c r="V211" s="170">
        <f t="shared" si="43"/>
        <v>-1.9561209716994279E-2</v>
      </c>
      <c r="W211" s="167">
        <f t="shared" si="39"/>
        <v>8.125108054880174E-3</v>
      </c>
      <c r="X211" s="168">
        <f t="shared" si="39"/>
        <v>-7.4178772595590511E-3</v>
      </c>
      <c r="Y211" s="169">
        <f t="shared" si="39"/>
        <v>7.0702448528734655E-4</v>
      </c>
      <c r="Z211" s="168">
        <f t="shared" si="39"/>
        <v>1.2010338608405844E-2</v>
      </c>
      <c r="AA211" s="170">
        <f t="shared" si="39"/>
        <v>1.2717156783659507E-2</v>
      </c>
      <c r="AB211" s="167">
        <f t="shared" si="40"/>
        <v>3.1190089185975027E-3</v>
      </c>
      <c r="AC211" s="168">
        <f t="shared" si="40"/>
        <v>-1.387089745464311E-2</v>
      </c>
      <c r="AD211" s="169">
        <f t="shared" si="40"/>
        <v>-1.0751932670257931E-2</v>
      </c>
      <c r="AE211" s="168">
        <f t="shared" si="40"/>
        <v>-8.8093653151608779E-3</v>
      </c>
      <c r="AF211" s="170">
        <f t="shared" si="40"/>
        <v>-1.9561209716994279E-2</v>
      </c>
      <c r="AN211" s="152"/>
      <c r="AO211" s="152"/>
      <c r="AP211" s="152"/>
      <c r="AQ211" s="152"/>
      <c r="AR211" s="152"/>
    </row>
    <row r="212" spans="1:44" ht="13.5" customHeight="1" x14ac:dyDescent="0.2">
      <c r="A212" s="336"/>
      <c r="B212" s="72" t="s">
        <v>530</v>
      </c>
      <c r="C212" s="164">
        <v>2830.5259999999998</v>
      </c>
      <c r="D212" s="165">
        <v>14588.245999999999</v>
      </c>
      <c r="E212" s="166">
        <v>17418.772000000001</v>
      </c>
      <c r="F212" s="165">
        <v>4928.4139999999998</v>
      </c>
      <c r="G212" s="123">
        <v>22347.186000000002</v>
      </c>
      <c r="H212" s="164">
        <f t="shared" si="41"/>
        <v>112.6569999999997</v>
      </c>
      <c r="I212" s="165">
        <f t="shared" si="41"/>
        <v>-3.5350000000016735</v>
      </c>
      <c r="J212" s="166">
        <f t="shared" si="41"/>
        <v>109.12299999999959</v>
      </c>
      <c r="K212" s="165">
        <f t="shared" si="41"/>
        <v>23.125</v>
      </c>
      <c r="L212" s="123">
        <f t="shared" si="41"/>
        <v>132.24800000000323</v>
      </c>
      <c r="M212" s="167">
        <f t="shared" si="42"/>
        <v>4.1450489335578607E-2</v>
      </c>
      <c r="N212" s="168">
        <f t="shared" si="42"/>
        <v>-2.422596665891349E-4</v>
      </c>
      <c r="O212" s="169">
        <f t="shared" si="42"/>
        <v>6.3041717368156674E-3</v>
      </c>
      <c r="P212" s="168">
        <f t="shared" si="42"/>
        <v>4.7142991982735373E-3</v>
      </c>
      <c r="Q212" s="170">
        <f t="shared" si="42"/>
        <v>5.9531113703762415E-3</v>
      </c>
      <c r="R212" s="167">
        <f t="shared" si="43"/>
        <v>0.1480311881983235</v>
      </c>
      <c r="S212" s="168">
        <f t="shared" si="43"/>
        <v>-7.0591675351123397E-3</v>
      </c>
      <c r="T212" s="169">
        <f t="shared" si="43"/>
        <v>1.5227445339232523E-2</v>
      </c>
      <c r="U212" s="168">
        <f t="shared" si="43"/>
        <v>-1.5411471690363337E-2</v>
      </c>
      <c r="V212" s="170">
        <f t="shared" si="43"/>
        <v>8.3075603487154336E-3</v>
      </c>
      <c r="W212" s="167">
        <f t="shared" si="39"/>
        <v>2.2966434801292991E-2</v>
      </c>
      <c r="X212" s="168">
        <f t="shared" si="39"/>
        <v>-7.2065070987696622E-4</v>
      </c>
      <c r="Y212" s="169">
        <f t="shared" si="39"/>
        <v>2.22459879530033E-2</v>
      </c>
      <c r="Z212" s="168">
        <f t="shared" si="39"/>
        <v>4.7142991982735373E-3</v>
      </c>
      <c r="AA212" s="170">
        <f t="shared" si="39"/>
        <v>2.6960287151277577E-2</v>
      </c>
      <c r="AB212" s="167">
        <f t="shared" si="40"/>
        <v>1.6467848648190134E-2</v>
      </c>
      <c r="AC212" s="168">
        <f t="shared" si="40"/>
        <v>-4.6795422925485063E-3</v>
      </c>
      <c r="AD212" s="169">
        <f t="shared" si="40"/>
        <v>1.1788306355641669E-2</v>
      </c>
      <c r="AE212" s="168">
        <f t="shared" si="40"/>
        <v>-3.4807008868132649E-3</v>
      </c>
      <c r="AF212" s="170">
        <f t="shared" si="40"/>
        <v>8.3075603487154336E-3</v>
      </c>
      <c r="AN212" s="152"/>
      <c r="AO212" s="152"/>
      <c r="AP212" s="152"/>
      <c r="AQ212" s="152"/>
      <c r="AR212" s="152"/>
    </row>
    <row r="213" spans="1:44" ht="13.5" customHeight="1" x14ac:dyDescent="0.2">
      <c r="A213" s="336"/>
      <c r="B213" s="72" t="s">
        <v>531</v>
      </c>
      <c r="C213" s="164">
        <v>2938.6930000000002</v>
      </c>
      <c r="D213" s="165">
        <v>14631.353999999999</v>
      </c>
      <c r="E213" s="166">
        <v>17570.046999999999</v>
      </c>
      <c r="F213" s="165">
        <v>4908.4229999999998</v>
      </c>
      <c r="G213" s="123">
        <v>22478.469000000001</v>
      </c>
      <c r="H213" s="164">
        <f t="shared" si="41"/>
        <v>108.16700000000037</v>
      </c>
      <c r="I213" s="165">
        <f t="shared" si="41"/>
        <v>43.108000000000175</v>
      </c>
      <c r="J213" s="166">
        <f t="shared" si="41"/>
        <v>151.27499999999782</v>
      </c>
      <c r="K213" s="165">
        <f t="shared" si="41"/>
        <v>-19.990999999999985</v>
      </c>
      <c r="L213" s="123">
        <f t="shared" si="41"/>
        <v>131.28299999999945</v>
      </c>
      <c r="M213" s="167">
        <f t="shared" si="42"/>
        <v>3.8214452013512819E-2</v>
      </c>
      <c r="N213" s="168">
        <f t="shared" si="42"/>
        <v>2.9549817023924725E-3</v>
      </c>
      <c r="O213" s="169">
        <f t="shared" si="42"/>
        <v>8.684596135709096E-3</v>
      </c>
      <c r="P213" s="168">
        <f t="shared" si="42"/>
        <v>-4.0562744931736628E-3</v>
      </c>
      <c r="Q213" s="170">
        <f t="shared" si="42"/>
        <v>5.8746993916817735E-3</v>
      </c>
      <c r="R213" s="167">
        <f t="shared" si="43"/>
        <v>0.22561464385064214</v>
      </c>
      <c r="S213" s="168">
        <f t="shared" si="43"/>
        <v>-5.3923411692961779E-3</v>
      </c>
      <c r="T213" s="169">
        <f t="shared" si="43"/>
        <v>2.6983045180703456E-2</v>
      </c>
      <c r="U213" s="168">
        <f t="shared" si="43"/>
        <v>-1.7110180503333169E-2</v>
      </c>
      <c r="V213" s="170">
        <f t="shared" si="43"/>
        <v>1.7020462777637788E-2</v>
      </c>
      <c r="W213" s="167">
        <f t="shared" si="39"/>
        <v>2.1947628588020483E-2</v>
      </c>
      <c r="X213" s="168">
        <f t="shared" si="39"/>
        <v>8.7468301161388179E-3</v>
      </c>
      <c r="Y213" s="169">
        <f t="shared" si="39"/>
        <v>3.0694458704158746E-2</v>
      </c>
      <c r="Z213" s="168">
        <f t="shared" si="39"/>
        <v>-4.0562744931736628E-3</v>
      </c>
      <c r="AA213" s="170">
        <f t="shared" si="39"/>
        <v>2.6637981305953486E-2</v>
      </c>
      <c r="AB213" s="167">
        <f t="shared" si="40"/>
        <v>2.4475440947761141E-2</v>
      </c>
      <c r="AC213" s="168">
        <f t="shared" si="40"/>
        <v>-3.588996573113447E-3</v>
      </c>
      <c r="AD213" s="169">
        <f t="shared" si="40"/>
        <v>2.0886399130442521E-2</v>
      </c>
      <c r="AE213" s="168">
        <f t="shared" si="40"/>
        <v>-3.8659363528048972E-3</v>
      </c>
      <c r="AF213" s="170">
        <f t="shared" si="40"/>
        <v>1.7020462777637788E-2</v>
      </c>
      <c r="AN213" s="152"/>
      <c r="AO213" s="152"/>
      <c r="AP213" s="152"/>
      <c r="AQ213" s="152"/>
      <c r="AR213" s="152"/>
    </row>
    <row r="214" spans="1:44" ht="13.5" customHeight="1" x14ac:dyDescent="0.2">
      <c r="A214" s="336"/>
      <c r="B214" s="72" t="s">
        <v>532</v>
      </c>
      <c r="C214" s="164">
        <v>2935.3530000000001</v>
      </c>
      <c r="D214" s="165">
        <v>14757.964</v>
      </c>
      <c r="E214" s="166">
        <v>17693.316999999999</v>
      </c>
      <c r="F214" s="165">
        <v>4951.1819999999998</v>
      </c>
      <c r="G214" s="123">
        <v>22644.499</v>
      </c>
      <c r="H214" s="164">
        <f t="shared" si="41"/>
        <v>-3.3400000000001455</v>
      </c>
      <c r="I214" s="165">
        <f t="shared" si="41"/>
        <v>126.61000000000058</v>
      </c>
      <c r="J214" s="166">
        <f t="shared" si="41"/>
        <v>123.27000000000044</v>
      </c>
      <c r="K214" s="165">
        <f t="shared" si="41"/>
        <v>42.759000000000015</v>
      </c>
      <c r="L214" s="123">
        <f t="shared" si="41"/>
        <v>166.02999999999884</v>
      </c>
      <c r="M214" s="167">
        <f t="shared" si="42"/>
        <v>-1.1365596882696304E-3</v>
      </c>
      <c r="N214" s="168">
        <f t="shared" si="42"/>
        <v>8.6533344760847553E-3</v>
      </c>
      <c r="O214" s="169">
        <f t="shared" si="42"/>
        <v>7.0159174873009982E-3</v>
      </c>
      <c r="P214" s="168">
        <f t="shared" si="42"/>
        <v>8.7113518944883141E-3</v>
      </c>
      <c r="Q214" s="170">
        <f t="shared" si="42"/>
        <v>7.386179192186035E-3</v>
      </c>
      <c r="R214" s="167">
        <f t="shared" si="43"/>
        <v>0.18074486990842384</v>
      </c>
      <c r="S214" s="168">
        <f t="shared" si="43"/>
        <v>1.5174481045983068E-2</v>
      </c>
      <c r="T214" s="169">
        <f t="shared" si="43"/>
        <v>3.935363031500496E-2</v>
      </c>
      <c r="U214" s="168">
        <f t="shared" si="43"/>
        <v>-9.8406343986438514E-3</v>
      </c>
      <c r="V214" s="170">
        <f t="shared" si="43"/>
        <v>2.8184315730809737E-2</v>
      </c>
      <c r="W214" s="167">
        <f t="shared" si="39"/>
        <v>-6.8046295113525167E-4</v>
      </c>
      <c r="X214" s="168">
        <f t="shared" si="39"/>
        <v>2.5794435402164931E-2</v>
      </c>
      <c r="Y214" s="169">
        <f t="shared" si="39"/>
        <v>2.5113972451029677E-2</v>
      </c>
      <c r="Z214" s="168">
        <f t="shared" si="39"/>
        <v>8.7113518944883141E-3</v>
      </c>
      <c r="AA214" s="170">
        <f t="shared" si="39"/>
        <v>3.3825528076940156E-2</v>
      </c>
      <c r="AB214" s="167">
        <f t="shared" si="40"/>
        <v>2.0402270746149139E-2</v>
      </c>
      <c r="AC214" s="168">
        <f t="shared" si="40"/>
        <v>1.0016312372257349E-2</v>
      </c>
      <c r="AD214" s="169">
        <f t="shared" si="40"/>
        <v>3.041858311840653E-2</v>
      </c>
      <c r="AE214" s="168">
        <f t="shared" si="40"/>
        <v>-2.2342673875967094E-3</v>
      </c>
      <c r="AF214" s="170">
        <f t="shared" si="40"/>
        <v>2.8184315730809737E-2</v>
      </c>
      <c r="AN214" s="152"/>
      <c r="AO214" s="152"/>
      <c r="AP214" s="152"/>
      <c r="AQ214" s="152"/>
      <c r="AR214" s="152"/>
    </row>
    <row r="215" spans="1:44" ht="13.5" customHeight="1" x14ac:dyDescent="0.2">
      <c r="A215" s="336"/>
      <c r="B215" s="72" t="s">
        <v>533</v>
      </c>
      <c r="C215" s="164">
        <v>2935.3310000000001</v>
      </c>
      <c r="D215" s="165">
        <v>14837.277</v>
      </c>
      <c r="E215" s="166">
        <v>17772.608</v>
      </c>
      <c r="F215" s="165">
        <v>4960.5320000000002</v>
      </c>
      <c r="G215" s="123">
        <v>22733.138999999999</v>
      </c>
      <c r="H215" s="164">
        <f t="shared" si="41"/>
        <v>-2.1999999999934516E-2</v>
      </c>
      <c r="I215" s="165">
        <f t="shared" si="41"/>
        <v>79.313000000000102</v>
      </c>
      <c r="J215" s="166">
        <f t="shared" si="41"/>
        <v>79.291000000001077</v>
      </c>
      <c r="K215" s="165">
        <f t="shared" si="41"/>
        <v>9.3500000000003638</v>
      </c>
      <c r="L215" s="123">
        <f t="shared" si="41"/>
        <v>88.639999999999418</v>
      </c>
      <c r="M215" s="167">
        <f t="shared" si="42"/>
        <v>-7.4948396325533984E-6</v>
      </c>
      <c r="N215" s="168">
        <f t="shared" si="42"/>
        <v>5.3742508112907782E-3</v>
      </c>
      <c r="O215" s="169">
        <f t="shared" si="42"/>
        <v>4.4814095627180072E-3</v>
      </c>
      <c r="P215" s="168">
        <f t="shared" si="42"/>
        <v>1.8884379527959918E-3</v>
      </c>
      <c r="Q215" s="170">
        <f t="shared" si="42"/>
        <v>3.9144164770436923E-3</v>
      </c>
      <c r="R215" s="167">
        <f t="shared" si="43"/>
        <v>0.16057043808867111</v>
      </c>
      <c r="S215" s="168">
        <f t="shared" si="43"/>
        <v>1.326424662406347E-2</v>
      </c>
      <c r="T215" s="169">
        <f t="shared" si="43"/>
        <v>3.4960216656373014E-2</v>
      </c>
      <c r="U215" s="168">
        <f t="shared" si="43"/>
        <v>3.3426334838590082E-3</v>
      </c>
      <c r="V215" s="170">
        <f t="shared" si="43"/>
        <v>2.7892183256234694E-2</v>
      </c>
      <c r="W215" s="167">
        <f t="shared" si="39"/>
        <v>-4.4433834183301111E-6</v>
      </c>
      <c r="X215" s="168">
        <f t="shared" si="39"/>
        <v>1.6019003139048433E-2</v>
      </c>
      <c r="Y215" s="169">
        <f t="shared" si="39"/>
        <v>1.6014559755630289E-2</v>
      </c>
      <c r="Z215" s="168">
        <f t="shared" si="39"/>
        <v>1.8884379527959918E-3</v>
      </c>
      <c r="AA215" s="170">
        <f t="shared" si="39"/>
        <v>1.7902795736452311E-2</v>
      </c>
      <c r="AB215" s="167">
        <f t="shared" si="40"/>
        <v>1.8362817813566024E-2</v>
      </c>
      <c r="AC215" s="168">
        <f t="shared" si="40"/>
        <v>8.7821778972835447E-3</v>
      </c>
      <c r="AD215" s="169">
        <f t="shared" si="40"/>
        <v>2.7144995710849652E-2</v>
      </c>
      <c r="AE215" s="168">
        <f t="shared" si="40"/>
        <v>7.4723276097033364E-4</v>
      </c>
      <c r="AF215" s="170">
        <f t="shared" si="40"/>
        <v>2.7892183256234694E-2</v>
      </c>
      <c r="AN215" s="152"/>
      <c r="AO215" s="152"/>
      <c r="AP215" s="152"/>
      <c r="AQ215" s="152"/>
      <c r="AR215" s="152"/>
    </row>
    <row r="216" spans="1:44" ht="13.5" customHeight="1" x14ac:dyDescent="0.2">
      <c r="A216" s="336"/>
      <c r="B216" s="72" t="s">
        <v>534</v>
      </c>
      <c r="C216" s="164">
        <v>2914.152</v>
      </c>
      <c r="D216" s="165">
        <v>14879.550999999999</v>
      </c>
      <c r="E216" s="166">
        <v>17793.703000000001</v>
      </c>
      <c r="F216" s="165">
        <v>4892.9369999999999</v>
      </c>
      <c r="G216" s="123">
        <v>22686.638999999999</v>
      </c>
      <c r="H216" s="164">
        <f t="shared" si="41"/>
        <v>-21.179000000000087</v>
      </c>
      <c r="I216" s="165">
        <f t="shared" si="41"/>
        <v>42.273999999999432</v>
      </c>
      <c r="J216" s="166">
        <f t="shared" si="41"/>
        <v>21.095000000001164</v>
      </c>
      <c r="K216" s="165">
        <f t="shared" si="41"/>
        <v>-67.595000000000255</v>
      </c>
      <c r="L216" s="123">
        <f t="shared" si="41"/>
        <v>-46.5</v>
      </c>
      <c r="M216" s="167">
        <f t="shared" si="42"/>
        <v>-7.2151999212354883E-3</v>
      </c>
      <c r="N216" s="168">
        <f t="shared" si="42"/>
        <v>2.8491750878546942E-3</v>
      </c>
      <c r="O216" s="169">
        <f t="shared" si="42"/>
        <v>1.1869389118356272E-3</v>
      </c>
      <c r="P216" s="168">
        <f t="shared" si="42"/>
        <v>-1.362656263481422E-2</v>
      </c>
      <c r="Q216" s="170">
        <f t="shared" si="42"/>
        <v>-2.0454720309412617E-3</v>
      </c>
      <c r="R216" s="167">
        <f t="shared" si="43"/>
        <v>0.12515043372402668</v>
      </c>
      <c r="S216" s="168">
        <f t="shared" si="43"/>
        <v>1.3368076743699511E-2</v>
      </c>
      <c r="T216" s="169">
        <f t="shared" si="43"/>
        <v>3.0129086696066603E-2</v>
      </c>
      <c r="U216" s="168">
        <f t="shared" si="43"/>
        <v>-2.7292616135461228E-2</v>
      </c>
      <c r="V216" s="170">
        <f t="shared" si="43"/>
        <v>1.7178379304666071E-2</v>
      </c>
      <c r="W216" s="167">
        <f t="shared" si="39"/>
        <v>-4.2695017389264072E-3</v>
      </c>
      <c r="X216" s="168">
        <f t="shared" si="39"/>
        <v>8.5220698102541088E-3</v>
      </c>
      <c r="Y216" s="169">
        <f t="shared" si="39"/>
        <v>4.2525680713280676E-3</v>
      </c>
      <c r="Z216" s="168">
        <f t="shared" si="39"/>
        <v>-1.362656263481422E-2</v>
      </c>
      <c r="AA216" s="170">
        <f t="shared" si="39"/>
        <v>-9.3739945634863358E-3</v>
      </c>
      <c r="AB216" s="167">
        <f t="shared" si="40"/>
        <v>1.4533189206483775E-2</v>
      </c>
      <c r="AC216" s="168">
        <f t="shared" si="40"/>
        <v>8.8007259488095731E-3</v>
      </c>
      <c r="AD216" s="169">
        <f t="shared" si="40"/>
        <v>2.3333915155293327E-2</v>
      </c>
      <c r="AE216" s="168">
        <f t="shared" si="40"/>
        <v>-6.1554461786066886E-3</v>
      </c>
      <c r="AF216" s="170">
        <f t="shared" si="40"/>
        <v>1.7178379304666071E-2</v>
      </c>
      <c r="AN216" s="152"/>
      <c r="AO216" s="152"/>
      <c r="AP216" s="152"/>
      <c r="AQ216" s="152"/>
      <c r="AR216" s="152"/>
    </row>
    <row r="217" spans="1:44" ht="13.5" customHeight="1" x14ac:dyDescent="0.2">
      <c r="A217" s="336"/>
      <c r="B217" s="147" t="s">
        <v>535</v>
      </c>
      <c r="C217" s="164">
        <v>3011.1610000000001</v>
      </c>
      <c r="D217" s="165">
        <v>14837.263000000001</v>
      </c>
      <c r="E217" s="166">
        <v>17848.423999999999</v>
      </c>
      <c r="F217" s="165">
        <v>4934.6549999999997</v>
      </c>
      <c r="G217" s="123">
        <v>22783.08</v>
      </c>
      <c r="H217" s="164">
        <f t="shared" si="41"/>
        <v>97.009000000000015</v>
      </c>
      <c r="I217" s="165">
        <f t="shared" si="41"/>
        <v>-42.287999999998647</v>
      </c>
      <c r="J217" s="166">
        <f t="shared" si="41"/>
        <v>54.72099999999773</v>
      </c>
      <c r="K217" s="165">
        <f t="shared" si="41"/>
        <v>41.717999999999847</v>
      </c>
      <c r="L217" s="123">
        <f t="shared" si="41"/>
        <v>96.441000000002532</v>
      </c>
      <c r="M217" s="167">
        <f t="shared" si="42"/>
        <v>3.3288929335189107E-2</v>
      </c>
      <c r="N217" s="168">
        <f t="shared" si="42"/>
        <v>-2.8420212410978428E-3</v>
      </c>
      <c r="O217" s="169">
        <f t="shared" si="42"/>
        <v>3.0753014142136533E-3</v>
      </c>
      <c r="P217" s="168">
        <f t="shared" si="42"/>
        <v>8.5261674123332971E-3</v>
      </c>
      <c r="Q217" s="170">
        <f t="shared" si="42"/>
        <v>4.2510043025766192E-3</v>
      </c>
      <c r="R217" s="167">
        <f t="shared" si="43"/>
        <v>0.15558411634586308</v>
      </c>
      <c r="S217" s="168">
        <f t="shared" si="43"/>
        <v>1.2461786847032846E-2</v>
      </c>
      <c r="T217" s="169">
        <f t="shared" si="43"/>
        <v>3.4068527312364018E-2</v>
      </c>
      <c r="U217" s="168">
        <f t="shared" si="43"/>
        <v>-1.3549007053167979E-2</v>
      </c>
      <c r="V217" s="170">
        <f t="shared" si="43"/>
        <v>2.3369053128447132E-2</v>
      </c>
      <c r="W217" s="167">
        <f t="shared" si="39"/>
        <v>1.9826333345391533E-2</v>
      </c>
      <c r="X217" s="168">
        <f t="shared" si="39"/>
        <v>-8.642661861372556E-3</v>
      </c>
      <c r="Y217" s="169">
        <f t="shared" si="39"/>
        <v>1.1183671484018234E-2</v>
      </c>
      <c r="Z217" s="168">
        <f t="shared" si="39"/>
        <v>8.5261674123332971E-3</v>
      </c>
      <c r="AA217" s="170">
        <f t="shared" si="39"/>
        <v>1.9710247648805315E-2</v>
      </c>
      <c r="AB217" s="167">
        <f t="shared" si="40"/>
        <v>1.8210317390623353E-2</v>
      </c>
      <c r="AC217" s="168">
        <f t="shared" si="40"/>
        <v>8.2030492185199647E-3</v>
      </c>
      <c r="AD217" s="169">
        <f t="shared" si="40"/>
        <v>2.6413366609143257E-2</v>
      </c>
      <c r="AE217" s="168">
        <f t="shared" si="40"/>
        <v>-3.0444482345205362E-3</v>
      </c>
      <c r="AF217" s="170">
        <f t="shared" si="40"/>
        <v>2.3369053128447132E-2</v>
      </c>
      <c r="AN217" s="152"/>
      <c r="AO217" s="152"/>
      <c r="AP217" s="152"/>
      <c r="AQ217" s="152"/>
      <c r="AR217" s="152"/>
    </row>
    <row r="218" spans="1:44" ht="13.5" customHeight="1" x14ac:dyDescent="0.2">
      <c r="A218" s="336"/>
      <c r="B218" s="72" t="s">
        <v>536</v>
      </c>
      <c r="C218" s="164">
        <v>3016.627</v>
      </c>
      <c r="D218" s="165">
        <v>14759.832</v>
      </c>
      <c r="E218" s="166">
        <v>17776.457999999999</v>
      </c>
      <c r="F218" s="165">
        <v>4966.47</v>
      </c>
      <c r="G218" s="123">
        <v>22742.925999999999</v>
      </c>
      <c r="H218" s="164">
        <f t="shared" si="41"/>
        <v>5.4659999999998945</v>
      </c>
      <c r="I218" s="165">
        <f t="shared" si="41"/>
        <v>-77.431000000000495</v>
      </c>
      <c r="J218" s="166">
        <f t="shared" si="41"/>
        <v>-71.966000000000349</v>
      </c>
      <c r="K218" s="165">
        <f t="shared" si="41"/>
        <v>31.815000000000509</v>
      </c>
      <c r="L218" s="123">
        <f t="shared" si="41"/>
        <v>-40.15400000000227</v>
      </c>
      <c r="M218" s="167">
        <f t="shared" si="42"/>
        <v>1.8152466772782638E-3</v>
      </c>
      <c r="N218" s="168">
        <f t="shared" si="42"/>
        <v>-5.2186848746969368E-3</v>
      </c>
      <c r="O218" s="169">
        <f t="shared" si="42"/>
        <v>-4.0320646797723063E-3</v>
      </c>
      <c r="P218" s="168">
        <f t="shared" si="42"/>
        <v>6.4472592308885855E-3</v>
      </c>
      <c r="Q218" s="170">
        <f t="shared" si="42"/>
        <v>-1.7624482730167416E-3</v>
      </c>
      <c r="R218" s="167">
        <f t="shared" si="43"/>
        <v>0.13140257258074195</v>
      </c>
      <c r="S218" s="168">
        <f t="shared" si="43"/>
        <v>4.1455491524295656E-3</v>
      </c>
      <c r="T218" s="169">
        <f t="shared" si="43"/>
        <v>2.3684710468409319E-2</v>
      </c>
      <c r="U218" s="168">
        <f t="shared" si="43"/>
        <v>7.1893420422168542E-4</v>
      </c>
      <c r="V218" s="170">
        <f t="shared" si="43"/>
        <v>1.8579929337382974E-2</v>
      </c>
      <c r="W218" s="167">
        <f t="shared" ref="W218:AA230" si="44">(C218-C217)/$F217</f>
        <v>1.1076762205260338E-3</v>
      </c>
      <c r="X218" s="168">
        <f t="shared" si="44"/>
        <v>-1.5691269197137491E-2</v>
      </c>
      <c r="Y218" s="169">
        <f t="shared" si="44"/>
        <v>-1.4583795625023504E-2</v>
      </c>
      <c r="Z218" s="168">
        <f t="shared" si="44"/>
        <v>6.4472592308885855E-3</v>
      </c>
      <c r="AA218" s="170">
        <f t="shared" si="44"/>
        <v>-8.1371443393717033E-3</v>
      </c>
      <c r="AB218" s="167">
        <f t="shared" ref="AB218:AF230" si="45">(C218-C206)/$G206</f>
        <v>1.5691233887099611E-2</v>
      </c>
      <c r="AC218" s="168">
        <f t="shared" si="45"/>
        <v>2.729075757190298E-3</v>
      </c>
      <c r="AD218" s="169">
        <f t="shared" si="45"/>
        <v>1.842026485761946E-2</v>
      </c>
      <c r="AE218" s="168">
        <f t="shared" si="45"/>
        <v>1.5979883977444229E-4</v>
      </c>
      <c r="AF218" s="170">
        <f t="shared" si="45"/>
        <v>1.8579929337382974E-2</v>
      </c>
      <c r="AN218" s="152"/>
      <c r="AO218" s="152"/>
      <c r="AP218" s="152"/>
      <c r="AQ218" s="152"/>
      <c r="AR218" s="152"/>
    </row>
    <row r="219" spans="1:44" ht="13.5" customHeight="1" x14ac:dyDescent="0.2">
      <c r="A219" s="336"/>
      <c r="B219" s="72" t="s">
        <v>537</v>
      </c>
      <c r="C219" s="164">
        <v>3046.96</v>
      </c>
      <c r="D219" s="165">
        <v>14839.603999999999</v>
      </c>
      <c r="E219" s="166">
        <v>17886.564999999999</v>
      </c>
      <c r="F219" s="165">
        <v>5007.616</v>
      </c>
      <c r="G219" s="123">
        <v>22894.18</v>
      </c>
      <c r="H219" s="164">
        <f t="shared" si="41"/>
        <v>30.333000000000084</v>
      </c>
      <c r="I219" s="165">
        <f t="shared" si="41"/>
        <v>79.771999999999025</v>
      </c>
      <c r="J219" s="166">
        <f t="shared" si="41"/>
        <v>110.10699999999997</v>
      </c>
      <c r="K219" s="165">
        <f t="shared" si="41"/>
        <v>41.145999999999731</v>
      </c>
      <c r="L219" s="123">
        <f t="shared" si="41"/>
        <v>151.25400000000081</v>
      </c>
      <c r="M219" s="167">
        <f t="shared" si="42"/>
        <v>1.0055270340018864E-2</v>
      </c>
      <c r="N219" s="168">
        <f t="shared" si="42"/>
        <v>5.4046685626231395E-3</v>
      </c>
      <c r="O219" s="169">
        <f t="shared" si="42"/>
        <v>6.1939785754844962E-3</v>
      </c>
      <c r="P219" s="168">
        <f t="shared" si="42"/>
        <v>8.2847575843606677E-3</v>
      </c>
      <c r="Q219" s="170">
        <f t="shared" si="42"/>
        <v>6.6505954422927298E-3</v>
      </c>
      <c r="R219" s="167">
        <f t="shared" si="43"/>
        <v>0.17171165593448792</v>
      </c>
      <c r="S219" s="168">
        <f t="shared" si="43"/>
        <v>8.583588017680022E-3</v>
      </c>
      <c r="T219" s="169">
        <f t="shared" si="43"/>
        <v>3.3084636912196791E-2</v>
      </c>
      <c r="U219" s="168">
        <f t="shared" si="43"/>
        <v>1.3327451482317492E-2</v>
      </c>
      <c r="V219" s="170">
        <f t="shared" si="43"/>
        <v>2.8697579083930759E-2</v>
      </c>
      <c r="W219" s="167">
        <f t="shared" si="44"/>
        <v>6.1075572791137534E-3</v>
      </c>
      <c r="X219" s="168">
        <f t="shared" si="44"/>
        <v>1.6062112526603205E-2</v>
      </c>
      <c r="Y219" s="169">
        <f t="shared" si="44"/>
        <v>2.217007250622675E-2</v>
      </c>
      <c r="Z219" s="168">
        <f t="shared" si="44"/>
        <v>8.2847575843606677E-3</v>
      </c>
      <c r="AA219" s="170">
        <f t="shared" si="44"/>
        <v>3.045503144084245E-2</v>
      </c>
      <c r="AB219" s="167">
        <f t="shared" si="45"/>
        <v>2.0063578887754542E-2</v>
      </c>
      <c r="AC219" s="168">
        <f t="shared" si="45"/>
        <v>5.6746869010048193E-3</v>
      </c>
      <c r="AD219" s="169">
        <f t="shared" si="45"/>
        <v>2.5738310721470592E-2</v>
      </c>
      <c r="AE219" s="168">
        <f t="shared" si="45"/>
        <v>2.9593132951713768E-3</v>
      </c>
      <c r="AF219" s="170">
        <f t="shared" si="45"/>
        <v>2.8697579083930759E-2</v>
      </c>
      <c r="AN219" s="152"/>
      <c r="AO219" s="152"/>
      <c r="AP219" s="152"/>
      <c r="AQ219" s="152"/>
      <c r="AR219" s="152"/>
    </row>
    <row r="220" spans="1:44" ht="13.5" customHeight="1" x14ac:dyDescent="0.2">
      <c r="A220" s="337"/>
      <c r="B220" s="150" t="s">
        <v>538</v>
      </c>
      <c r="C220" s="171">
        <v>3062.5590000000002</v>
      </c>
      <c r="D220" s="172">
        <v>14875.946</v>
      </c>
      <c r="E220" s="173">
        <v>17938.505000000001</v>
      </c>
      <c r="F220" s="172">
        <v>4936.5870000000004</v>
      </c>
      <c r="G220" s="137">
        <v>22875.092000000001</v>
      </c>
      <c r="H220" s="171">
        <f t="shared" si="41"/>
        <v>15.59900000000016</v>
      </c>
      <c r="I220" s="172">
        <f t="shared" si="41"/>
        <v>36.342000000000553</v>
      </c>
      <c r="J220" s="173">
        <f t="shared" si="41"/>
        <v>51.940000000002328</v>
      </c>
      <c r="K220" s="172">
        <f t="shared" si="41"/>
        <v>-71.028999999999542</v>
      </c>
      <c r="L220" s="137">
        <f t="shared" si="41"/>
        <v>-19.087999999999738</v>
      </c>
      <c r="M220" s="174">
        <f t="shared" si="42"/>
        <v>5.1195289731404943E-3</v>
      </c>
      <c r="N220" s="175">
        <f t="shared" si="42"/>
        <v>2.4489871832159777E-3</v>
      </c>
      <c r="O220" s="176">
        <f t="shared" si="42"/>
        <v>2.9038554915380528E-3</v>
      </c>
      <c r="P220" s="175">
        <f t="shared" si="42"/>
        <v>-1.4184194634732285E-2</v>
      </c>
      <c r="Q220" s="177">
        <f t="shared" si="42"/>
        <v>-8.3374901394152301E-4</v>
      </c>
      <c r="R220" s="174">
        <f t="shared" si="43"/>
        <v>0.17431300657449242</v>
      </c>
      <c r="S220" s="175">
        <f t="shared" si="43"/>
        <v>1.4821800437938539E-2</v>
      </c>
      <c r="T220" s="176">
        <f t="shared" si="43"/>
        <v>3.8911401155384433E-2</v>
      </c>
      <c r="U220" s="175">
        <f t="shared" si="43"/>
        <v>2.0755681372989568E-3</v>
      </c>
      <c r="V220" s="177">
        <f t="shared" si="43"/>
        <v>3.0734602385193672E-2</v>
      </c>
      <c r="W220" s="174">
        <f t="shared" si="44"/>
        <v>3.1150551479986006E-3</v>
      </c>
      <c r="X220" s="175">
        <f t="shared" si="44"/>
        <v>7.2573456111651837E-3</v>
      </c>
      <c r="Y220" s="176">
        <f t="shared" si="44"/>
        <v>1.0372201063340785E-2</v>
      </c>
      <c r="Z220" s="175">
        <f t="shared" si="44"/>
        <v>-1.4184194634732285E-2</v>
      </c>
      <c r="AA220" s="177">
        <f t="shared" si="44"/>
        <v>-3.8117938755686813E-3</v>
      </c>
      <c r="AB220" s="174">
        <f t="shared" si="45"/>
        <v>2.0483982358580746E-2</v>
      </c>
      <c r="AC220" s="175">
        <f t="shared" si="45"/>
        <v>9.7899342040253332E-3</v>
      </c>
      <c r="AD220" s="176">
        <f t="shared" si="45"/>
        <v>3.0273916562606182E-2</v>
      </c>
      <c r="AE220" s="175">
        <f t="shared" si="45"/>
        <v>4.6073088184252897E-4</v>
      </c>
      <c r="AF220" s="177">
        <f t="shared" si="45"/>
        <v>3.0734602385193672E-2</v>
      </c>
      <c r="AN220" s="152"/>
      <c r="AO220" s="152"/>
      <c r="AP220" s="152"/>
      <c r="AQ220" s="152"/>
      <c r="AR220" s="152"/>
    </row>
    <row r="221" spans="1:44" ht="13.5" customHeight="1" x14ac:dyDescent="0.2">
      <c r="A221" s="335">
        <v>2022</v>
      </c>
      <c r="B221" s="156" t="s">
        <v>527</v>
      </c>
      <c r="C221" s="157">
        <v>3046.01</v>
      </c>
      <c r="D221" s="158">
        <v>14872.874</v>
      </c>
      <c r="E221" s="159">
        <v>17918.883999999998</v>
      </c>
      <c r="F221" s="158">
        <v>4933.4129999999996</v>
      </c>
      <c r="G221" s="116">
        <v>22852.297999999999</v>
      </c>
      <c r="H221" s="157">
        <f t="shared" si="41"/>
        <v>-16.548999999999978</v>
      </c>
      <c r="I221" s="158">
        <f t="shared" si="41"/>
        <v>-3.0720000000001164</v>
      </c>
      <c r="J221" s="159">
        <f t="shared" si="41"/>
        <v>-19.621000000002823</v>
      </c>
      <c r="K221" s="158">
        <f t="shared" si="41"/>
        <v>-3.1740000000008877</v>
      </c>
      <c r="L221" s="116">
        <f t="shared" si="41"/>
        <v>-22.794000000001688</v>
      </c>
      <c r="M221" s="160">
        <f t="shared" si="42"/>
        <v>-5.4036509990501328E-3</v>
      </c>
      <c r="N221" s="161">
        <f t="shared" si="42"/>
        <v>-2.0650787519665078E-4</v>
      </c>
      <c r="O221" s="162">
        <f t="shared" si="42"/>
        <v>-1.0937923756747189E-3</v>
      </c>
      <c r="P221" s="161">
        <f t="shared" si="42"/>
        <v>-6.4295433261905182E-4</v>
      </c>
      <c r="Q221" s="163">
        <f t="shared" si="42"/>
        <v>-9.9645500879304381E-4</v>
      </c>
      <c r="R221" s="160">
        <f t="shared" si="43"/>
        <v>0.13071942251089422</v>
      </c>
      <c r="S221" s="161">
        <f t="shared" si="43"/>
        <v>2.504810661197119E-2</v>
      </c>
      <c r="T221" s="162">
        <f t="shared" si="43"/>
        <v>4.1595195435947648E-2</v>
      </c>
      <c r="U221" s="161">
        <f t="shared" si="43"/>
        <v>5.4032077278933586E-3</v>
      </c>
      <c r="V221" s="163">
        <f t="shared" si="43"/>
        <v>3.3563183414503227E-2</v>
      </c>
      <c r="W221" s="160">
        <f t="shared" si="44"/>
        <v>-3.3523160839665088E-3</v>
      </c>
      <c r="X221" s="161">
        <f t="shared" si="44"/>
        <v>-6.2229228412263697E-4</v>
      </c>
      <c r="Y221" s="162">
        <f t="shared" si="44"/>
        <v>-3.9746083680896986E-3</v>
      </c>
      <c r="Z221" s="161">
        <f t="shared" si="44"/>
        <v>-6.4295433261905182E-4</v>
      </c>
      <c r="AA221" s="163">
        <f t="shared" si="44"/>
        <v>-4.6173601316054367E-3</v>
      </c>
      <c r="AB221" s="160">
        <f t="shared" si="45"/>
        <v>1.5926624664651522E-2</v>
      </c>
      <c r="AC221" s="161">
        <f t="shared" si="45"/>
        <v>1.64373841965944E-2</v>
      </c>
      <c r="AD221" s="162">
        <f t="shared" si="45"/>
        <v>3.2364008861245824E-2</v>
      </c>
      <c r="AE221" s="161">
        <f t="shared" si="45"/>
        <v>1.199129325281363E-3</v>
      </c>
      <c r="AF221" s="163">
        <f t="shared" si="45"/>
        <v>3.3563183414503227E-2</v>
      </c>
      <c r="AN221" s="152"/>
      <c r="AO221" s="152"/>
      <c r="AP221" s="152"/>
      <c r="AQ221" s="152"/>
      <c r="AR221" s="152"/>
    </row>
    <row r="222" spans="1:44" ht="13.5" customHeight="1" x14ac:dyDescent="0.2">
      <c r="A222" s="336"/>
      <c r="B222" s="72" t="s">
        <v>528</v>
      </c>
      <c r="C222" s="164">
        <v>3110.7640000000001</v>
      </c>
      <c r="D222" s="165">
        <v>14831.064</v>
      </c>
      <c r="E222" s="166">
        <v>17941.828000000001</v>
      </c>
      <c r="F222" s="165">
        <v>5017.098</v>
      </c>
      <c r="G222" s="123">
        <v>22958.925999999999</v>
      </c>
      <c r="H222" s="164">
        <f t="shared" si="41"/>
        <v>64.753999999999905</v>
      </c>
      <c r="I222" s="165">
        <f t="shared" si="41"/>
        <v>-41.809999999999491</v>
      </c>
      <c r="J222" s="166">
        <f t="shared" si="41"/>
        <v>22.944000000003143</v>
      </c>
      <c r="K222" s="165">
        <f t="shared" si="41"/>
        <v>83.6850000000004</v>
      </c>
      <c r="L222" s="123">
        <f t="shared" si="41"/>
        <v>106.62800000000061</v>
      </c>
      <c r="M222" s="167">
        <f t="shared" si="42"/>
        <v>2.1258630142382953E-2</v>
      </c>
      <c r="N222" s="168">
        <f t="shared" si="42"/>
        <v>-2.8111580855186085E-3</v>
      </c>
      <c r="O222" s="169">
        <f t="shared" si="42"/>
        <v>1.2804368843507858E-3</v>
      </c>
      <c r="P222" s="168">
        <f t="shared" si="42"/>
        <v>1.6962901747735373E-2</v>
      </c>
      <c r="Q222" s="170">
        <f t="shared" si="42"/>
        <v>4.665964009396369E-3</v>
      </c>
      <c r="R222" s="167">
        <f t="shared" si="43"/>
        <v>0.16138893389773187</v>
      </c>
      <c r="S222" s="168">
        <f t="shared" si="43"/>
        <v>1.390016882995424E-2</v>
      </c>
      <c r="T222" s="169">
        <f t="shared" si="43"/>
        <v>3.6727022223567898E-2</v>
      </c>
      <c r="U222" s="168">
        <f t="shared" si="43"/>
        <v>3.5077657159762847E-2</v>
      </c>
      <c r="V222" s="170">
        <f t="shared" si="43"/>
        <v>3.6366099366608992E-2</v>
      </c>
      <c r="W222" s="167">
        <f t="shared" si="44"/>
        <v>1.3125598850126659E-2</v>
      </c>
      <c r="X222" s="168">
        <f t="shared" si="44"/>
        <v>-8.4748631424126659E-3</v>
      </c>
      <c r="Y222" s="169">
        <f t="shared" si="44"/>
        <v>4.6507357077145471E-3</v>
      </c>
      <c r="Z222" s="168">
        <f t="shared" si="44"/>
        <v>1.6962901747735373E-2</v>
      </c>
      <c r="AA222" s="170">
        <f t="shared" si="44"/>
        <v>2.1613434756019945E-2</v>
      </c>
      <c r="AB222" s="167">
        <f t="shared" si="45"/>
        <v>1.9513032303950073E-2</v>
      </c>
      <c r="AC222" s="168">
        <f t="shared" si="45"/>
        <v>9.1782275116881942E-3</v>
      </c>
      <c r="AD222" s="169">
        <f t="shared" si="45"/>
        <v>2.8691259815638269E-2</v>
      </c>
      <c r="AE222" s="168">
        <f t="shared" si="45"/>
        <v>7.6748846909785191E-3</v>
      </c>
      <c r="AF222" s="170">
        <f t="shared" si="45"/>
        <v>3.6366099366608992E-2</v>
      </c>
      <c r="AN222" s="152"/>
      <c r="AO222" s="152"/>
      <c r="AP222" s="152"/>
      <c r="AQ222" s="152"/>
      <c r="AR222" s="152"/>
    </row>
    <row r="223" spans="1:44" ht="13.5" customHeight="1" x14ac:dyDescent="0.2">
      <c r="A223" s="336"/>
      <c r="B223" s="72" t="s">
        <v>529</v>
      </c>
      <c r="C223" s="164">
        <v>3090.7719999999999</v>
      </c>
      <c r="D223" s="165">
        <v>14981.371999999999</v>
      </c>
      <c r="E223" s="166">
        <v>18072.144</v>
      </c>
      <c r="F223" s="165">
        <v>4976.05</v>
      </c>
      <c r="G223" s="123">
        <v>23048.192999999999</v>
      </c>
      <c r="H223" s="164">
        <f t="shared" si="41"/>
        <v>-19.992000000000189</v>
      </c>
      <c r="I223" s="165">
        <f t="shared" si="41"/>
        <v>150.30799999999908</v>
      </c>
      <c r="J223" s="166">
        <f t="shared" si="41"/>
        <v>130.31599999999889</v>
      </c>
      <c r="K223" s="165">
        <f t="shared" si="41"/>
        <v>-41.047999999999774</v>
      </c>
      <c r="L223" s="123">
        <f t="shared" si="41"/>
        <v>89.266999999999825</v>
      </c>
      <c r="M223" s="167">
        <f t="shared" si="42"/>
        <v>-6.4267170380010149E-3</v>
      </c>
      <c r="N223" s="168">
        <f t="shared" si="42"/>
        <v>1.0134674086768089E-2</v>
      </c>
      <c r="O223" s="169">
        <f t="shared" si="42"/>
        <v>7.2632509909246086E-3</v>
      </c>
      <c r="P223" s="168">
        <f t="shared" si="42"/>
        <v>-8.1816221249813685E-3</v>
      </c>
      <c r="Q223" s="170">
        <f t="shared" si="42"/>
        <v>3.8881174145515267E-3</v>
      </c>
      <c r="R223" s="167">
        <f t="shared" si="43"/>
        <v>0.13720418460198036</v>
      </c>
      <c r="S223" s="168">
        <f t="shared" si="43"/>
        <v>2.669934533693992E-2</v>
      </c>
      <c r="T223" s="169">
        <f t="shared" si="43"/>
        <v>4.4050286634928236E-2</v>
      </c>
      <c r="U223" s="168">
        <f t="shared" si="43"/>
        <v>1.4425449754336682E-2</v>
      </c>
      <c r="V223" s="170">
        <f t="shared" si="43"/>
        <v>3.7508769999718257E-2</v>
      </c>
      <c r="W223" s="167">
        <f t="shared" si="44"/>
        <v>-3.9847736679650648E-3</v>
      </c>
      <c r="X223" s="168">
        <f t="shared" si="44"/>
        <v>2.9959151684898138E-2</v>
      </c>
      <c r="Y223" s="169">
        <f t="shared" si="44"/>
        <v>2.5974378016933076E-2</v>
      </c>
      <c r="Z223" s="168">
        <f t="shared" si="44"/>
        <v>-8.1816221249813685E-3</v>
      </c>
      <c r="AA223" s="170">
        <f t="shared" si="44"/>
        <v>1.7792556573541084E-2</v>
      </c>
      <c r="AB223" s="167">
        <f t="shared" si="45"/>
        <v>1.6786137327954722E-2</v>
      </c>
      <c r="AC223" s="168">
        <f t="shared" si="45"/>
        <v>1.7537343565847383E-2</v>
      </c>
      <c r="AD223" s="169">
        <f t="shared" si="45"/>
        <v>3.4323525908557521E-2</v>
      </c>
      <c r="AE223" s="168">
        <f t="shared" si="45"/>
        <v>3.1852891059160476E-3</v>
      </c>
      <c r="AF223" s="170">
        <f t="shared" si="45"/>
        <v>3.7508769999718257E-2</v>
      </c>
      <c r="AN223" s="152"/>
      <c r="AO223" s="152"/>
      <c r="AP223" s="152"/>
      <c r="AQ223" s="152"/>
      <c r="AR223" s="152"/>
    </row>
    <row r="224" spans="1:44" ht="13.5" customHeight="1" x14ac:dyDescent="0.2">
      <c r="A224" s="336"/>
      <c r="B224" s="72" t="s">
        <v>530</v>
      </c>
      <c r="C224" s="164">
        <v>3105.172</v>
      </c>
      <c r="D224" s="165">
        <v>14996.298000000001</v>
      </c>
      <c r="E224" s="166">
        <v>18101.469000000001</v>
      </c>
      <c r="F224" s="165">
        <v>4955.1369999999997</v>
      </c>
      <c r="G224" s="123">
        <v>23056.606</v>
      </c>
      <c r="H224" s="164">
        <f t="shared" si="41"/>
        <v>14.400000000000091</v>
      </c>
      <c r="I224" s="165">
        <f t="shared" si="41"/>
        <v>14.926000000001295</v>
      </c>
      <c r="J224" s="166">
        <f t="shared" si="41"/>
        <v>29.325000000000728</v>
      </c>
      <c r="K224" s="165">
        <f t="shared" si="41"/>
        <v>-20.913000000000466</v>
      </c>
      <c r="L224" s="123">
        <f t="shared" si="41"/>
        <v>8.4130000000004657</v>
      </c>
      <c r="M224" s="167">
        <f t="shared" si="42"/>
        <v>4.6590301711029129E-3</v>
      </c>
      <c r="N224" s="168">
        <f t="shared" si="42"/>
        <v>9.9630394332383553E-4</v>
      </c>
      <c r="O224" s="169">
        <f t="shared" si="42"/>
        <v>1.6226630332295232E-3</v>
      </c>
      <c r="P224" s="168">
        <f t="shared" si="42"/>
        <v>-4.2027310818823094E-3</v>
      </c>
      <c r="Q224" s="170">
        <f t="shared" si="42"/>
        <v>3.6501776950585523E-4</v>
      </c>
      <c r="R224" s="167">
        <f t="shared" si="43"/>
        <v>9.7030021981780137E-2</v>
      </c>
      <c r="S224" s="168">
        <f t="shared" si="43"/>
        <v>2.7971285924298338E-2</v>
      </c>
      <c r="T224" s="169">
        <f t="shared" si="43"/>
        <v>3.919317618945814E-2</v>
      </c>
      <c r="U224" s="168">
        <f t="shared" si="43"/>
        <v>5.422231168079621E-3</v>
      </c>
      <c r="V224" s="170">
        <f t="shared" si="43"/>
        <v>3.1745383960199651E-2</v>
      </c>
      <c r="W224" s="167">
        <f t="shared" si="44"/>
        <v>2.8938615970498871E-3</v>
      </c>
      <c r="X224" s="168">
        <f t="shared" si="44"/>
        <v>2.9995679303868117E-3</v>
      </c>
      <c r="Y224" s="169">
        <f t="shared" si="44"/>
        <v>5.8932285648256606E-3</v>
      </c>
      <c r="Z224" s="168">
        <f t="shared" si="44"/>
        <v>-4.2027310818823094E-3</v>
      </c>
      <c r="AA224" s="170">
        <f t="shared" si="44"/>
        <v>1.6906984455542981E-3</v>
      </c>
      <c r="AB224" s="167">
        <f t="shared" si="45"/>
        <v>1.2289959013184039E-2</v>
      </c>
      <c r="AC224" s="168">
        <f t="shared" si="45"/>
        <v>1.8259659180355034E-2</v>
      </c>
      <c r="AD224" s="169">
        <f t="shared" si="45"/>
        <v>3.0549573445175605E-2</v>
      </c>
      <c r="AE224" s="168">
        <f t="shared" si="45"/>
        <v>1.1958105150241267E-3</v>
      </c>
      <c r="AF224" s="170">
        <f t="shared" si="45"/>
        <v>3.1745383960199651E-2</v>
      </c>
      <c r="AN224" s="152"/>
      <c r="AO224" s="152"/>
      <c r="AP224" s="152"/>
      <c r="AQ224" s="152"/>
      <c r="AR224" s="152"/>
    </row>
    <row r="225" spans="1:44" ht="13.5" customHeight="1" x14ac:dyDescent="0.2">
      <c r="A225" s="336"/>
      <c r="B225" s="72" t="s">
        <v>531</v>
      </c>
      <c r="C225" s="164">
        <v>3075.9630000000002</v>
      </c>
      <c r="D225" s="165">
        <v>15024.226000000001</v>
      </c>
      <c r="E225" s="166">
        <v>18100.189999999999</v>
      </c>
      <c r="F225" s="165">
        <v>4994.567</v>
      </c>
      <c r="G225" s="123">
        <v>23094.756000000001</v>
      </c>
      <c r="H225" s="164">
        <f t="shared" si="41"/>
        <v>-29.208999999999833</v>
      </c>
      <c r="I225" s="165">
        <f t="shared" si="41"/>
        <v>27.927999999999884</v>
      </c>
      <c r="J225" s="166">
        <f t="shared" si="41"/>
        <v>-1.2790000000022701</v>
      </c>
      <c r="K225" s="165">
        <f t="shared" si="41"/>
        <v>39.430000000000291</v>
      </c>
      <c r="L225" s="123">
        <f t="shared" si="41"/>
        <v>38.150000000001455</v>
      </c>
      <c r="M225" s="167">
        <f t="shared" si="42"/>
        <v>-9.406564274056263E-3</v>
      </c>
      <c r="N225" s="168">
        <f t="shared" si="42"/>
        <v>1.8623262887947334E-3</v>
      </c>
      <c r="O225" s="169">
        <f t="shared" si="42"/>
        <v>-7.0657248867606818E-5</v>
      </c>
      <c r="P225" s="168">
        <f t="shared" si="42"/>
        <v>7.9573985542680838E-3</v>
      </c>
      <c r="Q225" s="170">
        <f t="shared" si="42"/>
        <v>1.6546234081460842E-3</v>
      </c>
      <c r="R225" s="167">
        <f t="shared" si="43"/>
        <v>4.6711242038552502E-2</v>
      </c>
      <c r="S225" s="168">
        <f t="shared" si="43"/>
        <v>2.6851376844549125E-2</v>
      </c>
      <c r="T225" s="169">
        <f t="shared" si="43"/>
        <v>3.0173112229011118E-2</v>
      </c>
      <c r="U225" s="168">
        <f t="shared" si="43"/>
        <v>1.7550239659458899E-2</v>
      </c>
      <c r="V225" s="170">
        <f t="shared" si="43"/>
        <v>2.7416769353820328E-2</v>
      </c>
      <c r="W225" s="167">
        <f t="shared" si="44"/>
        <v>-5.8946907017908556E-3</v>
      </c>
      <c r="X225" s="168">
        <f t="shared" si="44"/>
        <v>5.6361711088916177E-3</v>
      </c>
      <c r="Y225" s="169">
        <f t="shared" si="44"/>
        <v>-2.5811597136512473E-4</v>
      </c>
      <c r="Z225" s="168">
        <f t="shared" si="44"/>
        <v>7.9573985542680838E-3</v>
      </c>
      <c r="AA225" s="170">
        <f t="shared" si="44"/>
        <v>7.6990807721363623E-3</v>
      </c>
      <c r="AB225" s="167">
        <f t="shared" si="45"/>
        <v>6.1067326248954047E-3</v>
      </c>
      <c r="AC225" s="168">
        <f t="shared" si="45"/>
        <v>1.7477702774152511E-2</v>
      </c>
      <c r="AD225" s="169">
        <f t="shared" si="45"/>
        <v>2.3584479886063416E-2</v>
      </c>
      <c r="AE225" s="168">
        <f t="shared" si="45"/>
        <v>3.8322894677569113E-3</v>
      </c>
      <c r="AF225" s="170">
        <f t="shared" si="45"/>
        <v>2.7416769353820328E-2</v>
      </c>
      <c r="AN225" s="152"/>
      <c r="AO225" s="152"/>
      <c r="AP225" s="152"/>
      <c r="AQ225" s="152"/>
      <c r="AR225" s="152"/>
    </row>
    <row r="226" spans="1:44" ht="13.5" customHeight="1" x14ac:dyDescent="0.2">
      <c r="A226" s="336"/>
      <c r="B226" s="72" t="s">
        <v>532</v>
      </c>
      <c r="C226" s="164">
        <v>3067.6979999999999</v>
      </c>
      <c r="D226" s="165">
        <v>15165.902</v>
      </c>
      <c r="E226" s="166">
        <v>18233.600999999999</v>
      </c>
      <c r="F226" s="165">
        <v>4996.4960000000001</v>
      </c>
      <c r="G226" s="123">
        <v>23230.096000000001</v>
      </c>
      <c r="H226" s="164">
        <f t="shared" si="41"/>
        <v>-8.2650000000003274</v>
      </c>
      <c r="I226" s="165">
        <f t="shared" si="41"/>
        <v>141.67599999999948</v>
      </c>
      <c r="J226" s="166">
        <f t="shared" si="41"/>
        <v>133.41100000000006</v>
      </c>
      <c r="K226" s="165">
        <f t="shared" si="41"/>
        <v>1.9290000000000873</v>
      </c>
      <c r="L226" s="123">
        <f t="shared" si="41"/>
        <v>135.34000000000015</v>
      </c>
      <c r="M226" s="167">
        <f t="shared" si="42"/>
        <v>-2.6869633997549146E-3</v>
      </c>
      <c r="N226" s="168">
        <f t="shared" si="42"/>
        <v>9.4298368514956765E-3</v>
      </c>
      <c r="O226" s="169">
        <f t="shared" si="42"/>
        <v>7.3706961087148847E-3</v>
      </c>
      <c r="P226" s="168">
        <f t="shared" si="42"/>
        <v>3.8621966628940753E-4</v>
      </c>
      <c r="Q226" s="170">
        <f t="shared" si="42"/>
        <v>5.8602048014709546E-3</v>
      </c>
      <c r="R226" s="167">
        <f t="shared" si="43"/>
        <v>4.508657050787411E-2</v>
      </c>
      <c r="S226" s="168">
        <f t="shared" si="43"/>
        <v>2.7641888813389172E-2</v>
      </c>
      <c r="T226" s="169">
        <f t="shared" si="43"/>
        <v>3.0536049289118579E-2</v>
      </c>
      <c r="U226" s="168">
        <f t="shared" si="43"/>
        <v>9.1521580099459699E-3</v>
      </c>
      <c r="V226" s="170">
        <f t="shared" si="43"/>
        <v>2.586045290734856E-2</v>
      </c>
      <c r="W226" s="167">
        <f t="shared" si="44"/>
        <v>-1.6547981036194584E-3</v>
      </c>
      <c r="X226" s="168">
        <f t="shared" si="44"/>
        <v>2.8366022520070203E-2</v>
      </c>
      <c r="Y226" s="169">
        <f t="shared" si="44"/>
        <v>2.6711224416450928E-2</v>
      </c>
      <c r="Z226" s="168">
        <f t="shared" si="44"/>
        <v>3.8621966628940753E-4</v>
      </c>
      <c r="AA226" s="170">
        <f t="shared" si="44"/>
        <v>2.7097444082740334E-2</v>
      </c>
      <c r="AB226" s="167">
        <f t="shared" si="45"/>
        <v>5.8444658016059354E-3</v>
      </c>
      <c r="AC226" s="168">
        <f t="shared" si="45"/>
        <v>1.8014882996528214E-2</v>
      </c>
      <c r="AD226" s="169">
        <f t="shared" si="45"/>
        <v>2.3859392958969845E-2</v>
      </c>
      <c r="AE226" s="168">
        <f t="shared" si="45"/>
        <v>2.0011041092143529E-3</v>
      </c>
      <c r="AF226" s="170">
        <f t="shared" si="45"/>
        <v>2.586045290734856E-2</v>
      </c>
      <c r="AN226" s="152"/>
      <c r="AO226" s="152"/>
      <c r="AP226" s="152"/>
      <c r="AQ226" s="152"/>
      <c r="AR226" s="152"/>
    </row>
    <row r="227" spans="1:44" ht="13.5" customHeight="1" x14ac:dyDescent="0.2">
      <c r="A227" s="336"/>
      <c r="B227" s="72" t="s">
        <v>533</v>
      </c>
      <c r="C227" s="164">
        <v>3060.5250000000001</v>
      </c>
      <c r="D227" s="165">
        <v>15118.657999999999</v>
      </c>
      <c r="E227" s="166">
        <v>18179.183000000001</v>
      </c>
      <c r="F227" s="165">
        <v>4968.1400000000003</v>
      </c>
      <c r="G227" s="123">
        <v>23147.323</v>
      </c>
      <c r="H227" s="164">
        <f t="shared" si="41"/>
        <v>-7.1729999999997744</v>
      </c>
      <c r="I227" s="165">
        <f t="shared" si="41"/>
        <v>-47.244000000000597</v>
      </c>
      <c r="J227" s="166">
        <f t="shared" si="41"/>
        <v>-54.417999999997846</v>
      </c>
      <c r="K227" s="165">
        <f t="shared" si="41"/>
        <v>-28.355999999999767</v>
      </c>
      <c r="L227" s="123">
        <f t="shared" si="41"/>
        <v>-82.773000000001048</v>
      </c>
      <c r="M227" s="167">
        <f t="shared" si="42"/>
        <v>-2.3382353804056902E-3</v>
      </c>
      <c r="N227" s="168">
        <f t="shared" si="42"/>
        <v>-3.1151460691227332E-3</v>
      </c>
      <c r="O227" s="169">
        <f t="shared" si="42"/>
        <v>-2.9844900083092667E-3</v>
      </c>
      <c r="P227" s="168">
        <f t="shared" si="42"/>
        <v>-5.6751771641565946E-3</v>
      </c>
      <c r="Q227" s="170">
        <f t="shared" si="42"/>
        <v>-3.5631794203519885E-3</v>
      </c>
      <c r="R227" s="167">
        <f t="shared" si="43"/>
        <v>4.2650726613114483E-2</v>
      </c>
      <c r="S227" s="168">
        <f t="shared" si="43"/>
        <v>1.8964463627658863E-2</v>
      </c>
      <c r="T227" s="169">
        <f t="shared" si="43"/>
        <v>2.2876496235105209E-2</v>
      </c>
      <c r="U227" s="168">
        <f t="shared" si="43"/>
        <v>1.5337064653549609E-3</v>
      </c>
      <c r="V227" s="170">
        <f t="shared" si="43"/>
        <v>1.8219393283083394E-2</v>
      </c>
      <c r="W227" s="167">
        <f t="shared" si="44"/>
        <v>-1.4356060727357281E-3</v>
      </c>
      <c r="X227" s="168">
        <f t="shared" si="44"/>
        <v>-9.4554263627951666E-3</v>
      </c>
      <c r="Y227" s="169">
        <f t="shared" si="44"/>
        <v>-1.0891232575788681E-2</v>
      </c>
      <c r="Z227" s="168">
        <f t="shared" si="44"/>
        <v>-5.6751771641565946E-3</v>
      </c>
      <c r="AA227" s="170">
        <f t="shared" si="44"/>
        <v>-1.6566209599687669E-2</v>
      </c>
      <c r="AB227" s="167">
        <f t="shared" si="45"/>
        <v>5.5071145256271013E-3</v>
      </c>
      <c r="AC227" s="168">
        <f t="shared" si="45"/>
        <v>1.2377569151360901E-2</v>
      </c>
      <c r="AD227" s="169">
        <f t="shared" si="45"/>
        <v>1.7884683676988065E-2</v>
      </c>
      <c r="AE227" s="168">
        <f t="shared" si="45"/>
        <v>3.3466561744949409E-4</v>
      </c>
      <c r="AF227" s="170">
        <f t="shared" si="45"/>
        <v>1.8219393283083394E-2</v>
      </c>
      <c r="AN227" s="152"/>
      <c r="AO227" s="152"/>
      <c r="AP227" s="152"/>
      <c r="AQ227" s="152"/>
      <c r="AR227" s="152"/>
    </row>
    <row r="228" spans="1:44" ht="13.5" customHeight="1" x14ac:dyDescent="0.2">
      <c r="A228" s="336"/>
      <c r="B228" s="72" t="s">
        <v>534</v>
      </c>
      <c r="C228" s="164">
        <v>3062.5940000000001</v>
      </c>
      <c r="D228" s="165">
        <v>15015.457</v>
      </c>
      <c r="E228" s="166">
        <v>18078.050999999999</v>
      </c>
      <c r="F228" s="165">
        <v>5005.2190000000001</v>
      </c>
      <c r="G228" s="123">
        <v>23083.27</v>
      </c>
      <c r="H228" s="164">
        <f t="shared" si="41"/>
        <v>2.06899999999996</v>
      </c>
      <c r="I228" s="165">
        <f t="shared" si="41"/>
        <v>-103.20099999999911</v>
      </c>
      <c r="J228" s="166">
        <f t="shared" si="41"/>
        <v>-101.13200000000143</v>
      </c>
      <c r="K228" s="165">
        <f t="shared" si="41"/>
        <v>37.078999999999724</v>
      </c>
      <c r="L228" s="123">
        <f t="shared" si="41"/>
        <v>-64.052999999999884</v>
      </c>
      <c r="M228" s="167">
        <f t="shared" si="42"/>
        <v>6.7602780568691968E-4</v>
      </c>
      <c r="N228" s="168">
        <f t="shared" si="42"/>
        <v>-6.8260688217167895E-3</v>
      </c>
      <c r="O228" s="169">
        <f t="shared" si="42"/>
        <v>-5.5630662830118069E-3</v>
      </c>
      <c r="P228" s="168">
        <f t="shared" si="42"/>
        <v>7.4633565076667975E-3</v>
      </c>
      <c r="Q228" s="170">
        <f t="shared" si="42"/>
        <v>-2.7671882402988839E-3</v>
      </c>
      <c r="R228" s="167">
        <f t="shared" si="43"/>
        <v>5.0938317562021475E-2</v>
      </c>
      <c r="S228" s="168">
        <f t="shared" si="43"/>
        <v>9.1337433501858262E-3</v>
      </c>
      <c r="T228" s="169">
        <f t="shared" si="43"/>
        <v>1.598025998298376E-2</v>
      </c>
      <c r="U228" s="168">
        <f t="shared" si="43"/>
        <v>2.2947771450971096E-2</v>
      </c>
      <c r="V228" s="170">
        <f t="shared" si="43"/>
        <v>1.7483021614616481E-2</v>
      </c>
      <c r="W228" s="167">
        <f t="shared" si="44"/>
        <v>4.1645364261070738E-4</v>
      </c>
      <c r="X228" s="168">
        <f t="shared" si="44"/>
        <v>-2.0772562769970072E-2</v>
      </c>
      <c r="Y228" s="169">
        <f t="shared" si="44"/>
        <v>-2.0356109127359821E-2</v>
      </c>
      <c r="Z228" s="168">
        <f t="shared" si="44"/>
        <v>7.4633565076667975E-3</v>
      </c>
      <c r="AA228" s="170">
        <f t="shared" si="44"/>
        <v>-1.2892752619692657E-2</v>
      </c>
      <c r="AB228" s="167">
        <f t="shared" si="45"/>
        <v>6.5431463867345009E-3</v>
      </c>
      <c r="AC228" s="168">
        <f t="shared" si="45"/>
        <v>5.9905744522139601E-3</v>
      </c>
      <c r="AD228" s="169">
        <f t="shared" si="45"/>
        <v>1.2533720838948341E-2</v>
      </c>
      <c r="AE228" s="168">
        <f t="shared" si="45"/>
        <v>4.9492566968602162E-3</v>
      </c>
      <c r="AF228" s="170">
        <f t="shared" si="45"/>
        <v>1.7483021614616481E-2</v>
      </c>
      <c r="AN228" s="152"/>
      <c r="AO228" s="152"/>
      <c r="AP228" s="152"/>
      <c r="AQ228" s="152"/>
      <c r="AR228" s="152"/>
    </row>
    <row r="229" spans="1:44" ht="13.5" customHeight="1" x14ac:dyDescent="0.2">
      <c r="A229" s="336"/>
      <c r="B229" s="147" t="s">
        <v>535</v>
      </c>
      <c r="C229" s="164">
        <v>3005.2240000000002</v>
      </c>
      <c r="D229" s="165">
        <v>15160.919</v>
      </c>
      <c r="E229" s="166">
        <v>18166.143</v>
      </c>
      <c r="F229" s="165">
        <v>4992.3419999999996</v>
      </c>
      <c r="G229" s="123">
        <v>23158.484</v>
      </c>
      <c r="H229" s="164">
        <f t="shared" si="41"/>
        <v>-57.369999999999891</v>
      </c>
      <c r="I229" s="165">
        <f t="shared" si="41"/>
        <v>145.46199999999953</v>
      </c>
      <c r="J229" s="166">
        <f t="shared" si="41"/>
        <v>88.092000000000553</v>
      </c>
      <c r="K229" s="165">
        <f t="shared" si="41"/>
        <v>-12.877000000000407</v>
      </c>
      <c r="L229" s="123">
        <f t="shared" si="41"/>
        <v>75.213999999999942</v>
      </c>
      <c r="M229" s="167">
        <f t="shared" si="42"/>
        <v>-1.8732486251850519E-2</v>
      </c>
      <c r="N229" s="168">
        <f t="shared" si="42"/>
        <v>9.6874840372823505E-3</v>
      </c>
      <c r="O229" s="169">
        <f t="shared" si="42"/>
        <v>4.8728704217064411E-3</v>
      </c>
      <c r="P229" s="168">
        <f t="shared" si="42"/>
        <v>-2.5727146005000796E-3</v>
      </c>
      <c r="Q229" s="170">
        <f t="shared" si="42"/>
        <v>3.2583771709987336E-3</v>
      </c>
      <c r="R229" s="167">
        <f t="shared" si="43"/>
        <v>-1.9716647499087221E-3</v>
      </c>
      <c r="S229" s="168">
        <f t="shared" si="43"/>
        <v>2.1813726696089369E-2</v>
      </c>
      <c r="T229" s="169">
        <f t="shared" si="43"/>
        <v>1.7800955423291208E-2</v>
      </c>
      <c r="U229" s="168">
        <f t="shared" si="43"/>
        <v>1.1690178948680283E-2</v>
      </c>
      <c r="V229" s="170">
        <f t="shared" si="43"/>
        <v>1.6477315621943944E-2</v>
      </c>
      <c r="W229" s="167">
        <f t="shared" si="44"/>
        <v>-1.146203592689948E-2</v>
      </c>
      <c r="X229" s="168">
        <f t="shared" si="44"/>
        <v>2.9062065016535646E-2</v>
      </c>
      <c r="Y229" s="169">
        <f t="shared" si="44"/>
        <v>1.7600029089636347E-2</v>
      </c>
      <c r="Z229" s="168">
        <f t="shared" si="44"/>
        <v>-2.5727146005000796E-3</v>
      </c>
      <c r="AA229" s="170">
        <f t="shared" si="44"/>
        <v>1.5027114697678551E-2</v>
      </c>
      <c r="AB229" s="167">
        <f t="shared" si="45"/>
        <v>-2.6058812065795749E-4</v>
      </c>
      <c r="AC229" s="168">
        <f t="shared" si="45"/>
        <v>1.4205980929707441E-2</v>
      </c>
      <c r="AD229" s="169">
        <f t="shared" si="45"/>
        <v>1.3945392809049564E-2</v>
      </c>
      <c r="AE229" s="168">
        <f t="shared" si="45"/>
        <v>2.5320105973380197E-3</v>
      </c>
      <c r="AF229" s="170">
        <f t="shared" si="45"/>
        <v>1.6477315621943944E-2</v>
      </c>
      <c r="AN229" s="152"/>
      <c r="AO229" s="152"/>
      <c r="AP229" s="152"/>
      <c r="AQ229" s="152"/>
      <c r="AR229" s="152"/>
    </row>
    <row r="230" spans="1:44" ht="13.5" customHeight="1" x14ac:dyDescent="0.2">
      <c r="A230" s="336"/>
      <c r="B230" s="72" t="s">
        <v>536</v>
      </c>
      <c r="C230" s="164">
        <v>2979.2139999999999</v>
      </c>
      <c r="D230" s="165">
        <v>15303.423000000001</v>
      </c>
      <c r="E230" s="166">
        <v>18282.636999999999</v>
      </c>
      <c r="F230" s="165">
        <v>4966.2209999999995</v>
      </c>
      <c r="G230" s="123">
        <v>23248.857</v>
      </c>
      <c r="H230" s="121">
        <f t="shared" si="41"/>
        <v>-26.010000000000218</v>
      </c>
      <c r="I230" s="122">
        <f t="shared" si="41"/>
        <v>142.50400000000081</v>
      </c>
      <c r="J230" s="235">
        <f t="shared" si="41"/>
        <v>116.49399999999878</v>
      </c>
      <c r="K230" s="122">
        <f t="shared" si="41"/>
        <v>-26.121000000000095</v>
      </c>
      <c r="L230" s="125">
        <f t="shared" si="41"/>
        <v>90.372999999999593</v>
      </c>
      <c r="M230" s="167">
        <f t="shared" si="42"/>
        <v>-8.6549288838370167E-3</v>
      </c>
      <c r="N230" s="168">
        <f t="shared" si="42"/>
        <v>9.3994302060449505E-3</v>
      </c>
      <c r="O230" s="169">
        <f t="shared" si="42"/>
        <v>6.4126986119177184E-3</v>
      </c>
      <c r="P230" s="168">
        <f t="shared" si="42"/>
        <v>-5.2322136584392852E-3</v>
      </c>
      <c r="Q230" s="170">
        <f t="shared" si="42"/>
        <v>3.9023711569375437E-3</v>
      </c>
      <c r="R230" s="167">
        <f t="shared" si="43"/>
        <v>-1.2402262526987928E-2</v>
      </c>
      <c r="S230" s="168">
        <f t="shared" si="43"/>
        <v>3.6829077729340035E-2</v>
      </c>
      <c r="T230" s="169">
        <f t="shared" si="43"/>
        <v>2.8474682639252437E-2</v>
      </c>
      <c r="U230" s="168">
        <f t="shared" si="43"/>
        <v>-5.013621344752022E-5</v>
      </c>
      <c r="V230" s="170">
        <f t="shared" si="43"/>
        <v>2.2245642447238343E-2</v>
      </c>
      <c r="W230" s="167">
        <f t="shared" si="44"/>
        <v>-5.2099796047626983E-3</v>
      </c>
      <c r="X230" s="168">
        <f t="shared" si="44"/>
        <v>2.8544518784971228E-2</v>
      </c>
      <c r="Y230" s="169">
        <f t="shared" si="44"/>
        <v>2.3334539180208166E-2</v>
      </c>
      <c r="Z230" s="168">
        <f t="shared" si="44"/>
        <v>-5.2322136584392852E-3</v>
      </c>
      <c r="AA230" s="170">
        <f t="shared" si="44"/>
        <v>1.8102325521769061E-2</v>
      </c>
      <c r="AB230" s="167">
        <f t="shared" si="45"/>
        <v>-1.6450389892663773E-3</v>
      </c>
      <c r="AC230" s="168">
        <f t="shared" si="45"/>
        <v>2.3901541956386805E-2</v>
      </c>
      <c r="AD230" s="169">
        <f t="shared" si="45"/>
        <v>2.2256546936836541E-2</v>
      </c>
      <c r="AE230" s="168">
        <f t="shared" si="45"/>
        <v>-1.0948459314369038E-5</v>
      </c>
      <c r="AF230" s="170">
        <f t="shared" si="45"/>
        <v>2.2245642447238343E-2</v>
      </c>
      <c r="AN230" s="152"/>
      <c r="AO230" s="152"/>
      <c r="AP230" s="152"/>
      <c r="AQ230" s="152"/>
      <c r="AR230" s="152"/>
    </row>
    <row r="231" spans="1:44" ht="13.5" customHeight="1" x14ac:dyDescent="0.2">
      <c r="A231" s="336"/>
      <c r="B231" s="72" t="s">
        <v>537</v>
      </c>
      <c r="C231" s="164">
        <v>3012.2939999999999</v>
      </c>
      <c r="D231" s="165">
        <v>15243.195</v>
      </c>
      <c r="E231" s="166">
        <v>18255.489000000001</v>
      </c>
      <c r="F231" s="165">
        <v>4973.9610000000002</v>
      </c>
      <c r="G231" s="123">
        <v>23229.449000000001</v>
      </c>
      <c r="H231" s="121">
        <f t="shared" ref="H231:H236" si="46">C231-C230</f>
        <v>33.079999999999927</v>
      </c>
      <c r="I231" s="122">
        <f t="shared" ref="I231:I236" si="47">D231-D230</f>
        <v>-60.228000000000975</v>
      </c>
      <c r="J231" s="235">
        <f t="shared" ref="J231:J236" si="48">E231-E230</f>
        <v>-27.14799999999741</v>
      </c>
      <c r="K231" s="122">
        <f t="shared" ref="K231:K236" si="49">F231-F230</f>
        <v>7.7400000000006912</v>
      </c>
      <c r="L231" s="125">
        <f t="shared" ref="L231:L236" si="50">G231-G230</f>
        <v>-19.407999999999447</v>
      </c>
      <c r="M231" s="167">
        <f t="shared" ref="M231:M236" si="51">(C231-C230)/C230</f>
        <v>1.1103599808540081E-2</v>
      </c>
      <c r="N231" s="168">
        <f t="shared" ref="N231:N236" si="52">(D231-D230)/D230</f>
        <v>-3.9355900964118274E-3</v>
      </c>
      <c r="O231" s="169">
        <f t="shared" ref="O231:O236" si="53">(E231-E230)/E230</f>
        <v>-1.4849061434626422E-3</v>
      </c>
      <c r="P231" s="168">
        <f t="shared" ref="P231:P236" si="54">(F231-F230)/F230</f>
        <v>1.5585291109680161E-3</v>
      </c>
      <c r="Q231" s="170">
        <f t="shared" ref="Q231:Q236" si="55">(G231-G230)/G230</f>
        <v>-8.3479372770882659E-4</v>
      </c>
      <c r="R231" s="167">
        <f t="shared" ref="R231:R236" si="56">(C231-C219)/C219</f>
        <v>-1.1377241578491404E-2</v>
      </c>
      <c r="S231" s="168">
        <f t="shared" ref="S231:S236" si="57">(D231-D219)/D219</f>
        <v>2.7196884768623232E-2</v>
      </c>
      <c r="T231" s="169">
        <f t="shared" ref="T231:T236" si="58">(E231-E219)/E219</f>
        <v>2.062576017250952E-2</v>
      </c>
      <c r="U231" s="168">
        <f t="shared" ref="U231:U236" si="59">(F231-F219)/F219</f>
        <v>-6.7207629338990344E-3</v>
      </c>
      <c r="V231" s="170">
        <f t="shared" ref="V231:V236" si="60">(G231-G219)/G219</f>
        <v>1.4644289509386238E-2</v>
      </c>
      <c r="W231" s="167">
        <f t="shared" ref="W231:W236" si="61">(C231-C230)/$F230</f>
        <v>6.6610003864104985E-3</v>
      </c>
      <c r="X231" s="168">
        <f t="shared" ref="X231:X236" si="62">(D231-D230)/$F230</f>
        <v>-1.2127531175113025E-2</v>
      </c>
      <c r="Y231" s="169">
        <f t="shared" ref="Y231:Y236" si="63">(E231-E230)/$F230</f>
        <v>-5.4665307887017938E-3</v>
      </c>
      <c r="Z231" s="168">
        <f t="shared" ref="Z231:Z236" si="64">(F231-F230)/$F230</f>
        <v>1.5585291109680161E-3</v>
      </c>
      <c r="AA231" s="170">
        <f t="shared" ref="AA231:AA236" si="65">(G231-G230)/$F230</f>
        <v>-3.9080016777343273E-3</v>
      </c>
      <c r="AB231" s="167">
        <f t="shared" ref="AB231:AB236" si="66">(C231-C219)/$G219</f>
        <v>-1.5141839541752606E-3</v>
      </c>
      <c r="AC231" s="168">
        <f t="shared" ref="AC231:AC236" si="67">(D231-D219)/$G219</f>
        <v>1.7628541402225383E-2</v>
      </c>
      <c r="AD231" s="169">
        <f t="shared" ref="AD231:AD236" si="68">(E231-E219)/$G219</f>
        <v>1.6114313768826955E-2</v>
      </c>
      <c r="AE231" s="168">
        <f t="shared" ref="AE231:AE236" si="69">(F231-F219)/$G219</f>
        <v>-1.4700242594405978E-3</v>
      </c>
      <c r="AF231" s="170">
        <f t="shared" ref="AF231:AF236" si="70">(G231-G219)/$G219</f>
        <v>1.4644289509386238E-2</v>
      </c>
      <c r="AN231" s="152"/>
      <c r="AO231" s="152"/>
      <c r="AP231" s="152"/>
      <c r="AQ231" s="152"/>
      <c r="AR231" s="152"/>
    </row>
    <row r="232" spans="1:44" ht="13.5" customHeight="1" x14ac:dyDescent="0.2">
      <c r="A232" s="337"/>
      <c r="B232" s="150" t="s">
        <v>538</v>
      </c>
      <c r="C232" s="171">
        <v>2997.7370000000001</v>
      </c>
      <c r="D232" s="172">
        <v>15281.896000000001</v>
      </c>
      <c r="E232" s="173">
        <v>18279.633000000002</v>
      </c>
      <c r="F232" s="172">
        <v>5005.2569999999996</v>
      </c>
      <c r="G232" s="137">
        <v>23284.89</v>
      </c>
      <c r="H232" s="135">
        <f t="shared" si="46"/>
        <v>-14.556999999999789</v>
      </c>
      <c r="I232" s="136">
        <f t="shared" si="47"/>
        <v>38.701000000000931</v>
      </c>
      <c r="J232" s="236">
        <f t="shared" si="48"/>
        <v>24.144000000000233</v>
      </c>
      <c r="K232" s="136">
        <f t="shared" si="49"/>
        <v>31.295999999999367</v>
      </c>
      <c r="L232" s="139">
        <f t="shared" si="50"/>
        <v>55.440999999998894</v>
      </c>
      <c r="M232" s="174">
        <f t="shared" si="51"/>
        <v>-4.8325296269221361E-3</v>
      </c>
      <c r="N232" s="175">
        <f t="shared" si="52"/>
        <v>2.5389034254302287E-3</v>
      </c>
      <c r="O232" s="176">
        <f t="shared" si="53"/>
        <v>1.3225611212058046E-3</v>
      </c>
      <c r="P232" s="175">
        <f t="shared" si="54"/>
        <v>6.2919673073430545E-3</v>
      </c>
      <c r="Q232" s="177">
        <f t="shared" si="55"/>
        <v>2.3866687496547547E-3</v>
      </c>
      <c r="R232" s="174">
        <f t="shared" si="56"/>
        <v>-2.1165959578248163E-2</v>
      </c>
      <c r="S232" s="175">
        <f t="shared" si="57"/>
        <v>2.7289020812525183E-2</v>
      </c>
      <c r="T232" s="176">
        <f t="shared" si="58"/>
        <v>1.9016523394786832E-2</v>
      </c>
      <c r="U232" s="175">
        <f t="shared" si="59"/>
        <v>1.3910420296451608E-2</v>
      </c>
      <c r="V232" s="177">
        <f t="shared" si="60"/>
        <v>1.7914594616712312E-2</v>
      </c>
      <c r="W232" s="174">
        <f t="shared" si="61"/>
        <v>-2.926641362889614E-3</v>
      </c>
      <c r="X232" s="175">
        <f t="shared" si="62"/>
        <v>7.780720435886194E-3</v>
      </c>
      <c r="Y232" s="176">
        <f t="shared" si="63"/>
        <v>4.854079072996397E-3</v>
      </c>
      <c r="Z232" s="175">
        <f t="shared" si="64"/>
        <v>6.2919673073430545E-3</v>
      </c>
      <c r="AA232" s="177">
        <f t="shared" si="65"/>
        <v>1.1146247427351942E-2</v>
      </c>
      <c r="AB232" s="174">
        <f t="shared" si="66"/>
        <v>-2.8337372369912268E-3</v>
      </c>
      <c r="AC232" s="175">
        <f t="shared" si="67"/>
        <v>1.7746376714025926E-2</v>
      </c>
      <c r="AD232" s="176">
        <f t="shared" si="68"/>
        <v>1.4912639477034698E-2</v>
      </c>
      <c r="AE232" s="175">
        <f t="shared" si="69"/>
        <v>3.0019551396776529E-3</v>
      </c>
      <c r="AF232" s="177">
        <f t="shared" si="70"/>
        <v>1.7914594616712312E-2</v>
      </c>
      <c r="AN232" s="152"/>
      <c r="AO232" s="152"/>
      <c r="AP232" s="152"/>
      <c r="AQ232" s="152"/>
      <c r="AR232" s="152"/>
    </row>
    <row r="233" spans="1:44" ht="13.5" customHeight="1" x14ac:dyDescent="0.2">
      <c r="A233" s="210">
        <v>2023</v>
      </c>
      <c r="B233" s="156" t="s">
        <v>527</v>
      </c>
      <c r="C233" s="227">
        <v>2973.886</v>
      </c>
      <c r="D233" s="228">
        <v>15347.475</v>
      </c>
      <c r="E233" s="231">
        <v>18321.361000000001</v>
      </c>
      <c r="F233" s="231">
        <v>4994.6809999999996</v>
      </c>
      <c r="G233" s="234">
        <v>23316.041000000001</v>
      </c>
      <c r="H233" s="83">
        <f t="shared" si="46"/>
        <v>-23.851000000000113</v>
      </c>
      <c r="I233" s="85">
        <f t="shared" si="47"/>
        <v>65.578999999999724</v>
      </c>
      <c r="J233" s="237">
        <f t="shared" si="48"/>
        <v>41.727999999999156</v>
      </c>
      <c r="K233" s="237">
        <f t="shared" si="49"/>
        <v>-10.576000000000022</v>
      </c>
      <c r="L233" s="216">
        <f t="shared" si="50"/>
        <v>31.151000000001659</v>
      </c>
      <c r="M233" s="87">
        <f t="shared" si="51"/>
        <v>-7.9563350620818676E-3</v>
      </c>
      <c r="N233" s="89">
        <f t="shared" si="52"/>
        <v>4.291286892673509E-3</v>
      </c>
      <c r="O233" s="238">
        <f t="shared" si="53"/>
        <v>2.282759177933121E-3</v>
      </c>
      <c r="P233" s="238">
        <f t="shared" si="54"/>
        <v>-2.1129784144950045E-3</v>
      </c>
      <c r="Q233" s="217">
        <f t="shared" si="55"/>
        <v>1.3378203633344053E-3</v>
      </c>
      <c r="R233" s="87">
        <f t="shared" si="56"/>
        <v>-2.3678188843766188E-2</v>
      </c>
      <c r="S233" s="89">
        <f t="shared" si="57"/>
        <v>3.1910510369414856E-2</v>
      </c>
      <c r="T233" s="238">
        <f t="shared" si="58"/>
        <v>2.2461052820030681E-2</v>
      </c>
      <c r="U233" s="238">
        <f t="shared" si="59"/>
        <v>1.2418988639305089E-2</v>
      </c>
      <c r="V233" s="217">
        <f t="shared" si="60"/>
        <v>2.0293057617225288E-2</v>
      </c>
      <c r="W233" s="87">
        <f t="shared" si="61"/>
        <v>-4.7651898793608632E-3</v>
      </c>
      <c r="X233" s="89">
        <f t="shared" si="62"/>
        <v>1.3102024531407623E-2</v>
      </c>
      <c r="Y233" s="238">
        <f t="shared" si="63"/>
        <v>8.3368346520466697E-3</v>
      </c>
      <c r="Z233" s="238">
        <f t="shared" si="64"/>
        <v>-2.1129784144950045E-3</v>
      </c>
      <c r="AA233" s="217">
        <f t="shared" si="65"/>
        <v>6.2236564476113136E-3</v>
      </c>
      <c r="AB233" s="87">
        <f t="shared" si="66"/>
        <v>-3.1560939735688839E-3</v>
      </c>
      <c r="AC233" s="89">
        <f t="shared" si="67"/>
        <v>2.0768195828708369E-2</v>
      </c>
      <c r="AD233" s="238">
        <f t="shared" si="68"/>
        <v>1.7612101855139586E-2</v>
      </c>
      <c r="AE233" s="238">
        <f t="shared" si="69"/>
        <v>2.6810432806363732E-3</v>
      </c>
      <c r="AF233" s="217">
        <f t="shared" si="70"/>
        <v>2.0293057617225288E-2</v>
      </c>
      <c r="AN233" s="152"/>
      <c r="AO233" s="152"/>
      <c r="AP233" s="152"/>
      <c r="AQ233" s="152"/>
      <c r="AR233" s="152"/>
    </row>
    <row r="234" spans="1:44" ht="13.5" customHeight="1" x14ac:dyDescent="0.2">
      <c r="A234" s="211"/>
      <c r="B234" s="72" t="s">
        <v>528</v>
      </c>
      <c r="C234" s="147">
        <v>2983.6849999999999</v>
      </c>
      <c r="D234" s="229">
        <v>15362.368</v>
      </c>
      <c r="E234" s="232">
        <v>18346.053</v>
      </c>
      <c r="F234" s="232">
        <v>5012.1930000000002</v>
      </c>
      <c r="G234" s="148">
        <v>23358.245999999999</v>
      </c>
      <c r="H234" s="92">
        <f t="shared" si="46"/>
        <v>9.7989999999999782</v>
      </c>
      <c r="I234" s="94">
        <f t="shared" si="47"/>
        <v>14.893000000000029</v>
      </c>
      <c r="J234" s="215">
        <f t="shared" si="48"/>
        <v>24.691999999999098</v>
      </c>
      <c r="K234" s="215">
        <f t="shared" si="49"/>
        <v>17.512000000000626</v>
      </c>
      <c r="L234" s="145">
        <f t="shared" si="50"/>
        <v>42.204999999998108</v>
      </c>
      <c r="M234" s="96">
        <f t="shared" si="51"/>
        <v>3.2950153435605729E-3</v>
      </c>
      <c r="N234" s="98">
        <f t="shared" si="52"/>
        <v>9.7038763705430565E-4</v>
      </c>
      <c r="O234" s="221">
        <f t="shared" si="53"/>
        <v>1.3477164715000756E-3</v>
      </c>
      <c r="P234" s="221">
        <f t="shared" si="54"/>
        <v>3.5061298209036027E-3</v>
      </c>
      <c r="Q234" s="119">
        <f t="shared" si="55"/>
        <v>1.810127199553222E-3</v>
      </c>
      <c r="R234" s="96">
        <f t="shared" si="56"/>
        <v>-4.0851379275316346E-2</v>
      </c>
      <c r="S234" s="98">
        <f t="shared" si="57"/>
        <v>3.5823727818853728E-2</v>
      </c>
      <c r="T234" s="221">
        <f t="shared" si="58"/>
        <v>2.2529755607956923E-2</v>
      </c>
      <c r="U234" s="221">
        <f t="shared" si="59"/>
        <v>-9.7765680479028816E-4</v>
      </c>
      <c r="V234" s="119">
        <f t="shared" si="60"/>
        <v>1.7392799645767391E-2</v>
      </c>
      <c r="W234" s="96">
        <f t="shared" si="61"/>
        <v>1.9618870554495831E-3</v>
      </c>
      <c r="X234" s="98">
        <f t="shared" si="62"/>
        <v>2.9817720090632477E-3</v>
      </c>
      <c r="Y234" s="221">
        <f t="shared" si="63"/>
        <v>4.9436590645126482E-3</v>
      </c>
      <c r="Z234" s="221">
        <f t="shared" si="64"/>
        <v>3.5061298209036027E-3</v>
      </c>
      <c r="AA234" s="119">
        <f t="shared" si="65"/>
        <v>8.4499890984025029E-3</v>
      </c>
      <c r="AB234" s="96">
        <f t="shared" si="66"/>
        <v>-5.5350585650217341E-3</v>
      </c>
      <c r="AC234" s="98">
        <f t="shared" si="67"/>
        <v>2.3141500608521499E-2</v>
      </c>
      <c r="AD234" s="221">
        <f t="shared" si="68"/>
        <v>1.7606442043499707E-2</v>
      </c>
      <c r="AE234" s="221">
        <f t="shared" si="69"/>
        <v>-2.1364239773235671E-4</v>
      </c>
      <c r="AF234" s="119">
        <f t="shared" si="70"/>
        <v>1.7392799645767391E-2</v>
      </c>
      <c r="AN234" s="152"/>
      <c r="AO234" s="152"/>
      <c r="AP234" s="152"/>
      <c r="AQ234" s="152"/>
      <c r="AR234" s="152"/>
    </row>
    <row r="235" spans="1:44" ht="13.5" customHeight="1" x14ac:dyDescent="0.2">
      <c r="A235" s="211"/>
      <c r="B235" s="72" t="s">
        <v>529</v>
      </c>
      <c r="C235" s="147">
        <v>2986.5169999999998</v>
      </c>
      <c r="D235" s="229">
        <v>15390.421</v>
      </c>
      <c r="E235" s="232">
        <v>18376.937999999998</v>
      </c>
      <c r="F235" s="232">
        <v>5021.1710000000003</v>
      </c>
      <c r="G235" s="148">
        <v>23398.109</v>
      </c>
      <c r="H235" s="92">
        <f t="shared" si="46"/>
        <v>2.8319999999998799</v>
      </c>
      <c r="I235" s="94">
        <f t="shared" si="47"/>
        <v>28.052999999999884</v>
      </c>
      <c r="J235" s="215">
        <f t="shared" si="48"/>
        <v>30.884999999998399</v>
      </c>
      <c r="K235" s="215">
        <f t="shared" si="49"/>
        <v>8.9780000000000655</v>
      </c>
      <c r="L235" s="145">
        <f t="shared" si="50"/>
        <v>39.863000000001193</v>
      </c>
      <c r="M235" s="96">
        <f t="shared" si="51"/>
        <v>9.4916185857417249E-4</v>
      </c>
      <c r="N235" s="98">
        <f t="shared" si="52"/>
        <v>1.8260856659598236E-3</v>
      </c>
      <c r="O235" s="221">
        <f t="shared" si="53"/>
        <v>1.6834683732788955E-3</v>
      </c>
      <c r="P235" s="221">
        <f t="shared" si="54"/>
        <v>1.7912319018840786E-3</v>
      </c>
      <c r="Q235" s="119">
        <f t="shared" si="55"/>
        <v>1.7065921816219074E-3</v>
      </c>
      <c r="R235" s="96">
        <f t="shared" si="56"/>
        <v>-3.3731054895023024E-2</v>
      </c>
      <c r="S235" s="98">
        <f t="shared" si="57"/>
        <v>2.7303841063422023E-2</v>
      </c>
      <c r="T235" s="221">
        <f t="shared" si="58"/>
        <v>1.6865403462920505E-2</v>
      </c>
      <c r="U235" s="221">
        <f t="shared" si="59"/>
        <v>9.0676339667005133E-3</v>
      </c>
      <c r="V235" s="119">
        <f t="shared" si="60"/>
        <v>1.5181927711209338E-2</v>
      </c>
      <c r="W235" s="96">
        <f t="shared" si="61"/>
        <v>5.6502213701664715E-4</v>
      </c>
      <c r="X235" s="98">
        <f t="shared" si="62"/>
        <v>5.5969512746216841E-3</v>
      </c>
      <c r="Y235" s="221">
        <f t="shared" si="63"/>
        <v>6.161973411638059E-3</v>
      </c>
      <c r="Z235" s="221">
        <f t="shared" si="64"/>
        <v>1.7912319018840786E-3</v>
      </c>
      <c r="AA235" s="119">
        <f t="shared" si="65"/>
        <v>7.9532053135226814E-3</v>
      </c>
      <c r="AB235" s="96">
        <f t="shared" si="66"/>
        <v>-4.5233480993499189E-3</v>
      </c>
      <c r="AC235" s="98">
        <f t="shared" si="67"/>
        <v>1.7747551836276316E-2</v>
      </c>
      <c r="AD235" s="221">
        <f t="shared" si="68"/>
        <v>1.3224203736926277E-2</v>
      </c>
      <c r="AE235" s="221">
        <f t="shared" si="69"/>
        <v>1.9576805869336521E-3</v>
      </c>
      <c r="AF235" s="119">
        <f t="shared" si="70"/>
        <v>1.5181927711209338E-2</v>
      </c>
      <c r="AN235" s="152"/>
      <c r="AO235" s="152"/>
      <c r="AP235" s="152"/>
      <c r="AQ235" s="152"/>
      <c r="AR235" s="152"/>
    </row>
    <row r="236" spans="1:44" ht="13.5" customHeight="1" x14ac:dyDescent="0.2">
      <c r="A236" s="211"/>
      <c r="B236" s="72" t="s">
        <v>530</v>
      </c>
      <c r="C236" s="147">
        <v>2956.2829999999999</v>
      </c>
      <c r="D236" s="229">
        <v>15464.311</v>
      </c>
      <c r="E236" s="232">
        <v>18420.593000000001</v>
      </c>
      <c r="F236" s="232">
        <v>5025.7160000000003</v>
      </c>
      <c r="G236" s="148">
        <v>23446.31</v>
      </c>
      <c r="H236" s="92">
        <f t="shared" si="46"/>
        <v>-30.233999999999924</v>
      </c>
      <c r="I236" s="94">
        <f t="shared" si="47"/>
        <v>73.889999999999418</v>
      </c>
      <c r="J236" s="215">
        <f t="shared" si="48"/>
        <v>43.655000000002474</v>
      </c>
      <c r="K236" s="215">
        <f t="shared" si="49"/>
        <v>4.5450000000000728</v>
      </c>
      <c r="L236" s="145">
        <f t="shared" si="50"/>
        <v>48.201000000000931</v>
      </c>
      <c r="M236" s="96">
        <f t="shared" si="51"/>
        <v>-1.0123498376202087E-2</v>
      </c>
      <c r="N236" s="98">
        <f t="shared" si="52"/>
        <v>4.801038256198412E-3</v>
      </c>
      <c r="O236" s="221">
        <f t="shared" si="53"/>
        <v>2.3755317670442421E-3</v>
      </c>
      <c r="P236" s="221">
        <f t="shared" si="54"/>
        <v>9.0516734044709338E-4</v>
      </c>
      <c r="Q236" s="119">
        <f t="shared" si="55"/>
        <v>2.0600382706141306E-3</v>
      </c>
      <c r="R236" s="96">
        <f t="shared" si="56"/>
        <v>-4.7948712663904006E-2</v>
      </c>
      <c r="S236" s="98">
        <f t="shared" si="57"/>
        <v>3.1208568941481357E-2</v>
      </c>
      <c r="T236" s="221">
        <f t="shared" si="58"/>
        <v>1.7629729388261239E-2</v>
      </c>
      <c r="U236" s="221">
        <f t="shared" si="59"/>
        <v>1.4243602144602791E-2</v>
      </c>
      <c r="V236" s="119">
        <f t="shared" si="60"/>
        <v>1.690205401436801E-2</v>
      </c>
      <c r="W236" s="96">
        <f t="shared" si="61"/>
        <v>-6.0213045920961307E-3</v>
      </c>
      <c r="X236" s="98">
        <f t="shared" si="62"/>
        <v>1.4715690821921703E-2</v>
      </c>
      <c r="Y236" s="221">
        <f t="shared" si="63"/>
        <v>8.6941870730955929E-3</v>
      </c>
      <c r="Z236" s="221">
        <f t="shared" si="64"/>
        <v>9.0516734044709338E-4</v>
      </c>
      <c r="AA236" s="119">
        <f t="shared" si="65"/>
        <v>9.5995535702729368E-3</v>
      </c>
      <c r="AB236" s="96">
        <f t="shared" si="66"/>
        <v>-6.4575419296317993E-3</v>
      </c>
      <c r="AC236" s="98">
        <f t="shared" si="67"/>
        <v>2.0298434210134789E-2</v>
      </c>
      <c r="AD236" s="221">
        <f t="shared" si="68"/>
        <v>1.3840892280503028E-2</v>
      </c>
      <c r="AE236" s="221">
        <f t="shared" si="69"/>
        <v>3.0611183623470268E-3</v>
      </c>
      <c r="AF236" s="119">
        <f t="shared" si="70"/>
        <v>1.690205401436801E-2</v>
      </c>
      <c r="AN236" s="152"/>
      <c r="AO236" s="152"/>
      <c r="AP236" s="152"/>
      <c r="AQ236" s="152"/>
      <c r="AR236" s="152"/>
    </row>
    <row r="237" spans="1:44" ht="13.5" customHeight="1" x14ac:dyDescent="0.2">
      <c r="A237" s="211"/>
      <c r="C237" s="147"/>
      <c r="D237" s="229"/>
      <c r="E237" s="232"/>
      <c r="F237" s="232"/>
      <c r="G237" s="148"/>
      <c r="H237" s="147"/>
      <c r="I237" s="229"/>
      <c r="J237" s="232"/>
      <c r="K237" s="232"/>
      <c r="L237" s="148"/>
      <c r="M237" s="147"/>
      <c r="N237" s="229"/>
      <c r="O237" s="232"/>
      <c r="P237" s="232"/>
      <c r="Q237" s="148"/>
      <c r="R237" s="147"/>
      <c r="S237" s="229"/>
      <c r="T237" s="232"/>
      <c r="U237" s="232"/>
      <c r="V237" s="148"/>
      <c r="W237" s="147"/>
      <c r="X237" s="229"/>
      <c r="Y237" s="232"/>
      <c r="Z237" s="232"/>
      <c r="AA237" s="148"/>
      <c r="AB237" s="147"/>
      <c r="AC237" s="229"/>
      <c r="AD237" s="232"/>
      <c r="AE237" s="232"/>
      <c r="AF237" s="148"/>
    </row>
    <row r="238" spans="1:44" ht="13.5" customHeight="1" x14ac:dyDescent="0.2">
      <c r="A238" s="211"/>
      <c r="C238" s="147"/>
      <c r="D238" s="229"/>
      <c r="E238" s="232"/>
      <c r="F238" s="232"/>
      <c r="G238" s="148"/>
      <c r="H238" s="147"/>
      <c r="I238" s="229"/>
      <c r="J238" s="232"/>
      <c r="K238" s="232"/>
      <c r="L238" s="148"/>
      <c r="M238" s="147"/>
      <c r="N238" s="229"/>
      <c r="O238" s="232"/>
      <c r="P238" s="232"/>
      <c r="Q238" s="148"/>
      <c r="R238" s="147"/>
      <c r="S238" s="229"/>
      <c r="T238" s="232"/>
      <c r="U238" s="232"/>
      <c r="V238" s="148"/>
      <c r="W238" s="147"/>
      <c r="X238" s="229"/>
      <c r="Y238" s="232"/>
      <c r="Z238" s="232"/>
      <c r="AA238" s="148"/>
      <c r="AB238" s="147"/>
      <c r="AC238" s="229"/>
      <c r="AD238" s="232"/>
      <c r="AE238" s="232"/>
      <c r="AF238" s="148"/>
    </row>
    <row r="239" spans="1:44" ht="13.5" customHeight="1" x14ac:dyDescent="0.2">
      <c r="A239" s="211"/>
      <c r="C239" s="147"/>
      <c r="D239" s="229"/>
      <c r="E239" s="232"/>
      <c r="F239" s="232"/>
      <c r="G239" s="148"/>
      <c r="H239" s="147"/>
      <c r="I239" s="229"/>
      <c r="J239" s="232"/>
      <c r="K239" s="232"/>
      <c r="L239" s="148"/>
      <c r="M239" s="147"/>
      <c r="N239" s="229"/>
      <c r="O239" s="232"/>
      <c r="P239" s="232"/>
      <c r="Q239" s="148"/>
      <c r="R239" s="147"/>
      <c r="S239" s="229"/>
      <c r="T239" s="232"/>
      <c r="U239" s="232"/>
      <c r="V239" s="148"/>
      <c r="W239" s="147"/>
      <c r="X239" s="229"/>
      <c r="Y239" s="232"/>
      <c r="Z239" s="232"/>
      <c r="AA239" s="148"/>
      <c r="AB239" s="147"/>
      <c r="AC239" s="229"/>
      <c r="AD239" s="232"/>
      <c r="AE239" s="232"/>
      <c r="AF239" s="148"/>
    </row>
    <row r="240" spans="1:44" ht="13.5" customHeight="1" x14ac:dyDescent="0.2">
      <c r="A240" s="211"/>
      <c r="C240" s="147"/>
      <c r="D240" s="229"/>
      <c r="E240" s="232"/>
      <c r="F240" s="232"/>
      <c r="G240" s="148"/>
      <c r="H240" s="147"/>
      <c r="I240" s="229"/>
      <c r="J240" s="232"/>
      <c r="K240" s="232"/>
      <c r="L240" s="148"/>
      <c r="M240" s="147"/>
      <c r="N240" s="229"/>
      <c r="O240" s="232"/>
      <c r="P240" s="232"/>
      <c r="Q240" s="148"/>
      <c r="R240" s="147"/>
      <c r="S240" s="229"/>
      <c r="T240" s="232"/>
      <c r="U240" s="232"/>
      <c r="V240" s="148"/>
      <c r="W240" s="147"/>
      <c r="X240" s="229"/>
      <c r="Y240" s="232"/>
      <c r="Z240" s="232"/>
      <c r="AA240" s="148"/>
      <c r="AB240" s="147"/>
      <c r="AC240" s="229"/>
      <c r="AD240" s="232"/>
      <c r="AE240" s="232"/>
      <c r="AF240" s="148"/>
    </row>
    <row r="241" spans="1:32" ht="13.5" customHeight="1" x14ac:dyDescent="0.2">
      <c r="A241" s="211"/>
      <c r="B241" s="147"/>
      <c r="C241" s="147"/>
      <c r="D241" s="229"/>
      <c r="E241" s="232"/>
      <c r="F241" s="232"/>
      <c r="G241" s="148"/>
      <c r="H241" s="147"/>
      <c r="I241" s="229"/>
      <c r="J241" s="232"/>
      <c r="K241" s="232"/>
      <c r="L241" s="148"/>
      <c r="M241" s="147"/>
      <c r="N241" s="229"/>
      <c r="O241" s="232"/>
      <c r="P241" s="232"/>
      <c r="Q241" s="148"/>
      <c r="R241" s="147"/>
      <c r="S241" s="229"/>
      <c r="T241" s="232"/>
      <c r="U241" s="232"/>
      <c r="V241" s="148"/>
      <c r="W241" s="147"/>
      <c r="X241" s="229"/>
      <c r="Y241" s="232"/>
      <c r="Z241" s="232"/>
      <c r="AA241" s="148"/>
      <c r="AB241" s="147"/>
      <c r="AC241" s="229"/>
      <c r="AD241" s="232"/>
      <c r="AE241" s="232"/>
      <c r="AF241" s="148"/>
    </row>
    <row r="242" spans="1:32" ht="13.5" customHeight="1" x14ac:dyDescent="0.2">
      <c r="A242" s="211"/>
      <c r="C242" s="147"/>
      <c r="D242" s="229"/>
      <c r="E242" s="232"/>
      <c r="F242" s="232"/>
      <c r="G242" s="148"/>
      <c r="H242" s="147"/>
      <c r="I242" s="229"/>
      <c r="J242" s="232"/>
      <c r="K242" s="232"/>
      <c r="L242" s="148"/>
      <c r="M242" s="147"/>
      <c r="N242" s="229"/>
      <c r="O242" s="232"/>
      <c r="P242" s="232"/>
      <c r="Q242" s="148"/>
      <c r="R242" s="147"/>
      <c r="S242" s="229"/>
      <c r="T242" s="232"/>
      <c r="U242" s="232"/>
      <c r="V242" s="148"/>
      <c r="W242" s="147"/>
      <c r="X242" s="229"/>
      <c r="Y242" s="232"/>
      <c r="Z242" s="232"/>
      <c r="AA242" s="148"/>
      <c r="AB242" s="147"/>
      <c r="AC242" s="229"/>
      <c r="AD242" s="232"/>
      <c r="AE242" s="232"/>
      <c r="AF242" s="148"/>
    </row>
    <row r="243" spans="1:32" ht="13.5" customHeight="1" x14ac:dyDescent="0.2">
      <c r="A243" s="211"/>
      <c r="C243" s="147"/>
      <c r="D243" s="229"/>
      <c r="E243" s="232"/>
      <c r="F243" s="232"/>
      <c r="G243" s="148"/>
      <c r="H243" s="147"/>
      <c r="I243" s="229"/>
      <c r="J243" s="232"/>
      <c r="K243" s="232"/>
      <c r="L243" s="148"/>
      <c r="M243" s="147"/>
      <c r="N243" s="229"/>
      <c r="O243" s="232"/>
      <c r="P243" s="232"/>
      <c r="Q243" s="148"/>
      <c r="R243" s="147"/>
      <c r="S243" s="229"/>
      <c r="T243" s="232"/>
      <c r="U243" s="232"/>
      <c r="V243" s="148"/>
      <c r="W243" s="147"/>
      <c r="X243" s="229"/>
      <c r="Y243" s="232"/>
      <c r="Z243" s="232"/>
      <c r="AA243" s="148"/>
      <c r="AB243" s="147"/>
      <c r="AC243" s="229"/>
      <c r="AD243" s="232"/>
      <c r="AE243" s="232"/>
      <c r="AF243" s="148"/>
    </row>
    <row r="244" spans="1:32" ht="13.5" customHeight="1" x14ac:dyDescent="0.2">
      <c r="A244" s="212"/>
      <c r="B244" s="150"/>
      <c r="C244" s="149"/>
      <c r="D244" s="230"/>
      <c r="E244" s="233"/>
      <c r="F244" s="233"/>
      <c r="G244" s="151"/>
      <c r="H244" s="149"/>
      <c r="I244" s="230"/>
      <c r="J244" s="233"/>
      <c r="K244" s="233"/>
      <c r="L244" s="151"/>
      <c r="M244" s="149"/>
      <c r="N244" s="230"/>
      <c r="O244" s="233"/>
      <c r="P244" s="233"/>
      <c r="Q244" s="151"/>
      <c r="R244" s="149"/>
      <c r="S244" s="230"/>
      <c r="T244" s="233"/>
      <c r="U244" s="233"/>
      <c r="V244" s="151"/>
      <c r="W244" s="149"/>
      <c r="X244" s="230"/>
      <c r="Y244" s="233"/>
      <c r="Z244" s="233"/>
      <c r="AA244" s="151"/>
      <c r="AB244" s="149"/>
      <c r="AC244" s="230"/>
      <c r="AD244" s="233"/>
      <c r="AE244" s="233"/>
      <c r="AF244" s="151"/>
    </row>
    <row r="247" spans="1:32" ht="13.5" customHeight="1" x14ac:dyDescent="0.2">
      <c r="A247" s="297" t="s">
        <v>579</v>
      </c>
    </row>
  </sheetData>
  <mergeCells count="49">
    <mergeCell ref="A221:A232"/>
    <mergeCell ref="A149:A160"/>
    <mergeCell ref="A161:A172"/>
    <mergeCell ref="A173:A184"/>
    <mergeCell ref="A185:A196"/>
    <mergeCell ref="A197:A208"/>
    <mergeCell ref="A209:A220"/>
    <mergeCell ref="A137:A148"/>
    <mergeCell ref="A5:A16"/>
    <mergeCell ref="A17:A28"/>
    <mergeCell ref="A29:A40"/>
    <mergeCell ref="A41:A52"/>
    <mergeCell ref="A53:A64"/>
    <mergeCell ref="A65:A76"/>
    <mergeCell ref="A77:A88"/>
    <mergeCell ref="A89:A100"/>
    <mergeCell ref="A101:A112"/>
    <mergeCell ref="A113:A124"/>
    <mergeCell ref="A125:A136"/>
    <mergeCell ref="AF3:AF4"/>
    <mergeCell ref="M3:O3"/>
    <mergeCell ref="P3:P4"/>
    <mergeCell ref="Q3:Q4"/>
    <mergeCell ref="R3:T3"/>
    <mergeCell ref="U3:U4"/>
    <mergeCell ref="V3:V4"/>
    <mergeCell ref="W3:Y3"/>
    <mergeCell ref="Z3:Z4"/>
    <mergeCell ref="AA3:AA4"/>
    <mergeCell ref="AB3:AD3"/>
    <mergeCell ref="AE3:AE4"/>
    <mergeCell ref="L3:L4"/>
    <mergeCell ref="C2:G2"/>
    <mergeCell ref="H2:L2"/>
    <mergeCell ref="M2:Q2"/>
    <mergeCell ref="R2:V2"/>
    <mergeCell ref="C3:E3"/>
    <mergeCell ref="F3:F4"/>
    <mergeCell ref="G3:G4"/>
    <mergeCell ref="H3:J3"/>
    <mergeCell ref="K3:K4"/>
    <mergeCell ref="W2:AA2"/>
    <mergeCell ref="AB2:AF2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05642-F3B4-475B-AC97-F5B565392726}">
  <sheetPr>
    <tabColor theme="6" tint="-0.499984740745262"/>
  </sheetPr>
  <dimension ref="A2:AS248"/>
  <sheetViews>
    <sheetView zoomScale="70" zoomScaleNormal="70" workbookViewId="0">
      <pane xSplit="2" ySplit="4" topLeftCell="C203" activePane="bottomRight" state="frozen"/>
      <selection pane="topRight" activeCell="C1" sqref="C1"/>
      <selection pane="bottomLeft" activeCell="A5" sqref="A5"/>
      <selection pane="bottomRight" activeCell="A248" sqref="A248"/>
    </sheetView>
  </sheetViews>
  <sheetFormatPr defaultColWidth="5.7109375" defaultRowHeight="12.75" x14ac:dyDescent="0.2"/>
  <cols>
    <col min="1" max="1" width="5.7109375" style="72"/>
    <col min="2" max="2" width="5.7109375" style="72" customWidth="1"/>
    <col min="3" max="5" width="7.42578125" style="93" customWidth="1"/>
    <col min="6" max="6" width="7" style="93" customWidth="1"/>
    <col min="7" max="9" width="7.42578125" style="72" customWidth="1"/>
    <col min="10" max="22" width="7.42578125" style="168" customWidth="1"/>
    <col min="23" max="23" width="9.140625" style="168" customWidth="1"/>
    <col min="24" max="44" width="7.42578125" style="168" customWidth="1"/>
    <col min="45" max="16384" width="5.7109375" style="72"/>
  </cols>
  <sheetData>
    <row r="2" spans="1:44" x14ac:dyDescent="0.2">
      <c r="C2" s="363" t="s">
        <v>518</v>
      </c>
      <c r="D2" s="364"/>
      <c r="E2" s="364"/>
      <c r="F2" s="364"/>
      <c r="G2" s="364"/>
      <c r="H2" s="364"/>
      <c r="I2" s="364"/>
      <c r="J2" s="360" t="s">
        <v>540</v>
      </c>
      <c r="K2" s="361"/>
      <c r="L2" s="361"/>
      <c r="M2" s="361"/>
      <c r="N2" s="361"/>
      <c r="O2" s="361"/>
      <c r="P2" s="361"/>
      <c r="Q2" s="360" t="s">
        <v>519</v>
      </c>
      <c r="R2" s="361"/>
      <c r="S2" s="361"/>
      <c r="T2" s="361"/>
      <c r="U2" s="361"/>
      <c r="V2" s="361"/>
      <c r="W2" s="361"/>
      <c r="X2" s="360" t="s">
        <v>520</v>
      </c>
      <c r="Y2" s="361"/>
      <c r="Z2" s="361"/>
      <c r="AA2" s="361"/>
      <c r="AB2" s="361"/>
      <c r="AC2" s="361"/>
      <c r="AD2" s="361"/>
      <c r="AE2" s="360" t="s">
        <v>521</v>
      </c>
      <c r="AF2" s="361"/>
      <c r="AG2" s="361"/>
      <c r="AH2" s="361"/>
      <c r="AI2" s="361"/>
      <c r="AJ2" s="361"/>
      <c r="AK2" s="362"/>
      <c r="AL2" s="360" t="s">
        <v>541</v>
      </c>
      <c r="AM2" s="361"/>
      <c r="AN2" s="361"/>
      <c r="AO2" s="361"/>
      <c r="AP2" s="361"/>
      <c r="AQ2" s="361"/>
      <c r="AR2" s="362"/>
    </row>
    <row r="3" spans="1:44" x14ac:dyDescent="0.2">
      <c r="C3" s="323" t="s">
        <v>318</v>
      </c>
      <c r="D3" s="324"/>
      <c r="E3" s="324"/>
      <c r="F3" s="325"/>
      <c r="G3" s="350" t="s">
        <v>522</v>
      </c>
      <c r="H3" s="351"/>
      <c r="I3" s="352"/>
      <c r="J3" s="365" t="s">
        <v>318</v>
      </c>
      <c r="K3" s="366"/>
      <c r="L3" s="366"/>
      <c r="M3" s="367"/>
      <c r="N3" s="365" t="s">
        <v>522</v>
      </c>
      <c r="O3" s="366"/>
      <c r="P3" s="367"/>
      <c r="Q3" s="365" t="s">
        <v>318</v>
      </c>
      <c r="R3" s="366"/>
      <c r="S3" s="366"/>
      <c r="T3" s="367"/>
      <c r="U3" s="365" t="s">
        <v>522</v>
      </c>
      <c r="V3" s="366"/>
      <c r="W3" s="367"/>
      <c r="X3" s="365" t="s">
        <v>318</v>
      </c>
      <c r="Y3" s="366"/>
      <c r="Z3" s="366"/>
      <c r="AA3" s="367"/>
      <c r="AB3" s="365" t="s">
        <v>522</v>
      </c>
      <c r="AC3" s="366"/>
      <c r="AD3" s="367"/>
      <c r="AE3" s="365" t="s">
        <v>318</v>
      </c>
      <c r="AF3" s="366"/>
      <c r="AG3" s="366"/>
      <c r="AH3" s="367"/>
      <c r="AI3" s="365" t="s">
        <v>522</v>
      </c>
      <c r="AJ3" s="366"/>
      <c r="AK3" s="367"/>
      <c r="AL3" s="365" t="s">
        <v>318</v>
      </c>
      <c r="AM3" s="366"/>
      <c r="AN3" s="366"/>
      <c r="AO3" s="367"/>
      <c r="AP3" s="365" t="s">
        <v>522</v>
      </c>
      <c r="AQ3" s="366"/>
      <c r="AR3" s="367"/>
    </row>
    <row r="4" spans="1:44" ht="51" x14ac:dyDescent="0.2">
      <c r="C4" s="73" t="s">
        <v>320</v>
      </c>
      <c r="D4" s="74" t="s">
        <v>324</v>
      </c>
      <c r="E4" s="75" t="s">
        <v>542</v>
      </c>
      <c r="F4" s="256" t="s">
        <v>524</v>
      </c>
      <c r="G4" s="110" t="s">
        <v>525</v>
      </c>
      <c r="H4" s="111" t="s">
        <v>526</v>
      </c>
      <c r="I4" s="112" t="s">
        <v>524</v>
      </c>
      <c r="J4" s="263" t="s">
        <v>320</v>
      </c>
      <c r="K4" s="264" t="s">
        <v>324</v>
      </c>
      <c r="L4" s="264" t="s">
        <v>542</v>
      </c>
      <c r="M4" s="266" t="s">
        <v>524</v>
      </c>
      <c r="N4" s="264" t="s">
        <v>525</v>
      </c>
      <c r="O4" s="265" t="s">
        <v>526</v>
      </c>
      <c r="P4" s="266" t="s">
        <v>524</v>
      </c>
      <c r="Q4" s="263" t="s">
        <v>320</v>
      </c>
      <c r="R4" s="264" t="s">
        <v>324</v>
      </c>
      <c r="S4" s="265" t="s">
        <v>542</v>
      </c>
      <c r="T4" s="266" t="s">
        <v>524</v>
      </c>
      <c r="U4" s="263" t="s">
        <v>525</v>
      </c>
      <c r="V4" s="265" t="s">
        <v>526</v>
      </c>
      <c r="W4" s="266" t="s">
        <v>524</v>
      </c>
      <c r="X4" s="263" t="s">
        <v>320</v>
      </c>
      <c r="Y4" s="264" t="s">
        <v>324</v>
      </c>
      <c r="Z4" s="265" t="s">
        <v>542</v>
      </c>
      <c r="AA4" s="266" t="s">
        <v>524</v>
      </c>
      <c r="AB4" s="263" t="s">
        <v>525</v>
      </c>
      <c r="AC4" s="265" t="s">
        <v>526</v>
      </c>
      <c r="AD4" s="266" t="s">
        <v>524</v>
      </c>
      <c r="AE4" s="263" t="s">
        <v>543</v>
      </c>
      <c r="AF4" s="264" t="s">
        <v>544</v>
      </c>
      <c r="AG4" s="265" t="s">
        <v>545</v>
      </c>
      <c r="AH4" s="266" t="s">
        <v>546</v>
      </c>
      <c r="AI4" s="263" t="s">
        <v>547</v>
      </c>
      <c r="AJ4" s="265" t="s">
        <v>548</v>
      </c>
      <c r="AK4" s="266" t="s">
        <v>524</v>
      </c>
      <c r="AL4" s="263" t="s">
        <v>543</v>
      </c>
      <c r="AM4" s="264" t="s">
        <v>544</v>
      </c>
      <c r="AN4" s="265" t="s">
        <v>545</v>
      </c>
      <c r="AO4" s="266" t="s">
        <v>546</v>
      </c>
      <c r="AP4" s="263" t="s">
        <v>525</v>
      </c>
      <c r="AQ4" s="265" t="s">
        <v>526</v>
      </c>
      <c r="AR4" s="266" t="s">
        <v>524</v>
      </c>
    </row>
    <row r="5" spans="1:44" x14ac:dyDescent="0.2">
      <c r="A5" s="329">
        <v>2004</v>
      </c>
      <c r="B5" s="82" t="s">
        <v>527</v>
      </c>
      <c r="C5" s="247">
        <f>'Dati Fig. 11'!C5+'Dati Fig. 11'!D5</f>
        <v>7739.8220000000001</v>
      </c>
      <c r="D5" s="248">
        <f>'Dati Fig. 11'!E5</f>
        <v>9674.1939999999995</v>
      </c>
      <c r="E5" s="249">
        <f>'Dati Fig. 11'!F5+'Dati Fig. 11'!G5</f>
        <v>4782.2340000000004</v>
      </c>
      <c r="F5" s="240">
        <f>SUM(C5:E5)</f>
        <v>22196.25</v>
      </c>
      <c r="G5" s="213">
        <f>'Dati Fig. 11'!I5</f>
        <v>13462.924999999999</v>
      </c>
      <c r="H5" s="239">
        <f>'Dati Fig. 11'!J5</f>
        <v>8733.3250000000007</v>
      </c>
      <c r="I5" s="240">
        <f>SUM(G5:H5)</f>
        <v>22196.25</v>
      </c>
      <c r="J5" s="267"/>
      <c r="K5" s="267"/>
      <c r="L5" s="267"/>
      <c r="M5" s="268"/>
      <c r="N5" s="267"/>
      <c r="O5" s="267"/>
      <c r="P5" s="268"/>
      <c r="Q5" s="267"/>
      <c r="R5" s="267"/>
      <c r="S5" s="267"/>
      <c r="T5" s="268"/>
      <c r="U5" s="267"/>
      <c r="V5" s="267"/>
      <c r="W5" s="268"/>
      <c r="X5" s="267"/>
      <c r="Y5" s="267"/>
      <c r="Z5" s="267"/>
      <c r="AA5" s="268"/>
      <c r="AB5" s="267"/>
      <c r="AC5" s="267"/>
      <c r="AD5" s="268"/>
      <c r="AE5" s="267"/>
      <c r="AF5" s="267"/>
      <c r="AG5" s="267"/>
      <c r="AH5" s="268"/>
      <c r="AI5" s="267"/>
      <c r="AJ5" s="267"/>
      <c r="AK5" s="268"/>
      <c r="AL5" s="267"/>
      <c r="AM5" s="267"/>
      <c r="AN5" s="267"/>
      <c r="AO5" s="268"/>
      <c r="AP5" s="267"/>
      <c r="AQ5" s="267"/>
      <c r="AR5" s="268"/>
    </row>
    <row r="6" spans="1:44" x14ac:dyDescent="0.2">
      <c r="A6" s="330"/>
      <c r="B6" s="91" t="s">
        <v>528</v>
      </c>
      <c r="C6" s="250">
        <f>'Dati Fig. 11'!C6+'Dati Fig. 11'!D6</f>
        <v>7726.9210000000003</v>
      </c>
      <c r="D6" s="251">
        <f>'Dati Fig. 11'!E6</f>
        <v>9729.6290000000008</v>
      </c>
      <c r="E6" s="252">
        <f>'Dati Fig. 11'!F6+'Dati Fig. 11'!G6</f>
        <v>4762.5399999999963</v>
      </c>
      <c r="F6" s="242">
        <f t="shared" ref="F6:F20" si="0">SUM(C6:E6)</f>
        <v>22219.09</v>
      </c>
      <c r="G6" s="214">
        <f>'Dati Fig. 11'!I6</f>
        <v>13454.001</v>
      </c>
      <c r="H6" s="241">
        <f>'Dati Fig. 11'!J6</f>
        <v>8765.0889999999999</v>
      </c>
      <c r="I6" s="242">
        <f t="shared" ref="I6:I69" si="1">SUM(G6:H6)</f>
        <v>22219.09</v>
      </c>
      <c r="J6" s="269">
        <f t="shared" ref="J6:J16" si="2">C6-C5</f>
        <v>-12.90099999999984</v>
      </c>
      <c r="K6" s="269">
        <f t="shared" ref="K6:K16" si="3">D6-D5</f>
        <v>55.43500000000131</v>
      </c>
      <c r="L6" s="269">
        <f t="shared" ref="L6:L16" si="4">E6-E5</f>
        <v>-19.694000000004053</v>
      </c>
      <c r="M6" s="270">
        <f t="shared" ref="M6:M16" si="5">F6-F5</f>
        <v>22.840000000000146</v>
      </c>
      <c r="N6" s="269">
        <f t="shared" ref="N6:N16" si="6">G6-G5</f>
        <v>-8.9239999999990687</v>
      </c>
      <c r="O6" s="269">
        <f t="shared" ref="O6:O16" si="7">H6-H5</f>
        <v>31.763999999999214</v>
      </c>
      <c r="P6" s="270">
        <f t="shared" ref="P6:P16" si="8">I6-I5</f>
        <v>22.840000000000146</v>
      </c>
      <c r="Q6" s="269">
        <f t="shared" ref="Q6:Q16" si="9">(C6-C5)/C5</f>
        <v>-1.666834198512555E-3</v>
      </c>
      <c r="R6" s="269">
        <f t="shared" ref="R6:R16" si="10">(D6-D5)/D5</f>
        <v>5.7301931303012235E-3</v>
      </c>
      <c r="S6" s="269">
        <f t="shared" ref="S6:S16" si="11">(E6-E5)/E5</f>
        <v>-4.1181590026761654E-3</v>
      </c>
      <c r="T6" s="270">
        <f t="shared" ref="T6:T16" si="12">(F6-F5)/F5</f>
        <v>1.029002646843505E-3</v>
      </c>
      <c r="U6" s="269">
        <f t="shared" ref="U6:U16" si="13">(G6-G5)/G5</f>
        <v>-6.6285743996932832E-4</v>
      </c>
      <c r="V6" s="269">
        <f t="shared" ref="V6:V16" si="14">(H6-H5)/H5</f>
        <v>3.6371027071589812E-3</v>
      </c>
      <c r="W6" s="270">
        <f t="shared" ref="W6:W16" si="15">(I6-I5)/I5</f>
        <v>1.029002646843505E-3</v>
      </c>
      <c r="X6" s="269"/>
      <c r="Y6" s="269"/>
      <c r="Z6" s="269"/>
      <c r="AA6" s="270"/>
      <c r="AB6" s="269"/>
      <c r="AC6" s="269"/>
      <c r="AD6" s="270"/>
      <c r="AE6" s="269">
        <f t="shared" ref="AE6:AE16" si="16">(C6-C5)/$F5</f>
        <v>-5.8122430590752216E-4</v>
      </c>
      <c r="AF6" s="269">
        <f t="shared" ref="AF6:AF16" si="17">(D6-D5)/$F5</f>
        <v>2.4974939460495043E-3</v>
      </c>
      <c r="AG6" s="269">
        <f t="shared" ref="AG6:AG16" si="18">(E6-E5)/$F5</f>
        <v>-8.8726699329860011E-4</v>
      </c>
      <c r="AH6" s="270">
        <f t="shared" ref="AH6:AH16" si="19">(F6-F5)/$F5</f>
        <v>1.029002646843505E-3</v>
      </c>
      <c r="AI6" s="269">
        <f t="shared" ref="AI6:AI16" si="20">(G6-G5)/$F5</f>
        <v>-4.020498958156927E-4</v>
      </c>
      <c r="AJ6" s="269">
        <f t="shared" ref="AJ6:AJ16" si="21">(H6-H5)/$F5</f>
        <v>1.4310525426591977E-3</v>
      </c>
      <c r="AK6" s="270">
        <f t="shared" ref="AK6:AK16" si="22">(I6-I5)/$F5</f>
        <v>1.029002646843505E-3</v>
      </c>
      <c r="AL6" s="269"/>
      <c r="AM6" s="269"/>
      <c r="AN6" s="269"/>
      <c r="AO6" s="270"/>
      <c r="AP6" s="269"/>
      <c r="AQ6" s="269"/>
      <c r="AR6" s="270"/>
    </row>
    <row r="7" spans="1:44" x14ac:dyDescent="0.2">
      <c r="A7" s="330"/>
      <c r="B7" s="91" t="s">
        <v>529</v>
      </c>
      <c r="C7" s="250">
        <f>'Dati Fig. 11'!C7+'Dati Fig. 11'!D7</f>
        <v>7733.808</v>
      </c>
      <c r="D7" s="251">
        <f>'Dati Fig. 11'!E7</f>
        <v>9741.5130000000008</v>
      </c>
      <c r="E7" s="252">
        <f>'Dati Fig. 11'!F7+'Dati Fig. 11'!G7</f>
        <v>4811.8509999999997</v>
      </c>
      <c r="F7" s="242">
        <f t="shared" si="0"/>
        <v>22287.171999999999</v>
      </c>
      <c r="G7" s="214">
        <f>'Dati Fig. 11'!I7</f>
        <v>13479.937</v>
      </c>
      <c r="H7" s="241">
        <f>'Dati Fig. 11'!J7</f>
        <v>8807.2350000000006</v>
      </c>
      <c r="I7" s="242">
        <f t="shared" si="1"/>
        <v>22287.171999999999</v>
      </c>
      <c r="J7" s="269">
        <f t="shared" si="2"/>
        <v>6.8869999999997162</v>
      </c>
      <c r="K7" s="269">
        <f t="shared" si="3"/>
        <v>11.884000000000015</v>
      </c>
      <c r="L7" s="269">
        <f t="shared" si="4"/>
        <v>49.311000000003332</v>
      </c>
      <c r="M7" s="270">
        <f t="shared" si="5"/>
        <v>68.081999999998516</v>
      </c>
      <c r="N7" s="269">
        <f t="shared" si="6"/>
        <v>25.935999999999694</v>
      </c>
      <c r="O7" s="269">
        <f t="shared" si="7"/>
        <v>42.14600000000064</v>
      </c>
      <c r="P7" s="270">
        <f t="shared" si="8"/>
        <v>68.081999999998516</v>
      </c>
      <c r="Q7" s="269">
        <f t="shared" si="9"/>
        <v>8.912993933805867E-4</v>
      </c>
      <c r="R7" s="269">
        <f t="shared" si="10"/>
        <v>1.2214237562398333E-3</v>
      </c>
      <c r="S7" s="269">
        <f t="shared" si="11"/>
        <v>1.0353928785900669E-2</v>
      </c>
      <c r="T7" s="270">
        <f t="shared" si="12"/>
        <v>3.064121887980044E-3</v>
      </c>
      <c r="U7" s="269">
        <f t="shared" si="13"/>
        <v>1.9277536845730644E-3</v>
      </c>
      <c r="V7" s="269">
        <f t="shared" si="14"/>
        <v>4.808393845173807E-3</v>
      </c>
      <c r="W7" s="270">
        <f t="shared" si="15"/>
        <v>3.064121887980044E-3</v>
      </c>
      <c r="X7" s="269"/>
      <c r="Y7" s="269"/>
      <c r="Z7" s="269"/>
      <c r="AA7" s="270"/>
      <c r="AB7" s="269"/>
      <c r="AC7" s="269"/>
      <c r="AD7" s="270"/>
      <c r="AE7" s="269">
        <f t="shared" si="16"/>
        <v>3.0995868867715625E-4</v>
      </c>
      <c r="AF7" s="269">
        <f t="shared" si="17"/>
        <v>5.3485538786692054E-4</v>
      </c>
      <c r="AG7" s="269">
        <f t="shared" si="18"/>
        <v>2.219307811436172E-3</v>
      </c>
      <c r="AH7" s="270">
        <f t="shared" si="19"/>
        <v>3.064121887980044E-3</v>
      </c>
      <c r="AI7" s="269">
        <f t="shared" si="20"/>
        <v>1.1672845287543142E-3</v>
      </c>
      <c r="AJ7" s="269">
        <f t="shared" si="21"/>
        <v>1.8968373592258116E-3</v>
      </c>
      <c r="AK7" s="270">
        <f t="shared" si="22"/>
        <v>3.064121887980044E-3</v>
      </c>
      <c r="AL7" s="269"/>
      <c r="AM7" s="269"/>
      <c r="AN7" s="269"/>
      <c r="AO7" s="270"/>
      <c r="AP7" s="269"/>
      <c r="AQ7" s="269"/>
      <c r="AR7" s="270"/>
    </row>
    <row r="8" spans="1:44" x14ac:dyDescent="0.2">
      <c r="A8" s="330"/>
      <c r="B8" s="91" t="s">
        <v>530</v>
      </c>
      <c r="C8" s="250">
        <f>'Dati Fig. 11'!C8+'Dati Fig. 11'!D8</f>
        <v>7637.433</v>
      </c>
      <c r="D8" s="251">
        <f>'Dati Fig. 11'!E8</f>
        <v>9760.7160000000003</v>
      </c>
      <c r="E8" s="252">
        <f>'Dati Fig. 11'!F8+'Dati Fig. 11'!G8</f>
        <v>4809.0309999999981</v>
      </c>
      <c r="F8" s="242">
        <f t="shared" si="0"/>
        <v>22207.18</v>
      </c>
      <c r="G8" s="214">
        <f>'Dati Fig. 11'!I8</f>
        <v>13497.307000000001</v>
      </c>
      <c r="H8" s="241">
        <f>'Dati Fig. 11'!J8</f>
        <v>8709.8729999999996</v>
      </c>
      <c r="I8" s="242">
        <f t="shared" si="1"/>
        <v>22207.18</v>
      </c>
      <c r="J8" s="269">
        <f t="shared" si="2"/>
        <v>-96.375</v>
      </c>
      <c r="K8" s="269">
        <f t="shared" si="3"/>
        <v>19.20299999999952</v>
      </c>
      <c r="L8" s="269">
        <f t="shared" si="4"/>
        <v>-2.820000000001528</v>
      </c>
      <c r="M8" s="270">
        <f t="shared" si="5"/>
        <v>-79.99199999999837</v>
      </c>
      <c r="N8" s="269">
        <f t="shared" si="6"/>
        <v>17.3700000000008</v>
      </c>
      <c r="O8" s="269">
        <f t="shared" si="7"/>
        <v>-97.36200000000099</v>
      </c>
      <c r="P8" s="270">
        <f t="shared" si="8"/>
        <v>-79.99199999999837</v>
      </c>
      <c r="Q8" s="269">
        <f t="shared" si="9"/>
        <v>-1.2461519603279523E-2</v>
      </c>
      <c r="R8" s="269">
        <f t="shared" si="10"/>
        <v>1.9712543626436178E-3</v>
      </c>
      <c r="S8" s="269">
        <f t="shared" si="11"/>
        <v>-5.86053059415499E-4</v>
      </c>
      <c r="T8" s="270">
        <f t="shared" si="12"/>
        <v>-3.5891498481726786E-3</v>
      </c>
      <c r="U8" s="269">
        <f t="shared" si="13"/>
        <v>1.2885816899589962E-3</v>
      </c>
      <c r="V8" s="269">
        <f t="shared" si="14"/>
        <v>-1.105477485272063E-2</v>
      </c>
      <c r="W8" s="270">
        <f t="shared" si="15"/>
        <v>-3.5891498481726786E-3</v>
      </c>
      <c r="X8" s="269"/>
      <c r="Y8" s="269"/>
      <c r="Z8" s="269"/>
      <c r="AA8" s="270"/>
      <c r="AB8" s="269"/>
      <c r="AC8" s="269"/>
      <c r="AD8" s="270"/>
      <c r="AE8" s="269">
        <f t="shared" si="16"/>
        <v>-4.3242363813587479E-3</v>
      </c>
      <c r="AF8" s="269">
        <f t="shared" si="17"/>
        <v>8.616167183525806E-4</v>
      </c>
      <c r="AG8" s="269">
        <f t="shared" si="18"/>
        <v>-1.2653018516667471E-4</v>
      </c>
      <c r="AH8" s="270">
        <f t="shared" si="19"/>
        <v>-3.5891498481726786E-3</v>
      </c>
      <c r="AI8" s="269">
        <f t="shared" si="20"/>
        <v>7.7937209799434405E-4</v>
      </c>
      <c r="AJ8" s="269">
        <f t="shared" si="21"/>
        <v>-4.3685219461671041E-3</v>
      </c>
      <c r="AK8" s="270">
        <f t="shared" si="22"/>
        <v>-3.5891498481726786E-3</v>
      </c>
      <c r="AL8" s="269"/>
      <c r="AM8" s="269"/>
      <c r="AN8" s="269"/>
      <c r="AO8" s="270"/>
      <c r="AP8" s="269"/>
      <c r="AQ8" s="269"/>
      <c r="AR8" s="270"/>
    </row>
    <row r="9" spans="1:44" x14ac:dyDescent="0.2">
      <c r="A9" s="330"/>
      <c r="B9" s="91" t="s">
        <v>531</v>
      </c>
      <c r="C9" s="250">
        <f>'Dati Fig. 11'!C9+'Dati Fig. 11'!D9</f>
        <v>7698.3329999999996</v>
      </c>
      <c r="D9" s="251">
        <f>'Dati Fig. 11'!E9</f>
        <v>9805.8610000000008</v>
      </c>
      <c r="E9" s="252">
        <f>'Dati Fig. 11'!F9+'Dati Fig. 11'!G9</f>
        <v>4890.815999999998</v>
      </c>
      <c r="F9" s="242">
        <f t="shared" si="0"/>
        <v>22395.01</v>
      </c>
      <c r="G9" s="214">
        <f>'Dati Fig. 11'!I9</f>
        <v>13566.565000000001</v>
      </c>
      <c r="H9" s="241">
        <f>'Dati Fig. 11'!J9</f>
        <v>8828.4449999999997</v>
      </c>
      <c r="I9" s="242">
        <f t="shared" si="1"/>
        <v>22395.010000000002</v>
      </c>
      <c r="J9" s="269">
        <f t="shared" si="2"/>
        <v>60.899999999999636</v>
      </c>
      <c r="K9" s="269">
        <f t="shared" si="3"/>
        <v>45.145000000000437</v>
      </c>
      <c r="L9" s="269">
        <f t="shared" si="4"/>
        <v>81.784999999999854</v>
      </c>
      <c r="M9" s="270">
        <f t="shared" si="5"/>
        <v>187.82999999999811</v>
      </c>
      <c r="N9" s="269">
        <f t="shared" si="6"/>
        <v>69.257999999999811</v>
      </c>
      <c r="O9" s="269">
        <f t="shared" si="7"/>
        <v>118.57200000000012</v>
      </c>
      <c r="P9" s="270">
        <f t="shared" si="8"/>
        <v>187.83000000000175</v>
      </c>
      <c r="Q9" s="269">
        <f t="shared" si="9"/>
        <v>7.9738833715463867E-3</v>
      </c>
      <c r="R9" s="269">
        <f t="shared" si="10"/>
        <v>4.6251729893586118E-3</v>
      </c>
      <c r="S9" s="269">
        <f t="shared" si="11"/>
        <v>1.7006544561679864E-2</v>
      </c>
      <c r="T9" s="270">
        <f t="shared" si="12"/>
        <v>8.4580752711509565E-3</v>
      </c>
      <c r="U9" s="269">
        <f t="shared" si="13"/>
        <v>5.1312458107383796E-3</v>
      </c>
      <c r="V9" s="269">
        <f t="shared" si="14"/>
        <v>1.3613516523145644E-2</v>
      </c>
      <c r="W9" s="270">
        <f t="shared" si="15"/>
        <v>8.4580752711511213E-3</v>
      </c>
      <c r="X9" s="269"/>
      <c r="Y9" s="269"/>
      <c r="Z9" s="269"/>
      <c r="AA9" s="270"/>
      <c r="AB9" s="269"/>
      <c r="AC9" s="269"/>
      <c r="AD9" s="270"/>
      <c r="AE9" s="269">
        <f t="shared" si="16"/>
        <v>2.7423563009801172E-3</v>
      </c>
      <c r="AF9" s="269">
        <f t="shared" si="17"/>
        <v>2.0329010707348001E-3</v>
      </c>
      <c r="AG9" s="269">
        <f t="shared" si="18"/>
        <v>3.6828178994361216E-3</v>
      </c>
      <c r="AH9" s="270">
        <f t="shared" si="19"/>
        <v>8.4580752711509565E-3</v>
      </c>
      <c r="AI9" s="269">
        <f t="shared" si="20"/>
        <v>3.1187210622870536E-3</v>
      </c>
      <c r="AJ9" s="269">
        <f t="shared" si="21"/>
        <v>5.3393542088639853E-3</v>
      </c>
      <c r="AK9" s="270">
        <f t="shared" si="22"/>
        <v>8.4580752711511213E-3</v>
      </c>
      <c r="AL9" s="269"/>
      <c r="AM9" s="269"/>
      <c r="AN9" s="269"/>
      <c r="AO9" s="270"/>
      <c r="AP9" s="269"/>
      <c r="AQ9" s="269"/>
      <c r="AR9" s="270"/>
    </row>
    <row r="10" spans="1:44" x14ac:dyDescent="0.2">
      <c r="A10" s="330"/>
      <c r="B10" s="91" t="s">
        <v>532</v>
      </c>
      <c r="C10" s="250">
        <f>'Dati Fig. 11'!C10+'Dati Fig. 11'!D10</f>
        <v>7681.7240000000002</v>
      </c>
      <c r="D10" s="251">
        <f>'Dati Fig. 11'!E10</f>
        <v>9850.5519999999997</v>
      </c>
      <c r="E10" s="252">
        <f>'Dati Fig. 11'!F10+'Dati Fig. 11'!G10</f>
        <v>4911.4480000000003</v>
      </c>
      <c r="F10" s="242">
        <f t="shared" si="0"/>
        <v>22443.723999999998</v>
      </c>
      <c r="G10" s="214">
        <f>'Dati Fig. 11'!I10</f>
        <v>13518.546</v>
      </c>
      <c r="H10" s="241">
        <f>'Dati Fig. 11'!J10</f>
        <v>8925.1790000000001</v>
      </c>
      <c r="I10" s="242">
        <f t="shared" si="1"/>
        <v>22443.724999999999</v>
      </c>
      <c r="J10" s="269">
        <f t="shared" si="2"/>
        <v>-16.608999999999469</v>
      </c>
      <c r="K10" s="269">
        <f t="shared" si="3"/>
        <v>44.690999999998894</v>
      </c>
      <c r="L10" s="269">
        <f t="shared" si="4"/>
        <v>20.632000000002336</v>
      </c>
      <c r="M10" s="270">
        <f t="shared" si="5"/>
        <v>48.713999999999942</v>
      </c>
      <c r="N10" s="269">
        <f t="shared" si="6"/>
        <v>-48.019000000000233</v>
      </c>
      <c r="O10" s="269">
        <f t="shared" si="7"/>
        <v>96.734000000000378</v>
      </c>
      <c r="P10" s="270">
        <f t="shared" si="8"/>
        <v>48.714999999996508</v>
      </c>
      <c r="Q10" s="269">
        <f t="shared" si="9"/>
        <v>-2.1574800674379075E-3</v>
      </c>
      <c r="R10" s="269">
        <f t="shared" si="10"/>
        <v>4.5575804103279551E-3</v>
      </c>
      <c r="S10" s="269">
        <f t="shared" si="11"/>
        <v>4.2185189547106951E-3</v>
      </c>
      <c r="T10" s="270">
        <f t="shared" si="12"/>
        <v>2.1752167112227207E-3</v>
      </c>
      <c r="U10" s="269">
        <f t="shared" si="13"/>
        <v>-3.5395105540717369E-3</v>
      </c>
      <c r="V10" s="269">
        <f t="shared" si="14"/>
        <v>1.0957082476019319E-2</v>
      </c>
      <c r="W10" s="270">
        <f t="shared" si="15"/>
        <v>2.1752613640269197E-3</v>
      </c>
      <c r="X10" s="269"/>
      <c r="Y10" s="269"/>
      <c r="Z10" s="269"/>
      <c r="AA10" s="270"/>
      <c r="AB10" s="269"/>
      <c r="AC10" s="269"/>
      <c r="AD10" s="270"/>
      <c r="AE10" s="269">
        <f t="shared" si="16"/>
        <v>-7.4163842748895719E-4</v>
      </c>
      <c r="AF10" s="269">
        <f t="shared" si="17"/>
        <v>1.9955784793129765E-3</v>
      </c>
      <c r="AG10" s="269">
        <f t="shared" si="18"/>
        <v>9.2127665939878292E-4</v>
      </c>
      <c r="AH10" s="270">
        <f t="shared" si="19"/>
        <v>2.1752167112227207E-3</v>
      </c>
      <c r="AI10" s="269">
        <f t="shared" si="20"/>
        <v>-2.144183012197817E-3</v>
      </c>
      <c r="AJ10" s="269">
        <f t="shared" si="21"/>
        <v>4.3194443762248997E-3</v>
      </c>
      <c r="AK10" s="270">
        <f t="shared" si="22"/>
        <v>2.1752613640269197E-3</v>
      </c>
      <c r="AL10" s="269"/>
      <c r="AM10" s="269"/>
      <c r="AN10" s="269"/>
      <c r="AO10" s="270"/>
      <c r="AP10" s="269"/>
      <c r="AQ10" s="269"/>
      <c r="AR10" s="270"/>
    </row>
    <row r="11" spans="1:44" x14ac:dyDescent="0.2">
      <c r="A11" s="330"/>
      <c r="B11" s="91" t="s">
        <v>533</v>
      </c>
      <c r="C11" s="250">
        <f>'Dati Fig. 11'!C11+'Dati Fig. 11'!D11</f>
        <v>7720.3150000000005</v>
      </c>
      <c r="D11" s="251">
        <f>'Dati Fig. 11'!E11</f>
        <v>9838.4760000000006</v>
      </c>
      <c r="E11" s="252">
        <f>'Dati Fig. 11'!F11+'Dati Fig. 11'!G11</f>
        <v>4842.3399999999992</v>
      </c>
      <c r="F11" s="242">
        <f t="shared" si="0"/>
        <v>22401.131000000001</v>
      </c>
      <c r="G11" s="214">
        <f>'Dati Fig. 11'!I11</f>
        <v>13565.255999999999</v>
      </c>
      <c r="H11" s="241">
        <f>'Dati Fig. 11'!J11</f>
        <v>8835.8739999999998</v>
      </c>
      <c r="I11" s="242">
        <f t="shared" si="1"/>
        <v>22401.129999999997</v>
      </c>
      <c r="J11" s="269">
        <f t="shared" si="2"/>
        <v>38.591000000000349</v>
      </c>
      <c r="K11" s="269">
        <f t="shared" si="3"/>
        <v>-12.075999999999112</v>
      </c>
      <c r="L11" s="269">
        <f t="shared" si="4"/>
        <v>-69.108000000001084</v>
      </c>
      <c r="M11" s="270">
        <f t="shared" si="5"/>
        <v>-42.592999999997119</v>
      </c>
      <c r="N11" s="269">
        <f t="shared" si="6"/>
        <v>46.709999999999127</v>
      </c>
      <c r="O11" s="269">
        <f t="shared" si="7"/>
        <v>-89.305000000000291</v>
      </c>
      <c r="P11" s="270">
        <f t="shared" si="8"/>
        <v>-42.595000000001164</v>
      </c>
      <c r="Q11" s="269">
        <f t="shared" si="9"/>
        <v>5.0237420662341357E-3</v>
      </c>
      <c r="R11" s="269">
        <f t="shared" si="10"/>
        <v>-1.2259211463478505E-3</v>
      </c>
      <c r="S11" s="269">
        <f t="shared" si="11"/>
        <v>-1.4070799487239013E-2</v>
      </c>
      <c r="T11" s="270">
        <f t="shared" si="12"/>
        <v>-1.897768837292649E-3</v>
      </c>
      <c r="U11" s="269">
        <f t="shared" si="13"/>
        <v>3.455253249868671E-3</v>
      </c>
      <c r="V11" s="269">
        <f t="shared" si="14"/>
        <v>-1.000596178519224E-2</v>
      </c>
      <c r="W11" s="270">
        <f t="shared" si="15"/>
        <v>-1.897857864503382E-3</v>
      </c>
      <c r="X11" s="269"/>
      <c r="Y11" s="269"/>
      <c r="Z11" s="269"/>
      <c r="AA11" s="270"/>
      <c r="AB11" s="269"/>
      <c r="AC11" s="269"/>
      <c r="AD11" s="270"/>
      <c r="AE11" s="269">
        <f t="shared" si="16"/>
        <v>1.7194561829400662E-3</v>
      </c>
      <c r="AF11" s="269">
        <f t="shared" si="17"/>
        <v>-5.3805687505331613E-4</v>
      </c>
      <c r="AG11" s="269">
        <f t="shared" si="18"/>
        <v>-3.0791681451795205E-3</v>
      </c>
      <c r="AH11" s="270">
        <f t="shared" si="19"/>
        <v>-1.897768837292649E-3</v>
      </c>
      <c r="AI11" s="269">
        <f t="shared" si="20"/>
        <v>2.0812054184946817E-3</v>
      </c>
      <c r="AJ11" s="269">
        <f t="shared" si="21"/>
        <v>-3.9790633675588017E-3</v>
      </c>
      <c r="AK11" s="270">
        <f t="shared" si="22"/>
        <v>-1.89785794906412E-3</v>
      </c>
      <c r="AL11" s="269"/>
      <c r="AM11" s="269"/>
      <c r="AN11" s="269"/>
      <c r="AO11" s="270"/>
      <c r="AP11" s="269"/>
      <c r="AQ11" s="269"/>
      <c r="AR11" s="270"/>
    </row>
    <row r="12" spans="1:44" x14ac:dyDescent="0.2">
      <c r="A12" s="330"/>
      <c r="B12" s="91" t="s">
        <v>534</v>
      </c>
      <c r="C12" s="250">
        <f>'Dati Fig. 11'!C12+'Dati Fig. 11'!D12</f>
        <v>7646.7309999999998</v>
      </c>
      <c r="D12" s="251">
        <f>'Dati Fig. 11'!E12</f>
        <v>9857.8940000000002</v>
      </c>
      <c r="E12" s="252">
        <f>'Dati Fig. 11'!F12+'Dati Fig. 11'!G12</f>
        <v>4860.4110000000001</v>
      </c>
      <c r="F12" s="242">
        <f t="shared" si="0"/>
        <v>22365.036</v>
      </c>
      <c r="G12" s="214">
        <f>'Dati Fig. 11'!I12</f>
        <v>13546.232</v>
      </c>
      <c r="H12" s="241">
        <f>'Dati Fig. 11'!J12</f>
        <v>8818.8040000000001</v>
      </c>
      <c r="I12" s="242">
        <f t="shared" si="1"/>
        <v>22365.036</v>
      </c>
      <c r="J12" s="269">
        <f t="shared" si="2"/>
        <v>-73.584000000000742</v>
      </c>
      <c r="K12" s="269">
        <f t="shared" si="3"/>
        <v>19.417999999999665</v>
      </c>
      <c r="L12" s="269">
        <f t="shared" si="4"/>
        <v>18.071000000000822</v>
      </c>
      <c r="M12" s="270">
        <f t="shared" si="5"/>
        <v>-36.095000000001164</v>
      </c>
      <c r="N12" s="269">
        <f t="shared" si="6"/>
        <v>-19.023999999999432</v>
      </c>
      <c r="O12" s="269">
        <f t="shared" si="7"/>
        <v>-17.069999999999709</v>
      </c>
      <c r="P12" s="270">
        <f t="shared" si="8"/>
        <v>-36.093999999997322</v>
      </c>
      <c r="Q12" s="269">
        <f t="shared" si="9"/>
        <v>-9.5312173143195233E-3</v>
      </c>
      <c r="R12" s="269">
        <f t="shared" si="10"/>
        <v>1.9736796633949877E-3</v>
      </c>
      <c r="S12" s="269">
        <f t="shared" si="11"/>
        <v>3.7318734330924357E-3</v>
      </c>
      <c r="T12" s="270">
        <f t="shared" si="12"/>
        <v>-1.6113025721782156E-3</v>
      </c>
      <c r="U12" s="269">
        <f t="shared" si="13"/>
        <v>-1.4024062649462298E-3</v>
      </c>
      <c r="V12" s="269">
        <f t="shared" si="14"/>
        <v>-1.931897172820675E-3</v>
      </c>
      <c r="W12" s="270">
        <f t="shared" si="15"/>
        <v>-1.6112580035023826E-3</v>
      </c>
      <c r="X12" s="269"/>
      <c r="Y12" s="269"/>
      <c r="Z12" s="269"/>
      <c r="AA12" s="270"/>
      <c r="AB12" s="269"/>
      <c r="AC12" s="269"/>
      <c r="AD12" s="270"/>
      <c r="AE12" s="269">
        <f t="shared" si="16"/>
        <v>-3.2848341452045766E-3</v>
      </c>
      <c r="AF12" s="269">
        <f t="shared" si="17"/>
        <v>8.668312327622951E-4</v>
      </c>
      <c r="AG12" s="269">
        <f t="shared" si="18"/>
        <v>8.0670034026410632E-4</v>
      </c>
      <c r="AH12" s="270">
        <f t="shared" si="19"/>
        <v>-1.6113025721782156E-3</v>
      </c>
      <c r="AI12" s="269">
        <f t="shared" si="20"/>
        <v>-8.4924283510504138E-4</v>
      </c>
      <c r="AJ12" s="269">
        <f t="shared" si="21"/>
        <v>-7.6201509646989284E-4</v>
      </c>
      <c r="AK12" s="270">
        <f t="shared" si="22"/>
        <v>-1.6112579315748531E-3</v>
      </c>
      <c r="AL12" s="269"/>
      <c r="AM12" s="269"/>
      <c r="AN12" s="269"/>
      <c r="AO12" s="270"/>
      <c r="AP12" s="269"/>
      <c r="AQ12" s="269"/>
      <c r="AR12" s="270"/>
    </row>
    <row r="13" spans="1:44" x14ac:dyDescent="0.2">
      <c r="A13" s="330"/>
      <c r="B13" s="91" t="s">
        <v>535</v>
      </c>
      <c r="C13" s="250">
        <f>'Dati Fig. 11'!C13+'Dati Fig. 11'!D13</f>
        <v>7560.63</v>
      </c>
      <c r="D13" s="251">
        <f>'Dati Fig. 11'!E13</f>
        <v>9888.9840000000004</v>
      </c>
      <c r="E13" s="252">
        <f>'Dati Fig. 11'!F13+'Dati Fig. 11'!G13</f>
        <v>4907.1859999999997</v>
      </c>
      <c r="F13" s="242">
        <f t="shared" si="0"/>
        <v>22356.800000000003</v>
      </c>
      <c r="G13" s="214">
        <f>'Dati Fig. 11'!I13</f>
        <v>13505.115</v>
      </c>
      <c r="H13" s="241">
        <f>'Dati Fig. 11'!J13</f>
        <v>8851.6849999999995</v>
      </c>
      <c r="I13" s="242">
        <f t="shared" si="1"/>
        <v>22356.799999999999</v>
      </c>
      <c r="J13" s="269">
        <f t="shared" si="2"/>
        <v>-86.100999999999658</v>
      </c>
      <c r="K13" s="269">
        <f t="shared" si="3"/>
        <v>31.090000000000146</v>
      </c>
      <c r="L13" s="269">
        <f t="shared" si="4"/>
        <v>46.774999999999636</v>
      </c>
      <c r="M13" s="270">
        <f t="shared" si="5"/>
        <v>-8.2359999999971478</v>
      </c>
      <c r="N13" s="269">
        <f t="shared" si="6"/>
        <v>-41.117000000000189</v>
      </c>
      <c r="O13" s="269">
        <f t="shared" si="7"/>
        <v>32.880999999999403</v>
      </c>
      <c r="P13" s="270">
        <f t="shared" si="8"/>
        <v>-8.2360000000007858</v>
      </c>
      <c r="Q13" s="269">
        <f t="shared" si="9"/>
        <v>-1.1259844239322615E-2</v>
      </c>
      <c r="R13" s="269">
        <f t="shared" si="10"/>
        <v>3.1538176409687652E-3</v>
      </c>
      <c r="S13" s="269">
        <f t="shared" si="11"/>
        <v>9.62367174298627E-3</v>
      </c>
      <c r="T13" s="270">
        <f t="shared" si="12"/>
        <v>-3.6825337549186809E-4</v>
      </c>
      <c r="U13" s="269">
        <f t="shared" si="13"/>
        <v>-3.0353090069622454E-3</v>
      </c>
      <c r="V13" s="269">
        <f t="shared" si="14"/>
        <v>3.7285101245020757E-3</v>
      </c>
      <c r="W13" s="270">
        <f t="shared" si="15"/>
        <v>-3.6825337549203078E-4</v>
      </c>
      <c r="X13" s="269"/>
      <c r="Y13" s="269"/>
      <c r="Z13" s="269"/>
      <c r="AA13" s="270"/>
      <c r="AB13" s="269"/>
      <c r="AC13" s="269"/>
      <c r="AD13" s="270"/>
      <c r="AE13" s="269">
        <f t="shared" si="16"/>
        <v>-3.849803774069474E-3</v>
      </c>
      <c r="AF13" s="269">
        <f t="shared" si="17"/>
        <v>1.3901162510983726E-3</v>
      </c>
      <c r="AG13" s="269">
        <f t="shared" si="18"/>
        <v>2.0914341474791115E-3</v>
      </c>
      <c r="AH13" s="270">
        <f t="shared" si="19"/>
        <v>-3.6825337549186809E-4</v>
      </c>
      <c r="AI13" s="269">
        <f t="shared" si="20"/>
        <v>-1.8384499805857765E-3</v>
      </c>
      <c r="AJ13" s="269">
        <f t="shared" si="21"/>
        <v>1.4701966050937455E-3</v>
      </c>
      <c r="AK13" s="270">
        <f t="shared" si="22"/>
        <v>-3.6825337549203078E-4</v>
      </c>
      <c r="AL13" s="269"/>
      <c r="AM13" s="269"/>
      <c r="AN13" s="269"/>
      <c r="AO13" s="270"/>
      <c r="AP13" s="269"/>
      <c r="AQ13" s="269"/>
      <c r="AR13" s="270"/>
    </row>
    <row r="14" spans="1:44" x14ac:dyDescent="0.2">
      <c r="A14" s="330"/>
      <c r="B14" s="91" t="s">
        <v>536</v>
      </c>
      <c r="C14" s="250">
        <f>'Dati Fig. 11'!C14+'Dati Fig. 11'!D14</f>
        <v>7573.0259999999998</v>
      </c>
      <c r="D14" s="251">
        <f>'Dati Fig. 11'!E14</f>
        <v>9879.4509999999991</v>
      </c>
      <c r="E14" s="252">
        <f>'Dati Fig. 11'!F14+'Dati Fig. 11'!G14</f>
        <v>4948.4500000000016</v>
      </c>
      <c r="F14" s="242">
        <f t="shared" si="0"/>
        <v>22400.927</v>
      </c>
      <c r="G14" s="214">
        <f>'Dati Fig. 11'!I14</f>
        <v>13552.056</v>
      </c>
      <c r="H14" s="241">
        <f>'Dati Fig. 11'!J14</f>
        <v>8848.8709999999992</v>
      </c>
      <c r="I14" s="242">
        <f t="shared" si="1"/>
        <v>22400.927</v>
      </c>
      <c r="J14" s="269">
        <f t="shared" si="2"/>
        <v>12.395999999999731</v>
      </c>
      <c r="K14" s="269">
        <f t="shared" si="3"/>
        <v>-9.533000000001266</v>
      </c>
      <c r="L14" s="269">
        <f t="shared" si="4"/>
        <v>41.264000000001943</v>
      </c>
      <c r="M14" s="270">
        <f t="shared" si="5"/>
        <v>44.126999999996769</v>
      </c>
      <c r="N14" s="269">
        <f t="shared" si="6"/>
        <v>46.941000000000713</v>
      </c>
      <c r="O14" s="269">
        <f t="shared" si="7"/>
        <v>-2.8140000000003056</v>
      </c>
      <c r="P14" s="270">
        <f t="shared" si="8"/>
        <v>44.127000000000407</v>
      </c>
      <c r="Q14" s="269">
        <f t="shared" si="9"/>
        <v>1.6395459108565994E-3</v>
      </c>
      <c r="R14" s="269">
        <f t="shared" si="10"/>
        <v>-9.6400196420595545E-4</v>
      </c>
      <c r="S14" s="269">
        <f t="shared" si="11"/>
        <v>8.4088925913959542E-3</v>
      </c>
      <c r="T14" s="270">
        <f t="shared" si="12"/>
        <v>1.9737618979458939E-3</v>
      </c>
      <c r="U14" s="269">
        <f t="shared" si="13"/>
        <v>3.4757941713195861E-3</v>
      </c>
      <c r="V14" s="269">
        <f t="shared" si="14"/>
        <v>-3.1790557391053861E-4</v>
      </c>
      <c r="W14" s="270">
        <f t="shared" si="15"/>
        <v>1.973761897946057E-3</v>
      </c>
      <c r="X14" s="269"/>
      <c r="Y14" s="269"/>
      <c r="Z14" s="269"/>
      <c r="AA14" s="270"/>
      <c r="AB14" s="269"/>
      <c r="AC14" s="269"/>
      <c r="AD14" s="270"/>
      <c r="AE14" s="269">
        <f t="shared" si="16"/>
        <v>5.5446217705573827E-4</v>
      </c>
      <c r="AF14" s="269">
        <f t="shared" si="17"/>
        <v>-4.264027052172612E-4</v>
      </c>
      <c r="AG14" s="269">
        <f t="shared" si="18"/>
        <v>1.8457024261075796E-3</v>
      </c>
      <c r="AH14" s="270">
        <f t="shared" si="19"/>
        <v>1.9737618979458939E-3</v>
      </c>
      <c r="AI14" s="269">
        <f t="shared" si="20"/>
        <v>2.099629642882734E-3</v>
      </c>
      <c r="AJ14" s="269">
        <f t="shared" si="21"/>
        <v>-1.2586774493667722E-4</v>
      </c>
      <c r="AK14" s="270">
        <f t="shared" si="22"/>
        <v>1.9737618979460566E-3</v>
      </c>
      <c r="AL14" s="269"/>
      <c r="AM14" s="269"/>
      <c r="AN14" s="269"/>
      <c r="AO14" s="270"/>
      <c r="AP14" s="269"/>
      <c r="AQ14" s="269"/>
      <c r="AR14" s="270"/>
    </row>
    <row r="15" spans="1:44" x14ac:dyDescent="0.2">
      <c r="A15" s="330"/>
      <c r="B15" s="91" t="s">
        <v>537</v>
      </c>
      <c r="C15" s="250">
        <f>'Dati Fig. 11'!C15+'Dati Fig. 11'!D15</f>
        <v>7526.5340000000006</v>
      </c>
      <c r="D15" s="251">
        <f>'Dati Fig. 11'!E15</f>
        <v>9885.7029999999995</v>
      </c>
      <c r="E15" s="252">
        <f>'Dati Fig. 11'!F15+'Dati Fig. 11'!G15</f>
        <v>4936.4729999999963</v>
      </c>
      <c r="F15" s="242">
        <f t="shared" si="0"/>
        <v>22348.71</v>
      </c>
      <c r="G15" s="214">
        <f>'Dati Fig. 11'!I15</f>
        <v>13521.236000000001</v>
      </c>
      <c r="H15" s="241">
        <f>'Dati Fig. 11'!J15</f>
        <v>8827.4740000000002</v>
      </c>
      <c r="I15" s="242">
        <f t="shared" si="1"/>
        <v>22348.71</v>
      </c>
      <c r="J15" s="269">
        <f t="shared" si="2"/>
        <v>-46.49199999999928</v>
      </c>
      <c r="K15" s="269">
        <f t="shared" si="3"/>
        <v>6.2520000000004075</v>
      </c>
      <c r="L15" s="269">
        <f t="shared" si="4"/>
        <v>-11.977000000005319</v>
      </c>
      <c r="M15" s="270">
        <f t="shared" si="5"/>
        <v>-52.217000000000553</v>
      </c>
      <c r="N15" s="269">
        <f t="shared" si="6"/>
        <v>-30.819999999999709</v>
      </c>
      <c r="O15" s="269">
        <f t="shared" si="7"/>
        <v>-21.396999999999025</v>
      </c>
      <c r="P15" s="270">
        <f t="shared" si="8"/>
        <v>-52.217000000000553</v>
      </c>
      <c r="Q15" s="269">
        <f t="shared" si="9"/>
        <v>-6.1391575837715703E-3</v>
      </c>
      <c r="R15" s="269">
        <f t="shared" si="10"/>
        <v>6.3282868653333148E-4</v>
      </c>
      <c r="S15" s="269">
        <f t="shared" si="11"/>
        <v>-2.420353848175755E-3</v>
      </c>
      <c r="T15" s="270">
        <f t="shared" si="12"/>
        <v>-2.3310196046797773E-3</v>
      </c>
      <c r="U15" s="269">
        <f t="shared" si="13"/>
        <v>-2.2741936721630803E-3</v>
      </c>
      <c r="V15" s="269">
        <f t="shared" si="14"/>
        <v>-2.418048584954965E-3</v>
      </c>
      <c r="W15" s="270">
        <f t="shared" si="15"/>
        <v>-2.3310196046797773E-3</v>
      </c>
      <c r="X15" s="269"/>
      <c r="Y15" s="269"/>
      <c r="Z15" s="269"/>
      <c r="AA15" s="270"/>
      <c r="AB15" s="269"/>
      <c r="AC15" s="269"/>
      <c r="AD15" s="270"/>
      <c r="AE15" s="269">
        <f t="shared" si="16"/>
        <v>-2.0754498240184113E-3</v>
      </c>
      <c r="AF15" s="269">
        <f t="shared" si="17"/>
        <v>2.7909559278508462E-4</v>
      </c>
      <c r="AG15" s="269">
        <f t="shared" si="18"/>
        <v>-5.3466537344661307E-4</v>
      </c>
      <c r="AH15" s="270">
        <f t="shared" si="19"/>
        <v>-2.3310196046797773E-3</v>
      </c>
      <c r="AI15" s="269">
        <f t="shared" si="20"/>
        <v>-1.3758359196474196E-3</v>
      </c>
      <c r="AJ15" s="269">
        <f t="shared" si="21"/>
        <v>-9.5518368503227685E-4</v>
      </c>
      <c r="AK15" s="270">
        <f t="shared" si="22"/>
        <v>-2.3310196046797773E-3</v>
      </c>
      <c r="AL15" s="269"/>
      <c r="AM15" s="269"/>
      <c r="AN15" s="269"/>
      <c r="AO15" s="270"/>
      <c r="AP15" s="269"/>
      <c r="AQ15" s="269"/>
      <c r="AR15" s="270"/>
    </row>
    <row r="16" spans="1:44" x14ac:dyDescent="0.2">
      <c r="A16" s="331"/>
      <c r="B16" s="100" t="s">
        <v>538</v>
      </c>
      <c r="C16" s="253">
        <f>'Dati Fig. 11'!C16+'Dati Fig. 11'!D16</f>
        <v>7493.8540000000003</v>
      </c>
      <c r="D16" s="254">
        <f>'Dati Fig. 11'!E16</f>
        <v>9917.4989999999998</v>
      </c>
      <c r="E16" s="255">
        <f>'Dati Fig. 11'!F16+'Dati Fig. 11'!G16</f>
        <v>4902.8630000000003</v>
      </c>
      <c r="F16" s="245">
        <f t="shared" si="0"/>
        <v>22314.216</v>
      </c>
      <c r="G16" s="243">
        <f>'Dati Fig. 11'!I16</f>
        <v>13513.347</v>
      </c>
      <c r="H16" s="244">
        <f>'Dati Fig. 11'!J16</f>
        <v>8800.8690000000006</v>
      </c>
      <c r="I16" s="245">
        <f t="shared" si="1"/>
        <v>22314.216</v>
      </c>
      <c r="J16" s="271">
        <f t="shared" si="2"/>
        <v>-32.680000000000291</v>
      </c>
      <c r="K16" s="271">
        <f t="shared" si="3"/>
        <v>31.796000000000276</v>
      </c>
      <c r="L16" s="271">
        <f t="shared" si="4"/>
        <v>-33.609999999996035</v>
      </c>
      <c r="M16" s="272">
        <f t="shared" si="5"/>
        <v>-34.493999999998778</v>
      </c>
      <c r="N16" s="271">
        <f t="shared" si="6"/>
        <v>-7.8890000000010332</v>
      </c>
      <c r="O16" s="271">
        <f t="shared" si="7"/>
        <v>-26.604999999999563</v>
      </c>
      <c r="P16" s="272">
        <f t="shared" si="8"/>
        <v>-34.493999999998778</v>
      </c>
      <c r="Q16" s="271">
        <f t="shared" si="9"/>
        <v>-4.3419720152729378E-3</v>
      </c>
      <c r="R16" s="271">
        <f t="shared" si="10"/>
        <v>3.2163620533613318E-3</v>
      </c>
      <c r="S16" s="271">
        <f t="shared" si="11"/>
        <v>-6.8085047765876691E-3</v>
      </c>
      <c r="T16" s="272">
        <f t="shared" si="12"/>
        <v>-1.5434447894307447E-3</v>
      </c>
      <c r="U16" s="271">
        <f t="shared" si="13"/>
        <v>-5.8345257785612442E-4</v>
      </c>
      <c r="V16" s="271">
        <f t="shared" si="14"/>
        <v>-3.0138859655660911E-3</v>
      </c>
      <c r="W16" s="272">
        <f t="shared" si="15"/>
        <v>-1.5434447894307447E-3</v>
      </c>
      <c r="X16" s="271"/>
      <c r="Y16" s="271"/>
      <c r="Z16" s="271"/>
      <c r="AA16" s="272"/>
      <c r="AB16" s="271"/>
      <c r="AC16" s="271"/>
      <c r="AD16" s="272"/>
      <c r="AE16" s="271">
        <f t="shared" si="16"/>
        <v>-1.4622767936046551E-3</v>
      </c>
      <c r="AF16" s="271">
        <f t="shared" si="17"/>
        <v>1.4227219378657773E-3</v>
      </c>
      <c r="AG16" s="271">
        <f t="shared" si="18"/>
        <v>-1.5038899336917448E-3</v>
      </c>
      <c r="AH16" s="272">
        <f t="shared" si="19"/>
        <v>-1.5434447894307447E-3</v>
      </c>
      <c r="AI16" s="271">
        <f t="shared" si="20"/>
        <v>-3.5299576575117909E-4</v>
      </c>
      <c r="AJ16" s="271">
        <f t="shared" si="21"/>
        <v>-1.1904490236796471E-3</v>
      </c>
      <c r="AK16" s="272">
        <f t="shared" si="22"/>
        <v>-1.5434447894307447E-3</v>
      </c>
      <c r="AL16" s="271"/>
      <c r="AM16" s="271"/>
      <c r="AN16" s="271"/>
      <c r="AO16" s="272"/>
      <c r="AP16" s="271"/>
      <c r="AQ16" s="271"/>
      <c r="AR16" s="272"/>
    </row>
    <row r="17" spans="1:44" x14ac:dyDescent="0.2">
      <c r="A17" s="329">
        <f>A5+1</f>
        <v>2005</v>
      </c>
      <c r="B17" s="82" t="s">
        <v>527</v>
      </c>
      <c r="C17" s="247">
        <f>'Dati Fig. 11'!C17+'Dati Fig. 11'!D17</f>
        <v>7471.8490000000002</v>
      </c>
      <c r="D17" s="248">
        <f>'Dati Fig. 11'!E17</f>
        <v>9940.2270000000008</v>
      </c>
      <c r="E17" s="249">
        <f>'Dati Fig. 11'!F17+'Dati Fig. 11'!G17</f>
        <v>4944.5759999999973</v>
      </c>
      <c r="F17" s="240">
        <f t="shared" si="0"/>
        <v>22356.651999999998</v>
      </c>
      <c r="G17" s="213">
        <f>'Dati Fig. 11'!I17</f>
        <v>13529.055</v>
      </c>
      <c r="H17" s="239">
        <f>'Dati Fig. 11'!J17</f>
        <v>8827.5969999999998</v>
      </c>
      <c r="I17" s="240">
        <f t="shared" si="1"/>
        <v>22356.652000000002</v>
      </c>
      <c r="J17" s="267">
        <f t="shared" ref="J17:J28" si="23">C17-C16</f>
        <v>-22.005000000000109</v>
      </c>
      <c r="K17" s="267">
        <f t="shared" ref="K17:K28" si="24">D17-D16</f>
        <v>22.728000000000975</v>
      </c>
      <c r="L17" s="267">
        <f t="shared" ref="L17:L28" si="25">E17-E16</f>
        <v>41.71299999999701</v>
      </c>
      <c r="M17" s="268">
        <f t="shared" ref="M17:M28" si="26">F17-F16</f>
        <v>42.435999999997875</v>
      </c>
      <c r="N17" s="267">
        <f t="shared" ref="N17:N28" si="27">G17-G16</f>
        <v>15.708000000000538</v>
      </c>
      <c r="O17" s="267">
        <f t="shared" ref="O17:O28" si="28">H17-H16</f>
        <v>26.727999999999156</v>
      </c>
      <c r="P17" s="268">
        <f t="shared" ref="P17:P28" si="29">I17-I16</f>
        <v>42.436000000001513</v>
      </c>
      <c r="Q17" s="267">
        <f t="shared" ref="Q17:Q28" si="30">(C17-C16)/C16</f>
        <v>-2.9364062870720605E-3</v>
      </c>
      <c r="R17" s="267">
        <f t="shared" ref="R17:R28" si="31">(D17-D16)/D16</f>
        <v>2.2917068103562176E-3</v>
      </c>
      <c r="S17" s="267">
        <f t="shared" ref="S17:S28" si="32">(E17-E16)/E16</f>
        <v>8.5078861065457072E-3</v>
      </c>
      <c r="T17" s="268">
        <f t="shared" ref="T17:T28" si="33">(F17-F16)/F16</f>
        <v>1.9017472986726433E-3</v>
      </c>
      <c r="U17" s="267">
        <f t="shared" ref="U17:U28" si="34">(G17-G16)/G16</f>
        <v>1.162406323170754E-3</v>
      </c>
      <c r="V17" s="267">
        <f t="shared" ref="V17:V28" si="35">(H17-H16)/H16</f>
        <v>3.0369728262060434E-3</v>
      </c>
      <c r="W17" s="268">
        <f t="shared" ref="W17:W28" si="36">(I17-I16)/I16</f>
        <v>1.9017472986728062E-3</v>
      </c>
      <c r="X17" s="267">
        <f t="shared" ref="X17:X28" si="37">(C17-C5)/C5</f>
        <v>-3.4622630856368526E-2</v>
      </c>
      <c r="Y17" s="267">
        <f t="shared" ref="Y17:Y28" si="38">(D17-D5)/D5</f>
        <v>2.7499241797301281E-2</v>
      </c>
      <c r="Z17" s="267">
        <f t="shared" ref="Z17:Z28" si="39">(E17-E5)/E5</f>
        <v>3.3946895948629222E-2</v>
      </c>
      <c r="AA17" s="268">
        <f t="shared" ref="AA17:AA28" si="40">(F17-F5)/F5</f>
        <v>7.2265360139662435E-3</v>
      </c>
      <c r="AB17" s="267">
        <f t="shared" ref="AB17:AB28" si="41">(G17-G5)/G5</f>
        <v>4.9120083488544295E-3</v>
      </c>
      <c r="AC17" s="267">
        <f t="shared" ref="AC17:AC28" si="42">(H17-H5)/H5</f>
        <v>1.0794514116902671E-2</v>
      </c>
      <c r="AD17" s="268">
        <f t="shared" ref="AD17:AD28" si="43">(I17-I5)/I5</f>
        <v>7.2265360139664074E-3</v>
      </c>
      <c r="AE17" s="267">
        <f t="shared" ref="AE17:AE28" si="44">(C17-C16)/$F16</f>
        <v>-9.8614264556729707E-4</v>
      </c>
      <c r="AF17" s="267">
        <f t="shared" ref="AF17:AF28" si="45">(D17-D16)/$F16</f>
        <v>1.0185435150399627E-3</v>
      </c>
      <c r="AG17" s="267">
        <f t="shared" ref="AG17:AG28" si="46">(E17-E16)/$F16</f>
        <v>1.8693464291999777E-3</v>
      </c>
      <c r="AH17" s="268">
        <f t="shared" ref="AH17:AH28" si="47">(F17-F16)/$F16</f>
        <v>1.9017472986726433E-3</v>
      </c>
      <c r="AI17" s="267">
        <f t="shared" ref="AI17:AI28" si="48">(G17-G16)/$F16</f>
        <v>7.039458612393345E-4</v>
      </c>
      <c r="AJ17" s="267">
        <f t="shared" ref="AJ17:AJ28" si="49">(H17-H16)/$F16</f>
        <v>1.1978014374333901E-3</v>
      </c>
      <c r="AK17" s="268">
        <f t="shared" ref="AK17:AK28" si="50">(I17-I16)/$F16</f>
        <v>1.9017472986728062E-3</v>
      </c>
      <c r="AL17" s="267">
        <f t="shared" ref="AL17:AL28" si="51">(C17-C5)/$F5</f>
        <v>-1.2072895196260628E-2</v>
      </c>
      <c r="AM17" s="267">
        <f t="shared" ref="AM17:AM28" si="52">(D17-D5)/$F5</f>
        <v>1.1985493044996397E-2</v>
      </c>
      <c r="AN17" s="267">
        <f t="shared" ref="AN17:AN28" si="53">(E17-E5)/$F5</f>
        <v>7.3139381652304741E-3</v>
      </c>
      <c r="AO17" s="268">
        <f t="shared" ref="AO17:AO28" si="54">(F17-F5)/$F5</f>
        <v>7.2265360139662435E-3</v>
      </c>
      <c r="AP17" s="267">
        <f t="shared" ref="AP17:AP28" si="55">(G17-G5)/$F5</f>
        <v>2.9793320943853588E-3</v>
      </c>
      <c r="AQ17" s="267">
        <f t="shared" ref="AQ17:AQ28" si="56">(H17-H5)/$F5</f>
        <v>4.2472039195809667E-3</v>
      </c>
      <c r="AR17" s="268">
        <f t="shared" ref="AR17:AR28" si="57">(I17-I5)/$F5</f>
        <v>7.2265360139664074E-3</v>
      </c>
    </row>
    <row r="18" spans="1:44" x14ac:dyDescent="0.2">
      <c r="A18" s="330"/>
      <c r="B18" s="91" t="s">
        <v>528</v>
      </c>
      <c r="C18" s="250">
        <f>'Dati Fig. 11'!C18+'Dati Fig. 11'!D18</f>
        <v>7462.1119999999992</v>
      </c>
      <c r="D18" s="251">
        <f>'Dati Fig. 11'!E18</f>
        <v>9938.0020000000004</v>
      </c>
      <c r="E18" s="252">
        <f>'Dati Fig. 11'!F18+'Dati Fig. 11'!G18</f>
        <v>4941.7639999999983</v>
      </c>
      <c r="F18" s="242">
        <f t="shared" si="0"/>
        <v>22341.878000000001</v>
      </c>
      <c r="G18" s="214">
        <f>'Dati Fig. 11'!I18</f>
        <v>13547.132</v>
      </c>
      <c r="H18" s="241">
        <f>'Dati Fig. 11'!J18</f>
        <v>8794.7459999999992</v>
      </c>
      <c r="I18" s="242">
        <f t="shared" si="1"/>
        <v>22341.877999999997</v>
      </c>
      <c r="J18" s="269">
        <f t="shared" si="23"/>
        <v>-9.7370000000009895</v>
      </c>
      <c r="K18" s="269">
        <f t="shared" si="24"/>
        <v>-2.2250000000003638</v>
      </c>
      <c r="L18" s="269">
        <f t="shared" si="25"/>
        <v>-2.8119999999989886</v>
      </c>
      <c r="M18" s="270">
        <f t="shared" si="26"/>
        <v>-14.773999999997613</v>
      </c>
      <c r="N18" s="269">
        <f t="shared" si="27"/>
        <v>18.076999999999316</v>
      </c>
      <c r="O18" s="269">
        <f t="shared" si="28"/>
        <v>-32.851000000000568</v>
      </c>
      <c r="P18" s="270">
        <f t="shared" si="29"/>
        <v>-14.774000000004889</v>
      </c>
      <c r="Q18" s="269">
        <f t="shared" si="30"/>
        <v>-1.3031580268820996E-3</v>
      </c>
      <c r="R18" s="269">
        <f t="shared" si="31"/>
        <v>-2.2383794655799749E-4</v>
      </c>
      <c r="S18" s="269">
        <f t="shared" si="32"/>
        <v>-5.6870396976383623E-4</v>
      </c>
      <c r="T18" s="270">
        <f t="shared" si="33"/>
        <v>-6.6083240012849932E-4</v>
      </c>
      <c r="U18" s="269">
        <f t="shared" si="34"/>
        <v>1.3361613209495649E-3</v>
      </c>
      <c r="V18" s="269">
        <f t="shared" si="35"/>
        <v>-3.7213977937597931E-3</v>
      </c>
      <c r="W18" s="270">
        <f t="shared" si="36"/>
        <v>-6.6083240012882469E-4</v>
      </c>
      <c r="X18" s="269">
        <f t="shared" si="37"/>
        <v>-3.4270959933458758E-2</v>
      </c>
      <c r="Y18" s="269">
        <f t="shared" si="38"/>
        <v>2.1416335607452205E-2</v>
      </c>
      <c r="Z18" s="269">
        <f t="shared" si="39"/>
        <v>3.7632019888547315E-2</v>
      </c>
      <c r="AA18" s="270">
        <f t="shared" si="40"/>
        <v>5.5262389233762706E-3</v>
      </c>
      <c r="AB18" s="269">
        <f t="shared" si="41"/>
        <v>6.9221787630311159E-3</v>
      </c>
      <c r="AC18" s="269">
        <f t="shared" si="42"/>
        <v>3.3835366646019502E-3</v>
      </c>
      <c r="AD18" s="270">
        <f t="shared" si="43"/>
        <v>5.5262389233761075E-3</v>
      </c>
      <c r="AE18" s="269">
        <f t="shared" si="44"/>
        <v>-4.3553032895985458E-4</v>
      </c>
      <c r="AF18" s="269">
        <f t="shared" si="45"/>
        <v>-9.9522951826613566E-5</v>
      </c>
      <c r="AG18" s="269">
        <f t="shared" si="46"/>
        <v>-1.2577911934215323E-4</v>
      </c>
      <c r="AH18" s="270">
        <f t="shared" si="47"/>
        <v>-6.6083240012849932E-4</v>
      </c>
      <c r="AI18" s="269">
        <f t="shared" si="48"/>
        <v>8.0857366299745223E-4</v>
      </c>
      <c r="AJ18" s="269">
        <f t="shared" si="49"/>
        <v>-1.4694060631261143E-3</v>
      </c>
      <c r="AK18" s="270">
        <f t="shared" si="50"/>
        <v>-6.608324001288248E-4</v>
      </c>
      <c r="AL18" s="269">
        <f t="shared" si="51"/>
        <v>-1.1918084854060229E-2</v>
      </c>
      <c r="AM18" s="269">
        <f t="shared" si="52"/>
        <v>9.3781068441596664E-3</v>
      </c>
      <c r="AN18" s="269">
        <f t="shared" si="53"/>
        <v>8.0662169332768336E-3</v>
      </c>
      <c r="AO18" s="270">
        <f t="shared" si="54"/>
        <v>5.5262389233762706E-3</v>
      </c>
      <c r="AP18" s="269">
        <f t="shared" si="55"/>
        <v>4.1914857899220627E-3</v>
      </c>
      <c r="AQ18" s="269">
        <f t="shared" si="56"/>
        <v>1.3347531334541264E-3</v>
      </c>
      <c r="AR18" s="270">
        <f t="shared" si="57"/>
        <v>5.5262389233761075E-3</v>
      </c>
    </row>
    <row r="19" spans="1:44" x14ac:dyDescent="0.2">
      <c r="A19" s="330"/>
      <c r="B19" s="91" t="s">
        <v>529</v>
      </c>
      <c r="C19" s="250">
        <f>'Dati Fig. 11'!C19+'Dati Fig. 11'!D19</f>
        <v>7445.5630000000001</v>
      </c>
      <c r="D19" s="251">
        <f>'Dati Fig. 11'!E19</f>
        <v>9962.9359999999997</v>
      </c>
      <c r="E19" s="252">
        <f>'Dati Fig. 11'!F19+'Dati Fig. 11'!G19</f>
        <v>4930.797999999997</v>
      </c>
      <c r="F19" s="242">
        <f t="shared" si="0"/>
        <v>22339.296999999999</v>
      </c>
      <c r="G19" s="214">
        <f>'Dati Fig. 11'!I19</f>
        <v>13545.737999999999</v>
      </c>
      <c r="H19" s="241">
        <f>'Dati Fig. 11'!J19</f>
        <v>8793.5589999999993</v>
      </c>
      <c r="I19" s="242">
        <f t="shared" si="1"/>
        <v>22339.296999999999</v>
      </c>
      <c r="J19" s="269">
        <f t="shared" si="23"/>
        <v>-16.548999999999069</v>
      </c>
      <c r="K19" s="269">
        <f t="shared" si="24"/>
        <v>24.933999999999287</v>
      </c>
      <c r="L19" s="269">
        <f t="shared" si="25"/>
        <v>-10.966000000001259</v>
      </c>
      <c r="M19" s="270">
        <f t="shared" si="26"/>
        <v>-2.58100000000195</v>
      </c>
      <c r="N19" s="269">
        <f t="shared" si="27"/>
        <v>-1.3940000000002328</v>
      </c>
      <c r="O19" s="269">
        <f t="shared" si="28"/>
        <v>-1.1869999999998981</v>
      </c>
      <c r="P19" s="270">
        <f t="shared" si="29"/>
        <v>-2.580999999998312</v>
      </c>
      <c r="Q19" s="269">
        <f t="shared" si="30"/>
        <v>-2.2177367479875765E-3</v>
      </c>
      <c r="R19" s="269">
        <f t="shared" si="31"/>
        <v>2.5089550193287632E-3</v>
      </c>
      <c r="S19" s="269">
        <f t="shared" si="32"/>
        <v>-2.2190456687128852E-3</v>
      </c>
      <c r="T19" s="270">
        <f t="shared" si="33"/>
        <v>-1.1552296543746009E-4</v>
      </c>
      <c r="U19" s="269">
        <f t="shared" si="34"/>
        <v>-1.0290000865129482E-4</v>
      </c>
      <c r="V19" s="269">
        <f t="shared" si="35"/>
        <v>-1.3496694503740053E-4</v>
      </c>
      <c r="W19" s="270">
        <f t="shared" si="36"/>
        <v>-1.1552296543729727E-4</v>
      </c>
      <c r="X19" s="269">
        <f t="shared" si="37"/>
        <v>-3.7270772690503808E-2</v>
      </c>
      <c r="Y19" s="269">
        <f t="shared" si="38"/>
        <v>2.272983673070075E-2</v>
      </c>
      <c r="Z19" s="269">
        <f t="shared" si="39"/>
        <v>2.4719593353991508E-2</v>
      </c>
      <c r="AA19" s="270">
        <f t="shared" si="40"/>
        <v>2.338789326882747E-3</v>
      </c>
      <c r="AB19" s="269">
        <f t="shared" si="41"/>
        <v>4.8814026356354245E-3</v>
      </c>
      <c r="AC19" s="269">
        <f t="shared" si="42"/>
        <v>-1.5528142487399614E-3</v>
      </c>
      <c r="AD19" s="270">
        <f t="shared" si="43"/>
        <v>2.338789326882747E-3</v>
      </c>
      <c r="AE19" s="269">
        <f t="shared" si="44"/>
        <v>-7.4071660403834754E-4</v>
      </c>
      <c r="AF19" s="269">
        <f t="shared" si="45"/>
        <v>1.116020774976897E-3</v>
      </c>
      <c r="AG19" s="269">
        <f t="shared" si="46"/>
        <v>-4.9082713637596889E-4</v>
      </c>
      <c r="AH19" s="270">
        <f t="shared" si="47"/>
        <v>-1.1552296543746009E-4</v>
      </c>
      <c r="AI19" s="269">
        <f t="shared" si="48"/>
        <v>-6.2394038674825494E-5</v>
      </c>
      <c r="AJ19" s="269">
        <f t="shared" si="49"/>
        <v>-5.3128926762553178E-5</v>
      </c>
      <c r="AK19" s="270">
        <f t="shared" si="50"/>
        <v>-1.1552296543729726E-4</v>
      </c>
      <c r="AL19" s="269">
        <f t="shared" si="51"/>
        <v>-1.2933224547286659E-2</v>
      </c>
      <c r="AM19" s="269">
        <f t="shared" si="52"/>
        <v>9.9349975851579057E-3</v>
      </c>
      <c r="AN19" s="269">
        <f t="shared" si="53"/>
        <v>5.3370162890113374E-3</v>
      </c>
      <c r="AO19" s="270">
        <f t="shared" si="54"/>
        <v>2.338789326882747E-3</v>
      </c>
      <c r="AP19" s="269">
        <f t="shared" si="55"/>
        <v>2.9524158560807752E-3</v>
      </c>
      <c r="AQ19" s="269">
        <f t="shared" si="56"/>
        <v>-6.1362652919810985E-4</v>
      </c>
      <c r="AR19" s="270">
        <f t="shared" si="57"/>
        <v>2.338789326882747E-3</v>
      </c>
    </row>
    <row r="20" spans="1:44" x14ac:dyDescent="0.2">
      <c r="A20" s="330"/>
      <c r="B20" s="91" t="s">
        <v>530</v>
      </c>
      <c r="C20" s="250">
        <f>'Dati Fig. 11'!C20+'Dati Fig. 11'!D20</f>
        <v>7443.2330000000002</v>
      </c>
      <c r="D20" s="251">
        <f>'Dati Fig. 11'!E20</f>
        <v>9949.5849999999991</v>
      </c>
      <c r="E20" s="252">
        <f>'Dati Fig. 11'!F20+'Dati Fig. 11'!G20</f>
        <v>4960.838999999999</v>
      </c>
      <c r="F20" s="242">
        <f t="shared" si="0"/>
        <v>22353.656999999999</v>
      </c>
      <c r="G20" s="214">
        <f>'Dati Fig. 11'!I20</f>
        <v>13540.684999999999</v>
      </c>
      <c r="H20" s="241">
        <f>'Dati Fig. 11'!J20</f>
        <v>8812.9719999999998</v>
      </c>
      <c r="I20" s="242">
        <f t="shared" si="1"/>
        <v>22353.656999999999</v>
      </c>
      <c r="J20" s="269">
        <f t="shared" si="23"/>
        <v>-2.3299999999999272</v>
      </c>
      <c r="K20" s="269">
        <f t="shared" si="24"/>
        <v>-13.351000000000568</v>
      </c>
      <c r="L20" s="269">
        <f t="shared" si="25"/>
        <v>30.041000000001986</v>
      </c>
      <c r="M20" s="270">
        <f t="shared" si="26"/>
        <v>14.360000000000582</v>
      </c>
      <c r="N20" s="269">
        <f t="shared" si="27"/>
        <v>-5.0529999999998836</v>
      </c>
      <c r="O20" s="269">
        <f t="shared" si="28"/>
        <v>19.413000000000466</v>
      </c>
      <c r="P20" s="270">
        <f t="shared" si="29"/>
        <v>14.360000000000582</v>
      </c>
      <c r="Q20" s="269">
        <f t="shared" si="30"/>
        <v>-3.1293805451648547E-4</v>
      </c>
      <c r="R20" s="269">
        <f t="shared" si="31"/>
        <v>-1.3400668236753269E-3</v>
      </c>
      <c r="S20" s="269">
        <f t="shared" si="32"/>
        <v>6.092522954702668E-3</v>
      </c>
      <c r="T20" s="270">
        <f t="shared" si="33"/>
        <v>6.4281342425415546E-4</v>
      </c>
      <c r="U20" s="269">
        <f t="shared" si="34"/>
        <v>-3.7303246231396795E-4</v>
      </c>
      <c r="V20" s="269">
        <f t="shared" si="35"/>
        <v>2.2076385681838793E-3</v>
      </c>
      <c r="W20" s="270">
        <f t="shared" si="36"/>
        <v>6.4281342425415546E-4</v>
      </c>
      <c r="X20" s="269">
        <f t="shared" si="37"/>
        <v>-2.5427391638001905E-2</v>
      </c>
      <c r="Y20" s="269">
        <f t="shared" si="38"/>
        <v>1.9349912444947562E-2</v>
      </c>
      <c r="Z20" s="269">
        <f t="shared" si="39"/>
        <v>3.1567274155646106E-2</v>
      </c>
      <c r="AA20" s="270">
        <f t="shared" si="40"/>
        <v>6.5959297848713324E-3</v>
      </c>
      <c r="AB20" s="269">
        <f t="shared" si="41"/>
        <v>3.2138262840134546E-3</v>
      </c>
      <c r="AC20" s="269">
        <f t="shared" si="42"/>
        <v>1.1837026785580015E-2</v>
      </c>
      <c r="AD20" s="270">
        <f t="shared" si="43"/>
        <v>6.5959297848713324E-3</v>
      </c>
      <c r="AE20" s="269">
        <f t="shared" si="44"/>
        <v>-1.0430050686017234E-4</v>
      </c>
      <c r="AF20" s="269">
        <f t="shared" si="45"/>
        <v>-5.9764638072543497E-4</v>
      </c>
      <c r="AG20" s="269">
        <f t="shared" si="46"/>
        <v>1.3447603118398035E-3</v>
      </c>
      <c r="AH20" s="270">
        <f t="shared" si="47"/>
        <v>6.4281342425415546E-4</v>
      </c>
      <c r="AI20" s="269">
        <f t="shared" si="48"/>
        <v>-2.2619333097186915E-4</v>
      </c>
      <c r="AJ20" s="269">
        <f t="shared" si="49"/>
        <v>8.690067552260247E-4</v>
      </c>
      <c r="AK20" s="270">
        <f t="shared" si="50"/>
        <v>6.4281342425415546E-4</v>
      </c>
      <c r="AL20" s="269">
        <f t="shared" si="51"/>
        <v>-8.7449194359661975E-3</v>
      </c>
      <c r="AM20" s="269">
        <f t="shared" si="52"/>
        <v>8.5048619410478393E-3</v>
      </c>
      <c r="AN20" s="269">
        <f t="shared" si="53"/>
        <v>6.8359872797897304E-3</v>
      </c>
      <c r="AO20" s="270">
        <f t="shared" si="54"/>
        <v>6.5959297848713324E-3</v>
      </c>
      <c r="AP20" s="269">
        <f t="shared" si="55"/>
        <v>1.9533322105732827E-3</v>
      </c>
      <c r="AQ20" s="269">
        <f t="shared" si="56"/>
        <v>4.6425975742980493E-3</v>
      </c>
      <c r="AR20" s="270">
        <f t="shared" si="57"/>
        <v>6.5959297848713324E-3</v>
      </c>
    </row>
    <row r="21" spans="1:44" x14ac:dyDescent="0.2">
      <c r="A21" s="330"/>
      <c r="B21" s="91" t="s">
        <v>531</v>
      </c>
      <c r="C21" s="250">
        <f>'Dati Fig. 11'!C21+'Dati Fig. 11'!D21</f>
        <v>7412.8850000000002</v>
      </c>
      <c r="D21" s="251">
        <f>'Dati Fig. 11'!E21</f>
        <v>9980.8389999999999</v>
      </c>
      <c r="E21" s="252">
        <f>'Dati Fig. 11'!F21+'Dati Fig. 11'!G21</f>
        <v>4950.4339999999956</v>
      </c>
      <c r="F21" s="242">
        <f t="shared" ref="F21:F84" si="58">SUM(C21:E21)</f>
        <v>22344.157999999996</v>
      </c>
      <c r="G21" s="214">
        <f>'Dati Fig. 11'!I21</f>
        <v>13519.545</v>
      </c>
      <c r="H21" s="241">
        <f>'Dati Fig. 11'!J21</f>
        <v>8824.6129999999994</v>
      </c>
      <c r="I21" s="242">
        <f t="shared" si="1"/>
        <v>22344.157999999999</v>
      </c>
      <c r="J21" s="269">
        <f t="shared" si="23"/>
        <v>-30.347999999999956</v>
      </c>
      <c r="K21" s="269">
        <f t="shared" si="24"/>
        <v>31.254000000000815</v>
      </c>
      <c r="L21" s="269">
        <f t="shared" si="25"/>
        <v>-10.405000000003383</v>
      </c>
      <c r="M21" s="270">
        <f t="shared" si="26"/>
        <v>-9.4990000000034343</v>
      </c>
      <c r="N21" s="269">
        <f t="shared" si="27"/>
        <v>-21.139999999999418</v>
      </c>
      <c r="O21" s="269">
        <f t="shared" si="28"/>
        <v>11.640999999999622</v>
      </c>
      <c r="P21" s="270">
        <f t="shared" si="29"/>
        <v>-9.4989999999997963</v>
      </c>
      <c r="Q21" s="269">
        <f t="shared" si="30"/>
        <v>-4.0772605130055661E-3</v>
      </c>
      <c r="R21" s="269">
        <f t="shared" si="31"/>
        <v>3.1412365440368437E-3</v>
      </c>
      <c r="S21" s="269">
        <f t="shared" si="32"/>
        <v>-2.097427471442509E-3</v>
      </c>
      <c r="T21" s="270">
        <f t="shared" si="33"/>
        <v>-4.2494165496068201E-4</v>
      </c>
      <c r="U21" s="269">
        <f t="shared" si="34"/>
        <v>-1.561220868811247E-3</v>
      </c>
      <c r="V21" s="269">
        <f t="shared" si="35"/>
        <v>1.3208937915608517E-3</v>
      </c>
      <c r="W21" s="270">
        <f t="shared" si="36"/>
        <v>-4.2494165496051927E-4</v>
      </c>
      <c r="X21" s="269">
        <f t="shared" si="37"/>
        <v>-3.7079196236379931E-2</v>
      </c>
      <c r="Y21" s="269">
        <f t="shared" si="38"/>
        <v>1.7844226019520279E-2</v>
      </c>
      <c r="Z21" s="269">
        <f t="shared" si="39"/>
        <v>1.2189785917114381E-2</v>
      </c>
      <c r="AA21" s="270">
        <f t="shared" si="40"/>
        <v>-2.2706844069282665E-3</v>
      </c>
      <c r="AB21" s="269">
        <f t="shared" si="41"/>
        <v>-3.4658736386108373E-3</v>
      </c>
      <c r="AC21" s="269">
        <f t="shared" si="42"/>
        <v>-4.3405152322977995E-4</v>
      </c>
      <c r="AD21" s="270">
        <f t="shared" si="43"/>
        <v>-2.2706844069282661E-3</v>
      </c>
      <c r="AE21" s="269">
        <f t="shared" si="44"/>
        <v>-1.3576302078894722E-3</v>
      </c>
      <c r="AF21" s="269">
        <f t="shared" si="45"/>
        <v>1.3981604889079589E-3</v>
      </c>
      <c r="AG21" s="269">
        <f t="shared" si="46"/>
        <v>-4.6547193597912788E-4</v>
      </c>
      <c r="AH21" s="270">
        <f t="shared" si="47"/>
        <v>-4.2494165496068201E-4</v>
      </c>
      <c r="AI21" s="269">
        <f t="shared" si="48"/>
        <v>-9.4570655709709679E-4</v>
      </c>
      <c r="AJ21" s="269">
        <f t="shared" si="49"/>
        <v>5.2076490213657752E-4</v>
      </c>
      <c r="AK21" s="270">
        <f t="shared" si="50"/>
        <v>-4.2494165496051927E-4</v>
      </c>
      <c r="AL21" s="269">
        <f t="shared" si="51"/>
        <v>-1.2746053696783321E-2</v>
      </c>
      <c r="AM21" s="269">
        <f t="shared" si="52"/>
        <v>7.8132583999738856E-3</v>
      </c>
      <c r="AN21" s="269">
        <f t="shared" si="53"/>
        <v>2.6621108898811684E-3</v>
      </c>
      <c r="AO21" s="270">
        <f t="shared" si="54"/>
        <v>-2.2706844069282665E-3</v>
      </c>
      <c r="AP21" s="269">
        <f t="shared" si="55"/>
        <v>-2.0995748606497805E-3</v>
      </c>
      <c r="AQ21" s="269">
        <f t="shared" si="56"/>
        <v>-1.7110954627840466E-4</v>
      </c>
      <c r="AR21" s="270">
        <f t="shared" si="57"/>
        <v>-2.2706844069282665E-3</v>
      </c>
    </row>
    <row r="22" spans="1:44" x14ac:dyDescent="0.2">
      <c r="A22" s="330"/>
      <c r="B22" s="91" t="s">
        <v>532</v>
      </c>
      <c r="C22" s="250">
        <f>'Dati Fig. 11'!C22+'Dati Fig. 11'!D22</f>
        <v>7394.4680000000008</v>
      </c>
      <c r="D22" s="251">
        <f>'Dati Fig. 11'!E22</f>
        <v>9986.9009999999998</v>
      </c>
      <c r="E22" s="252">
        <f>'Dati Fig. 11'!F22+'Dati Fig. 11'!G22</f>
        <v>4954.9570000000022</v>
      </c>
      <c r="F22" s="242">
        <f t="shared" si="58"/>
        <v>22336.326000000001</v>
      </c>
      <c r="G22" s="214">
        <f>'Dati Fig. 11'!I22</f>
        <v>13562.143</v>
      </c>
      <c r="H22" s="241">
        <f>'Dati Fig. 11'!J22</f>
        <v>8774.1830000000009</v>
      </c>
      <c r="I22" s="242">
        <f t="shared" si="1"/>
        <v>22336.326000000001</v>
      </c>
      <c r="J22" s="269">
        <f t="shared" si="23"/>
        <v>-18.416999999999462</v>
      </c>
      <c r="K22" s="269">
        <f t="shared" si="24"/>
        <v>6.0619999999998981</v>
      </c>
      <c r="L22" s="269">
        <f t="shared" si="25"/>
        <v>4.5230000000065047</v>
      </c>
      <c r="M22" s="270">
        <f t="shared" si="26"/>
        <v>-7.8319999999948777</v>
      </c>
      <c r="N22" s="269">
        <f t="shared" si="27"/>
        <v>42.597999999999956</v>
      </c>
      <c r="O22" s="269">
        <f t="shared" si="28"/>
        <v>-50.429999999998472</v>
      </c>
      <c r="P22" s="270">
        <f t="shared" si="29"/>
        <v>-7.8319999999985157</v>
      </c>
      <c r="Q22" s="269">
        <f t="shared" si="30"/>
        <v>-2.4844578055641577E-3</v>
      </c>
      <c r="R22" s="269">
        <f t="shared" si="31"/>
        <v>6.0736376971914864E-4</v>
      </c>
      <c r="S22" s="269">
        <f t="shared" si="32"/>
        <v>9.1365726722273419E-4</v>
      </c>
      <c r="T22" s="270">
        <f t="shared" si="33"/>
        <v>-3.5051667643931265E-4</v>
      </c>
      <c r="U22" s="269">
        <f t="shared" si="34"/>
        <v>3.1508456830462825E-3</v>
      </c>
      <c r="V22" s="269">
        <f t="shared" si="35"/>
        <v>-5.714698196963252E-3</v>
      </c>
      <c r="W22" s="270">
        <f t="shared" si="36"/>
        <v>-3.5051667643947539E-4</v>
      </c>
      <c r="X22" s="269">
        <f t="shared" si="37"/>
        <v>-3.7394730662023187E-2</v>
      </c>
      <c r="Y22" s="269">
        <f t="shared" si="38"/>
        <v>1.3841762370271246E-2</v>
      </c>
      <c r="Z22" s="269">
        <f t="shared" si="39"/>
        <v>8.8586909603851714E-3</v>
      </c>
      <c r="AA22" s="270">
        <f t="shared" si="40"/>
        <v>-4.7852130065401547E-3</v>
      </c>
      <c r="AB22" s="269">
        <f t="shared" si="41"/>
        <v>3.2249770056631648E-3</v>
      </c>
      <c r="AC22" s="269">
        <f t="shared" si="42"/>
        <v>-1.69179800203446E-2</v>
      </c>
      <c r="AD22" s="270">
        <f t="shared" si="43"/>
        <v>-4.7852573492144293E-3</v>
      </c>
      <c r="AE22" s="269">
        <f t="shared" si="44"/>
        <v>-8.2424229187779037E-4</v>
      </c>
      <c r="AF22" s="269">
        <f t="shared" si="45"/>
        <v>2.7130133970588191E-4</v>
      </c>
      <c r="AG22" s="269">
        <f t="shared" si="46"/>
        <v>2.0242427573267721E-4</v>
      </c>
      <c r="AH22" s="270">
        <f t="shared" si="47"/>
        <v>-3.5051667643931265E-4</v>
      </c>
      <c r="AI22" s="269">
        <f t="shared" si="48"/>
        <v>1.9064491040566383E-3</v>
      </c>
      <c r="AJ22" s="269">
        <f t="shared" si="49"/>
        <v>-2.2569657804961136E-3</v>
      </c>
      <c r="AK22" s="270">
        <f t="shared" si="50"/>
        <v>-3.5051667643947544E-4</v>
      </c>
      <c r="AL22" s="269">
        <f t="shared" si="51"/>
        <v>-1.2798945486943228E-2</v>
      </c>
      <c r="AM22" s="269">
        <f t="shared" si="52"/>
        <v>6.0751504518590663E-3</v>
      </c>
      <c r="AN22" s="269">
        <f t="shared" si="53"/>
        <v>1.938582028544008E-3</v>
      </c>
      <c r="AO22" s="270">
        <f t="shared" si="54"/>
        <v>-4.7852130065401547E-3</v>
      </c>
      <c r="AP22" s="269">
        <f t="shared" si="55"/>
        <v>1.9425029464807068E-3</v>
      </c>
      <c r="AQ22" s="269">
        <f t="shared" si="56"/>
        <v>-6.7277605089065967E-3</v>
      </c>
      <c r="AR22" s="270">
        <f t="shared" si="57"/>
        <v>-4.7852575624258084E-3</v>
      </c>
    </row>
    <row r="23" spans="1:44" x14ac:dyDescent="0.2">
      <c r="A23" s="330"/>
      <c r="B23" s="91" t="s">
        <v>533</v>
      </c>
      <c r="C23" s="250">
        <f>'Dati Fig. 11'!C23+'Dati Fig. 11'!D23</f>
        <v>7358.5590000000002</v>
      </c>
      <c r="D23" s="251">
        <f>'Dati Fig. 11'!E23</f>
        <v>9987.5319999999992</v>
      </c>
      <c r="E23" s="252">
        <f>'Dati Fig. 11'!F23+'Dati Fig. 11'!G23</f>
        <v>4943.780999999999</v>
      </c>
      <c r="F23" s="242">
        <f t="shared" si="58"/>
        <v>22289.871999999999</v>
      </c>
      <c r="G23" s="214">
        <f>'Dati Fig. 11'!I23</f>
        <v>13539.084999999999</v>
      </c>
      <c r="H23" s="241">
        <f>'Dati Fig. 11'!J23</f>
        <v>8750.7870000000003</v>
      </c>
      <c r="I23" s="242">
        <f t="shared" si="1"/>
        <v>22289.871999999999</v>
      </c>
      <c r="J23" s="269">
        <f t="shared" si="23"/>
        <v>-35.90900000000056</v>
      </c>
      <c r="K23" s="269">
        <f t="shared" si="24"/>
        <v>0.63099999999940337</v>
      </c>
      <c r="L23" s="269">
        <f t="shared" si="25"/>
        <v>-11.176000000003114</v>
      </c>
      <c r="M23" s="270">
        <f t="shared" si="26"/>
        <v>-46.454000000001543</v>
      </c>
      <c r="N23" s="269">
        <f t="shared" si="27"/>
        <v>-23.058000000000902</v>
      </c>
      <c r="O23" s="269">
        <f t="shared" si="28"/>
        <v>-23.39600000000064</v>
      </c>
      <c r="P23" s="270">
        <f t="shared" si="29"/>
        <v>-46.454000000001543</v>
      </c>
      <c r="Q23" s="269">
        <f t="shared" si="30"/>
        <v>-4.8561979036220804E-3</v>
      </c>
      <c r="R23" s="269">
        <f t="shared" si="31"/>
        <v>6.3182763101326763E-5</v>
      </c>
      <c r="S23" s="269">
        <f t="shared" si="32"/>
        <v>-2.2555190690863934E-3</v>
      </c>
      <c r="T23" s="270">
        <f t="shared" si="33"/>
        <v>-2.0797511640903497E-3</v>
      </c>
      <c r="U23" s="269">
        <f t="shared" si="34"/>
        <v>-1.7001737852197032E-3</v>
      </c>
      <c r="V23" s="269">
        <f t="shared" si="35"/>
        <v>-2.6664590879858143E-3</v>
      </c>
      <c r="W23" s="270">
        <f t="shared" si="36"/>
        <v>-2.0797511640903497E-3</v>
      </c>
      <c r="X23" s="269">
        <f t="shared" si="37"/>
        <v>-4.6857673553475511E-2</v>
      </c>
      <c r="Y23" s="269">
        <f t="shared" si="38"/>
        <v>1.5150313930734665E-2</v>
      </c>
      <c r="Z23" s="269">
        <f t="shared" si="39"/>
        <v>2.0948756179863418E-2</v>
      </c>
      <c r="AA23" s="270">
        <f t="shared" si="40"/>
        <v>-4.9666688704245255E-3</v>
      </c>
      <c r="AB23" s="269">
        <f t="shared" si="41"/>
        <v>-1.9292669449069209E-3</v>
      </c>
      <c r="AC23" s="269">
        <f t="shared" si="42"/>
        <v>-9.6297208402926007E-3</v>
      </c>
      <c r="AD23" s="270">
        <f t="shared" si="43"/>
        <v>-4.9666244515342755E-3</v>
      </c>
      <c r="AE23" s="269">
        <f t="shared" si="44"/>
        <v>-1.6076502465087838E-3</v>
      </c>
      <c r="AF23" s="269">
        <f t="shared" si="45"/>
        <v>2.8249945850512896E-5</v>
      </c>
      <c r="AG23" s="269">
        <f t="shared" si="46"/>
        <v>-5.0035086343220073E-4</v>
      </c>
      <c r="AH23" s="270">
        <f t="shared" si="47"/>
        <v>-2.0797511640903497E-3</v>
      </c>
      <c r="AI23" s="269">
        <f t="shared" si="48"/>
        <v>-1.0323094317302183E-3</v>
      </c>
      <c r="AJ23" s="269">
        <f t="shared" si="49"/>
        <v>-1.0474417323601312E-3</v>
      </c>
      <c r="AK23" s="270">
        <f t="shared" si="50"/>
        <v>-2.0797511640903497E-3</v>
      </c>
      <c r="AL23" s="269">
        <f t="shared" si="51"/>
        <v>-1.6149006047953576E-2</v>
      </c>
      <c r="AM23" s="269">
        <f t="shared" si="52"/>
        <v>6.6539497492335842E-3</v>
      </c>
      <c r="AN23" s="269">
        <f t="shared" si="53"/>
        <v>4.5283874282954642E-3</v>
      </c>
      <c r="AO23" s="270">
        <f t="shared" si="54"/>
        <v>-4.9666688704245255E-3</v>
      </c>
      <c r="AP23" s="269">
        <f t="shared" si="55"/>
        <v>-1.1682892261109619E-3</v>
      </c>
      <c r="AQ23" s="269">
        <f t="shared" si="56"/>
        <v>-3.7983350037102829E-3</v>
      </c>
      <c r="AR23" s="270">
        <f t="shared" si="57"/>
        <v>-4.9666242298211632E-3</v>
      </c>
    </row>
    <row r="24" spans="1:44" x14ac:dyDescent="0.2">
      <c r="A24" s="330"/>
      <c r="B24" s="91" t="s">
        <v>534</v>
      </c>
      <c r="C24" s="250">
        <f>'Dati Fig. 11'!C24+'Dati Fig. 11'!D24</f>
        <v>7269.5619999999999</v>
      </c>
      <c r="D24" s="251">
        <f>'Dati Fig. 11'!E24</f>
        <v>10019.719999999999</v>
      </c>
      <c r="E24" s="252">
        <f>'Dati Fig. 11'!F24+'Dati Fig. 11'!G24</f>
        <v>4992.976999999999</v>
      </c>
      <c r="F24" s="242">
        <f t="shared" si="58"/>
        <v>22282.258999999998</v>
      </c>
      <c r="G24" s="214">
        <f>'Dati Fig. 11'!I24</f>
        <v>13485.683000000001</v>
      </c>
      <c r="H24" s="241">
        <f>'Dati Fig. 11'!J24</f>
        <v>8796.5759999999991</v>
      </c>
      <c r="I24" s="242">
        <f t="shared" si="1"/>
        <v>22282.258999999998</v>
      </c>
      <c r="J24" s="269">
        <f t="shared" si="23"/>
        <v>-88.997000000000298</v>
      </c>
      <c r="K24" s="269">
        <f t="shared" si="24"/>
        <v>32.188000000000102</v>
      </c>
      <c r="L24" s="269">
        <f t="shared" si="25"/>
        <v>49.195999999999913</v>
      </c>
      <c r="M24" s="270">
        <f t="shared" si="26"/>
        <v>-7.6130000000011933</v>
      </c>
      <c r="N24" s="269">
        <f t="shared" si="27"/>
        <v>-53.401999999998225</v>
      </c>
      <c r="O24" s="269">
        <f t="shared" si="28"/>
        <v>45.78899999999885</v>
      </c>
      <c r="P24" s="270">
        <f t="shared" si="29"/>
        <v>-7.6130000000011933</v>
      </c>
      <c r="Q24" s="269">
        <f t="shared" si="30"/>
        <v>-1.209435162509403E-2</v>
      </c>
      <c r="R24" s="269">
        <f t="shared" si="31"/>
        <v>3.222818209743919E-3</v>
      </c>
      <c r="S24" s="269">
        <f t="shared" si="32"/>
        <v>9.9510880437462586E-3</v>
      </c>
      <c r="T24" s="270">
        <f t="shared" si="33"/>
        <v>-3.4154525427517905E-4</v>
      </c>
      <c r="U24" s="269">
        <f t="shared" si="34"/>
        <v>-3.9442842703179886E-3</v>
      </c>
      <c r="V24" s="269">
        <f t="shared" si="35"/>
        <v>5.2325579402171312E-3</v>
      </c>
      <c r="W24" s="270">
        <f t="shared" si="36"/>
        <v>-3.4154525427517905E-4</v>
      </c>
      <c r="X24" s="269">
        <f t="shared" si="37"/>
        <v>-4.9324214491133514E-2</v>
      </c>
      <c r="Y24" s="269">
        <f t="shared" si="38"/>
        <v>1.6415879497182574E-2</v>
      </c>
      <c r="Z24" s="269">
        <f t="shared" si="39"/>
        <v>2.7274648172757179E-2</v>
      </c>
      <c r="AA24" s="270">
        <f t="shared" si="40"/>
        <v>-3.7011789294683836E-3</v>
      </c>
      <c r="AB24" s="269">
        <f t="shared" si="41"/>
        <v>-4.4698038539424893E-3</v>
      </c>
      <c r="AC24" s="269">
        <f t="shared" si="42"/>
        <v>-2.5205231911267076E-3</v>
      </c>
      <c r="AD24" s="270">
        <f t="shared" si="43"/>
        <v>-3.7011789294683836E-3</v>
      </c>
      <c r="AE24" s="269">
        <f t="shared" si="44"/>
        <v>-3.9927102318039467E-3</v>
      </c>
      <c r="AF24" s="269">
        <f t="shared" si="45"/>
        <v>1.4440639228435275E-3</v>
      </c>
      <c r="AG24" s="269">
        <f t="shared" si="46"/>
        <v>2.207101054685281E-3</v>
      </c>
      <c r="AH24" s="270">
        <f t="shared" si="47"/>
        <v>-3.4154525427517905E-4</v>
      </c>
      <c r="AI24" s="269">
        <f t="shared" si="48"/>
        <v>-2.3957966200971554E-3</v>
      </c>
      <c r="AJ24" s="269">
        <f t="shared" si="49"/>
        <v>2.054251365822058E-3</v>
      </c>
      <c r="AK24" s="270">
        <f t="shared" si="50"/>
        <v>-3.4154525427517905E-4</v>
      </c>
      <c r="AL24" s="269">
        <f t="shared" si="51"/>
        <v>-1.6864225034111273E-2</v>
      </c>
      <c r="AM24" s="269">
        <f t="shared" si="52"/>
        <v>7.2356691042213886E-3</v>
      </c>
      <c r="AN24" s="269">
        <f t="shared" si="53"/>
        <v>5.9273770004215015E-3</v>
      </c>
      <c r="AO24" s="270">
        <f t="shared" si="54"/>
        <v>-3.7011789294683836E-3</v>
      </c>
      <c r="AP24" s="269">
        <f t="shared" si="55"/>
        <v>-2.7073061720088031E-3</v>
      </c>
      <c r="AQ24" s="269">
        <f t="shared" si="56"/>
        <v>-9.9387275745949945E-4</v>
      </c>
      <c r="AR24" s="270">
        <f t="shared" si="57"/>
        <v>-3.7011789294683836E-3</v>
      </c>
    </row>
    <row r="25" spans="1:44" x14ac:dyDescent="0.2">
      <c r="A25" s="330"/>
      <c r="B25" s="91" t="s">
        <v>535</v>
      </c>
      <c r="C25" s="250">
        <f>'Dati Fig. 11'!C25+'Dati Fig. 11'!D25</f>
        <v>7301.17</v>
      </c>
      <c r="D25" s="251">
        <f>'Dati Fig. 11'!E25</f>
        <v>10054.696</v>
      </c>
      <c r="E25" s="252">
        <f>'Dati Fig. 11'!F25+'Dati Fig. 11'!G25</f>
        <v>5029.3569999999982</v>
      </c>
      <c r="F25" s="242">
        <f t="shared" si="58"/>
        <v>22385.222999999998</v>
      </c>
      <c r="G25" s="214">
        <f>'Dati Fig. 11'!I25</f>
        <v>13574.525</v>
      </c>
      <c r="H25" s="241">
        <f>'Dati Fig. 11'!J25</f>
        <v>8810.6980000000003</v>
      </c>
      <c r="I25" s="242">
        <f t="shared" si="1"/>
        <v>22385.222999999998</v>
      </c>
      <c r="J25" s="269">
        <f t="shared" si="23"/>
        <v>31.608000000000175</v>
      </c>
      <c r="K25" s="269">
        <f t="shared" si="24"/>
        <v>34.976000000000568</v>
      </c>
      <c r="L25" s="269">
        <f t="shared" si="25"/>
        <v>36.3799999999992</v>
      </c>
      <c r="M25" s="270">
        <f t="shared" si="26"/>
        <v>102.96399999999994</v>
      </c>
      <c r="N25" s="269">
        <f t="shared" si="27"/>
        <v>88.841999999998734</v>
      </c>
      <c r="O25" s="269">
        <f t="shared" si="28"/>
        <v>14.122000000001208</v>
      </c>
      <c r="P25" s="270">
        <f t="shared" si="29"/>
        <v>102.96399999999994</v>
      </c>
      <c r="Q25" s="269">
        <f t="shared" si="30"/>
        <v>4.3479923549727172E-3</v>
      </c>
      <c r="R25" s="269">
        <f t="shared" si="31"/>
        <v>3.4907163074417817E-3</v>
      </c>
      <c r="S25" s="269">
        <f t="shared" si="32"/>
        <v>7.2862342446198347E-3</v>
      </c>
      <c r="T25" s="270">
        <f t="shared" si="33"/>
        <v>4.6208959333970557E-3</v>
      </c>
      <c r="U25" s="269">
        <f t="shared" si="34"/>
        <v>6.5878754528041874E-3</v>
      </c>
      <c r="V25" s="269">
        <f t="shared" si="35"/>
        <v>1.605397372796098E-3</v>
      </c>
      <c r="W25" s="270">
        <f t="shared" si="36"/>
        <v>4.6208959333970557E-3</v>
      </c>
      <c r="X25" s="269">
        <f t="shared" si="37"/>
        <v>-3.4317246049601693E-2</v>
      </c>
      <c r="Y25" s="269">
        <f t="shared" si="38"/>
        <v>1.6757232087745266E-2</v>
      </c>
      <c r="Z25" s="269">
        <f t="shared" si="39"/>
        <v>2.4896345889476874E-2</v>
      </c>
      <c r="AA25" s="270">
        <f t="shared" si="40"/>
        <v>1.2713357904528028E-3</v>
      </c>
      <c r="AB25" s="269">
        <f t="shared" si="41"/>
        <v>5.1395341690907374E-3</v>
      </c>
      <c r="AC25" s="269">
        <f t="shared" si="42"/>
        <v>-4.6304178244028311E-3</v>
      </c>
      <c r="AD25" s="270">
        <f t="shared" si="43"/>
        <v>1.2713357904529658E-3</v>
      </c>
      <c r="AE25" s="269">
        <f t="shared" si="44"/>
        <v>1.418527627741881E-3</v>
      </c>
      <c r="AF25" s="269">
        <f t="shared" si="45"/>
        <v>1.5696792681568134E-3</v>
      </c>
      <c r="AG25" s="269">
        <f t="shared" si="46"/>
        <v>1.6326890374983615E-3</v>
      </c>
      <c r="AH25" s="270">
        <f t="shared" si="47"/>
        <v>4.6208959333970557E-3</v>
      </c>
      <c r="AI25" s="269">
        <f t="shared" si="48"/>
        <v>3.9871181822273378E-3</v>
      </c>
      <c r="AJ25" s="269">
        <f t="shared" si="49"/>
        <v>6.3377775116971798E-4</v>
      </c>
      <c r="AK25" s="270">
        <f t="shared" si="50"/>
        <v>4.6208959333970557E-3</v>
      </c>
      <c r="AL25" s="269">
        <f t="shared" si="51"/>
        <v>-1.1605417591068489E-2</v>
      </c>
      <c r="AM25" s="269">
        <f t="shared" si="52"/>
        <v>7.4121520074429039E-3</v>
      </c>
      <c r="AN25" s="269">
        <f t="shared" si="53"/>
        <v>5.4646013740785107E-3</v>
      </c>
      <c r="AO25" s="270">
        <f t="shared" si="54"/>
        <v>1.2713357904528028E-3</v>
      </c>
      <c r="AP25" s="269">
        <f t="shared" si="55"/>
        <v>3.1046482501968014E-3</v>
      </c>
      <c r="AQ25" s="269">
        <f t="shared" si="56"/>
        <v>-1.8333124597437543E-3</v>
      </c>
      <c r="AR25" s="270">
        <f t="shared" si="57"/>
        <v>1.2713357904529656E-3</v>
      </c>
    </row>
    <row r="26" spans="1:44" x14ac:dyDescent="0.2">
      <c r="A26" s="330"/>
      <c r="B26" s="91" t="s">
        <v>536</v>
      </c>
      <c r="C26" s="250">
        <f>'Dati Fig. 11'!C26+'Dati Fig. 11'!D26</f>
        <v>7346.6689999999999</v>
      </c>
      <c r="D26" s="251">
        <f>'Dati Fig. 11'!E26</f>
        <v>10070.267</v>
      </c>
      <c r="E26" s="252">
        <f>'Dati Fig. 11'!F26+'Dati Fig. 11'!G26</f>
        <v>5017.9979999999978</v>
      </c>
      <c r="F26" s="242">
        <f t="shared" si="58"/>
        <v>22434.934000000001</v>
      </c>
      <c r="G26" s="214">
        <f>'Dati Fig. 11'!I26</f>
        <v>13599.419</v>
      </c>
      <c r="H26" s="241">
        <f>'Dati Fig. 11'!J26</f>
        <v>8835.5149999999994</v>
      </c>
      <c r="I26" s="242">
        <f t="shared" si="1"/>
        <v>22434.934000000001</v>
      </c>
      <c r="J26" s="269">
        <f t="shared" si="23"/>
        <v>45.498999999999796</v>
      </c>
      <c r="K26" s="269">
        <f t="shared" si="24"/>
        <v>15.570999999999913</v>
      </c>
      <c r="L26" s="269">
        <f t="shared" si="25"/>
        <v>-11.359000000000378</v>
      </c>
      <c r="M26" s="270">
        <f t="shared" si="26"/>
        <v>49.711000000002969</v>
      </c>
      <c r="N26" s="269">
        <f t="shared" si="27"/>
        <v>24.894000000000233</v>
      </c>
      <c r="O26" s="269">
        <f t="shared" si="28"/>
        <v>24.816999999999098</v>
      </c>
      <c r="P26" s="270">
        <f t="shared" si="29"/>
        <v>49.711000000002969</v>
      </c>
      <c r="Q26" s="269">
        <f t="shared" si="30"/>
        <v>6.2317409401506599E-3</v>
      </c>
      <c r="R26" s="269">
        <f t="shared" si="31"/>
        <v>1.5486296154552969E-3</v>
      </c>
      <c r="S26" s="269">
        <f t="shared" si="32"/>
        <v>-2.2585392128656569E-3</v>
      </c>
      <c r="T26" s="270">
        <f t="shared" si="33"/>
        <v>2.2207060434467404E-3</v>
      </c>
      <c r="U26" s="269">
        <f t="shared" si="34"/>
        <v>1.8338763234809494E-3</v>
      </c>
      <c r="V26" s="269">
        <f t="shared" si="35"/>
        <v>2.8166894382260178E-3</v>
      </c>
      <c r="W26" s="270">
        <f t="shared" si="36"/>
        <v>2.2207060434467404E-3</v>
      </c>
      <c r="X26" s="269">
        <f t="shared" si="37"/>
        <v>-2.9889901341947061E-2</v>
      </c>
      <c r="Y26" s="269">
        <f t="shared" si="38"/>
        <v>1.9314433565185023E-2</v>
      </c>
      <c r="Z26" s="269">
        <f t="shared" si="39"/>
        <v>1.4054501914740194E-2</v>
      </c>
      <c r="AA26" s="270">
        <f t="shared" si="40"/>
        <v>1.5181068176331018E-3</v>
      </c>
      <c r="AB26" s="269">
        <f t="shared" si="41"/>
        <v>3.4948940588792853E-3</v>
      </c>
      <c r="AC26" s="269">
        <f t="shared" si="42"/>
        <v>-1.5093450904640569E-3</v>
      </c>
      <c r="AD26" s="270">
        <f t="shared" si="43"/>
        <v>1.5181068176331018E-3</v>
      </c>
      <c r="AE26" s="269">
        <f t="shared" si="44"/>
        <v>2.0325462024657873E-3</v>
      </c>
      <c r="AF26" s="269">
        <f t="shared" si="45"/>
        <v>6.9559280244828987E-4</v>
      </c>
      <c r="AG26" s="269">
        <f t="shared" si="46"/>
        <v>-5.074329614674993E-4</v>
      </c>
      <c r="AH26" s="270">
        <f t="shared" si="47"/>
        <v>2.2207060434467404E-3</v>
      </c>
      <c r="AI26" s="269">
        <f t="shared" si="48"/>
        <v>1.1120729063096775E-3</v>
      </c>
      <c r="AJ26" s="269">
        <f t="shared" si="49"/>
        <v>1.1086331371369005E-3</v>
      </c>
      <c r="AK26" s="270">
        <f t="shared" si="50"/>
        <v>2.2207060434467404E-3</v>
      </c>
      <c r="AL26" s="269">
        <f t="shared" si="51"/>
        <v>-1.0104805037755802E-2</v>
      </c>
      <c r="AM26" s="269">
        <f t="shared" si="52"/>
        <v>8.5182189112084829E-3</v>
      </c>
      <c r="AN26" s="269">
        <f t="shared" si="53"/>
        <v>3.104692944180218E-3</v>
      </c>
      <c r="AO26" s="270">
        <f t="shared" si="54"/>
        <v>1.5181068176331018E-3</v>
      </c>
      <c r="AP26" s="269">
        <f t="shared" si="55"/>
        <v>2.1143321434867125E-3</v>
      </c>
      <c r="AQ26" s="269">
        <f t="shared" si="56"/>
        <v>-5.9622532585369204E-4</v>
      </c>
      <c r="AR26" s="270">
        <f t="shared" si="57"/>
        <v>1.5181068176331018E-3</v>
      </c>
    </row>
    <row r="27" spans="1:44" x14ac:dyDescent="0.2">
      <c r="A27" s="330"/>
      <c r="B27" s="91" t="s">
        <v>537</v>
      </c>
      <c r="C27" s="250">
        <f>'Dati Fig. 11'!C27+'Dati Fig. 11'!D27</f>
        <v>7336.3059999999996</v>
      </c>
      <c r="D27" s="251">
        <f>'Dati Fig. 11'!E27</f>
        <v>10056.326999999999</v>
      </c>
      <c r="E27" s="252">
        <f>'Dati Fig. 11'!F27+'Dati Fig. 11'!G27</f>
        <v>5045.6070000000036</v>
      </c>
      <c r="F27" s="242">
        <f t="shared" si="58"/>
        <v>22438.240000000002</v>
      </c>
      <c r="G27" s="214">
        <f>'Dati Fig. 11'!I27</f>
        <v>13591.294</v>
      </c>
      <c r="H27" s="241">
        <f>'Dati Fig. 11'!J27</f>
        <v>8846.9459999999999</v>
      </c>
      <c r="I27" s="242">
        <f t="shared" si="1"/>
        <v>22438.239999999998</v>
      </c>
      <c r="J27" s="269">
        <f t="shared" si="23"/>
        <v>-10.363000000000284</v>
      </c>
      <c r="K27" s="269">
        <f t="shared" si="24"/>
        <v>-13.940000000000509</v>
      </c>
      <c r="L27" s="269">
        <f t="shared" si="25"/>
        <v>27.609000000005835</v>
      </c>
      <c r="M27" s="270">
        <f t="shared" si="26"/>
        <v>3.3060000000004948</v>
      </c>
      <c r="N27" s="269">
        <f t="shared" si="27"/>
        <v>-8.125</v>
      </c>
      <c r="O27" s="269">
        <f t="shared" si="28"/>
        <v>11.431000000000495</v>
      </c>
      <c r="P27" s="270">
        <f t="shared" si="29"/>
        <v>3.3059999999968568</v>
      </c>
      <c r="Q27" s="269">
        <f t="shared" si="30"/>
        <v>-1.4105712398367592E-3</v>
      </c>
      <c r="R27" s="269">
        <f t="shared" si="31"/>
        <v>-1.3842731280114529E-3</v>
      </c>
      <c r="S27" s="269">
        <f t="shared" si="32"/>
        <v>5.5019950187317427E-3</v>
      </c>
      <c r="T27" s="270">
        <f t="shared" si="33"/>
        <v>1.473594707254541E-4</v>
      </c>
      <c r="U27" s="269">
        <f t="shared" si="34"/>
        <v>-5.9745199408886508E-4</v>
      </c>
      <c r="V27" s="269">
        <f t="shared" si="35"/>
        <v>1.2937559383918759E-3</v>
      </c>
      <c r="W27" s="270">
        <f t="shared" si="36"/>
        <v>1.4735947072529193E-4</v>
      </c>
      <c r="X27" s="269">
        <f t="shared" si="37"/>
        <v>-2.5274316172623542E-2</v>
      </c>
      <c r="Y27" s="269">
        <f t="shared" si="38"/>
        <v>1.7259672883152548E-2</v>
      </c>
      <c r="Z27" s="269">
        <f t="shared" si="39"/>
        <v>2.2107687006493782E-2</v>
      </c>
      <c r="AA27" s="270">
        <f t="shared" si="40"/>
        <v>4.0060477763594624E-3</v>
      </c>
      <c r="AB27" s="269">
        <f t="shared" si="41"/>
        <v>5.1813310558294435E-3</v>
      </c>
      <c r="AC27" s="269">
        <f t="shared" si="42"/>
        <v>2.2058405383011894E-3</v>
      </c>
      <c r="AD27" s="270">
        <f t="shared" si="43"/>
        <v>4.0060477763592993E-3</v>
      </c>
      <c r="AE27" s="269">
        <f t="shared" si="44"/>
        <v>-4.6191354964540048E-4</v>
      </c>
      <c r="AF27" s="269">
        <f t="shared" si="45"/>
        <v>-6.2135239622280634E-4</v>
      </c>
      <c r="AG27" s="269">
        <f t="shared" si="46"/>
        <v>1.2306254165938635E-3</v>
      </c>
      <c r="AH27" s="270">
        <f t="shared" si="47"/>
        <v>1.473594707254541E-4</v>
      </c>
      <c r="AI27" s="269">
        <f t="shared" si="48"/>
        <v>-3.6215840884577593E-4</v>
      </c>
      <c r="AJ27" s="269">
        <f t="shared" si="49"/>
        <v>5.0951787957123E-4</v>
      </c>
      <c r="AK27" s="270">
        <f t="shared" si="50"/>
        <v>1.4735947072529193E-4</v>
      </c>
      <c r="AL27" s="269">
        <f t="shared" si="51"/>
        <v>-8.5118111962614838E-3</v>
      </c>
      <c r="AM27" s="269">
        <f t="shared" si="52"/>
        <v>7.6346241013463328E-3</v>
      </c>
      <c r="AN27" s="269">
        <f t="shared" si="53"/>
        <v>4.8832348712747756E-3</v>
      </c>
      <c r="AO27" s="270">
        <f t="shared" si="54"/>
        <v>4.0060477763594624E-3</v>
      </c>
      <c r="AP27" s="269">
        <f t="shared" si="55"/>
        <v>3.134767062617891E-3</v>
      </c>
      <c r="AQ27" s="269">
        <f t="shared" si="56"/>
        <v>8.7128071374140852E-4</v>
      </c>
      <c r="AR27" s="270">
        <f t="shared" si="57"/>
        <v>4.0060477763592993E-3</v>
      </c>
    </row>
    <row r="28" spans="1:44" x14ac:dyDescent="0.2">
      <c r="A28" s="331"/>
      <c r="B28" s="100" t="s">
        <v>538</v>
      </c>
      <c r="C28" s="253">
        <f>'Dati Fig. 11'!C28+'Dati Fig. 11'!D28</f>
        <v>7310.4260000000004</v>
      </c>
      <c r="D28" s="254">
        <f>'Dati Fig. 11'!E28</f>
        <v>10090.492</v>
      </c>
      <c r="E28" s="255">
        <f>'Dati Fig. 11'!F28+'Dati Fig. 11'!G28</f>
        <v>5062.8710000000001</v>
      </c>
      <c r="F28" s="245">
        <f t="shared" si="58"/>
        <v>22463.789000000001</v>
      </c>
      <c r="G28" s="243">
        <f>'Dati Fig. 11'!I28</f>
        <v>13592.796</v>
      </c>
      <c r="H28" s="244">
        <f>'Dati Fig. 11'!J28</f>
        <v>8870.9930000000004</v>
      </c>
      <c r="I28" s="245">
        <f t="shared" si="1"/>
        <v>22463.789000000001</v>
      </c>
      <c r="J28" s="271">
        <f t="shared" si="23"/>
        <v>-25.8799999999992</v>
      </c>
      <c r="K28" s="271">
        <f t="shared" si="24"/>
        <v>34.165000000000873</v>
      </c>
      <c r="L28" s="271">
        <f t="shared" si="25"/>
        <v>17.263999999996486</v>
      </c>
      <c r="M28" s="272">
        <f t="shared" si="26"/>
        <v>25.548999999999069</v>
      </c>
      <c r="N28" s="271">
        <f t="shared" si="27"/>
        <v>1.5020000000004075</v>
      </c>
      <c r="O28" s="271">
        <f t="shared" si="28"/>
        <v>24.04700000000048</v>
      </c>
      <c r="P28" s="272">
        <f t="shared" si="29"/>
        <v>25.549000000002707</v>
      </c>
      <c r="Q28" s="271">
        <f t="shared" si="30"/>
        <v>-3.5276609236309393E-3</v>
      </c>
      <c r="R28" s="271">
        <f t="shared" si="31"/>
        <v>3.3973636696580049E-3</v>
      </c>
      <c r="S28" s="271">
        <f t="shared" si="32"/>
        <v>3.4215903061804998E-3</v>
      </c>
      <c r="T28" s="272">
        <f t="shared" si="33"/>
        <v>1.1386365419034231E-3</v>
      </c>
      <c r="U28" s="271">
        <f t="shared" si="34"/>
        <v>1.1051192035139609E-4</v>
      </c>
      <c r="V28" s="271">
        <f t="shared" si="35"/>
        <v>2.718113120618175E-3</v>
      </c>
      <c r="W28" s="272">
        <f t="shared" si="36"/>
        <v>1.1386365419035855E-3</v>
      </c>
      <c r="X28" s="271">
        <f t="shared" si="37"/>
        <v>-2.4477124854580819E-2</v>
      </c>
      <c r="Y28" s="271">
        <f t="shared" si="38"/>
        <v>1.7443208212070443E-2</v>
      </c>
      <c r="Z28" s="271">
        <f t="shared" si="39"/>
        <v>3.2635625347883432E-2</v>
      </c>
      <c r="AA28" s="272">
        <f t="shared" si="40"/>
        <v>6.7030363065410997E-3</v>
      </c>
      <c r="AB28" s="271">
        <f t="shared" si="41"/>
        <v>5.8792984447154743E-3</v>
      </c>
      <c r="AC28" s="271">
        <f t="shared" si="42"/>
        <v>7.9678495384944131E-3</v>
      </c>
      <c r="AD28" s="272">
        <f t="shared" si="43"/>
        <v>6.7030363065410997E-3</v>
      </c>
      <c r="AE28" s="271">
        <f t="shared" si="44"/>
        <v>-1.1533881445246685E-3</v>
      </c>
      <c r="AF28" s="271">
        <f t="shared" si="45"/>
        <v>1.5226238778086371E-3</v>
      </c>
      <c r="AG28" s="271">
        <f t="shared" si="46"/>
        <v>7.6940080861941421E-4</v>
      </c>
      <c r="AH28" s="272">
        <f t="shared" si="47"/>
        <v>1.1386365419034231E-3</v>
      </c>
      <c r="AI28" s="271">
        <f t="shared" si="48"/>
        <v>6.6939296486730123E-5</v>
      </c>
      <c r="AJ28" s="271">
        <f t="shared" si="49"/>
        <v>1.0716972454167741E-3</v>
      </c>
      <c r="AK28" s="272">
        <f t="shared" si="50"/>
        <v>1.1386365419035853E-3</v>
      </c>
      <c r="AL28" s="271">
        <f t="shared" si="51"/>
        <v>-8.2202305471991439E-3</v>
      </c>
      <c r="AM28" s="271">
        <f t="shared" si="52"/>
        <v>7.7525914421550995E-3</v>
      </c>
      <c r="AN28" s="271">
        <f t="shared" si="53"/>
        <v>7.1706754115851441E-3</v>
      </c>
      <c r="AO28" s="272">
        <f t="shared" si="54"/>
        <v>6.7030363065410997E-3</v>
      </c>
      <c r="AP28" s="271">
        <f t="shared" si="55"/>
        <v>3.5604656690605002E-3</v>
      </c>
      <c r="AQ28" s="271">
        <f t="shared" si="56"/>
        <v>3.1425706374805995E-3</v>
      </c>
      <c r="AR28" s="272">
        <f t="shared" si="57"/>
        <v>6.7030363065410997E-3</v>
      </c>
    </row>
    <row r="29" spans="1:44" x14ac:dyDescent="0.2">
      <c r="A29" s="329">
        <f>A17+1</f>
        <v>2006</v>
      </c>
      <c r="B29" s="82" t="s">
        <v>527</v>
      </c>
      <c r="C29" s="247">
        <f>'Dati Fig. 11'!C29+'Dati Fig. 11'!D29</f>
        <v>7368.0129999999999</v>
      </c>
      <c r="D29" s="248">
        <f>'Dati Fig. 11'!E29</f>
        <v>10106.342000000001</v>
      </c>
      <c r="E29" s="249">
        <f>'Dati Fig. 11'!F29+'Dati Fig. 11'!G29</f>
        <v>5053.9830000000011</v>
      </c>
      <c r="F29" s="240">
        <f t="shared" si="58"/>
        <v>22528.338</v>
      </c>
      <c r="G29" s="213">
        <f>'Dati Fig. 11'!I29</f>
        <v>13637.51</v>
      </c>
      <c r="H29" s="239">
        <f>'Dati Fig. 11'!J29</f>
        <v>8890.8269999999993</v>
      </c>
      <c r="I29" s="240">
        <f t="shared" si="1"/>
        <v>22528.337</v>
      </c>
      <c r="J29" s="267">
        <f t="shared" ref="J29:J40" si="59">C29-C28</f>
        <v>57.586999999999534</v>
      </c>
      <c r="K29" s="267">
        <f t="shared" ref="K29:K40" si="60">D29-D28</f>
        <v>15.850000000000364</v>
      </c>
      <c r="L29" s="267">
        <f t="shared" ref="L29:L40" si="61">E29-E28</f>
        <v>-8.8879999999990105</v>
      </c>
      <c r="M29" s="268">
        <f t="shared" ref="M29:M40" si="62">F29-F28</f>
        <v>64.548999999999069</v>
      </c>
      <c r="N29" s="267">
        <f t="shared" ref="N29:N40" si="63">G29-G28</f>
        <v>44.713999999999942</v>
      </c>
      <c r="O29" s="267">
        <f t="shared" ref="O29:O40" si="64">H29-H28</f>
        <v>19.833999999998923</v>
      </c>
      <c r="P29" s="268">
        <f t="shared" ref="P29:P40" si="65">I29-I28</f>
        <v>64.547999999998865</v>
      </c>
      <c r="Q29" s="267">
        <f t="shared" ref="Q29:Q40" si="66">(C29-C28)/C28</f>
        <v>7.8773795124934629E-3</v>
      </c>
      <c r="R29" s="267">
        <f t="shared" ref="R29:R40" si="67">(D29-D28)/D28</f>
        <v>1.5707856465274799E-3</v>
      </c>
      <c r="S29" s="267">
        <f t="shared" ref="S29:S40" si="68">(E29-E28)/E28</f>
        <v>-1.7555256691310149E-3</v>
      </c>
      <c r="T29" s="268">
        <f t="shared" ref="T29:T40" si="69">(F29-F28)/F28</f>
        <v>2.8734689415039942E-3</v>
      </c>
      <c r="U29" s="267">
        <f t="shared" ref="U29:U40" si="70">(G29-G28)/G28</f>
        <v>3.2895366045366929E-3</v>
      </c>
      <c r="V29" s="267">
        <f t="shared" ref="V29:V40" si="71">(H29-H28)/H28</f>
        <v>2.2358263612651842E-3</v>
      </c>
      <c r="W29" s="268">
        <f t="shared" ref="W29:W40" si="72">(I29-I28)/I28</f>
        <v>2.8734244254163383E-3</v>
      </c>
      <c r="X29" s="267">
        <f t="shared" ref="X29:X40" si="73">(C29-C17)/C17</f>
        <v>-1.3896961782819786E-2</v>
      </c>
      <c r="Y29" s="267">
        <f t="shared" ref="Y29:Y40" si="74">(D29-D17)/D17</f>
        <v>1.6711388985382304E-2</v>
      </c>
      <c r="Z29" s="267">
        <f t="shared" ref="Z29:Z40" si="75">(E29-E17)/E17</f>
        <v>2.2126669708384269E-2</v>
      </c>
      <c r="AA29" s="268">
        <f t="shared" ref="AA29:AA40" si="76">(F29-F17)/F17</f>
        <v>7.6794146100230718E-3</v>
      </c>
      <c r="AB29" s="267">
        <f t="shared" ref="AB29:AB40" si="77">(G29-G17)/G17</f>
        <v>8.0164505207495958E-3</v>
      </c>
      <c r="AC29" s="267">
        <f t="shared" ref="AC29:AC40" si="78">(H29-H17)/H17</f>
        <v>7.1627646799009475E-3</v>
      </c>
      <c r="AD29" s="268">
        <f t="shared" ref="AD29:AD40" si="79">(I29-I17)/I17</f>
        <v>7.6793698806063475E-3</v>
      </c>
      <c r="AE29" s="267">
        <f t="shared" ref="AE29:AE40" si="80">(C29-C28)/$F28</f>
        <v>2.5635479393079919E-3</v>
      </c>
      <c r="AF29" s="267">
        <f t="shared" ref="AF29:AF40" si="81">(D29-D28)/$F28</f>
        <v>7.0557998919952298E-4</v>
      </c>
      <c r="AG29" s="267">
        <f t="shared" ref="AG29:AG40" si="82">(E29-E28)/$F28</f>
        <v>-3.9565898700343966E-4</v>
      </c>
      <c r="AH29" s="268">
        <f t="shared" ref="AH29:AH40" si="83">(F29-F28)/$F28</f>
        <v>2.8734689415039942E-3</v>
      </c>
      <c r="AI29" s="267">
        <f t="shared" ref="AI29:AI40" si="84">(G29-G28)/$F28</f>
        <v>1.9904923430325997E-3</v>
      </c>
      <c r="AJ29" s="267">
        <f t="shared" ref="AJ29:AJ40" si="85">(H29-H28)/$F28</f>
        <v>8.8293208238373862E-4</v>
      </c>
      <c r="AK29" s="268">
        <f t="shared" ref="AK29:AK40" si="86">(I29-I28)/$F28</f>
        <v>2.8734244254163383E-3</v>
      </c>
      <c r="AL29" s="267">
        <f t="shared" ref="AL29:AL40" si="87">(C29-C17)/$F17</f>
        <v>-4.6445236970186878E-3</v>
      </c>
      <c r="AM29" s="267">
        <f t="shared" ref="AM29:AM40" si="88">(D29-D17)/$F17</f>
        <v>7.430227030415815E-3</v>
      </c>
      <c r="AN29" s="267">
        <f t="shared" ref="AN29:AN40" si="89">(E29-E17)/$F17</f>
        <v>4.8937112766260261E-3</v>
      </c>
      <c r="AO29" s="268">
        <f t="shared" ref="AO29:AO40" si="90">(F29-F17)/$F17</f>
        <v>7.6794146100230718E-3</v>
      </c>
      <c r="AP29" s="267">
        <f t="shared" ref="AP29:AP40" si="91">(G29-G17)/$F17</f>
        <v>4.8511288720690347E-3</v>
      </c>
      <c r="AQ29" s="267">
        <f t="shared" ref="AQ29:AQ40" si="92">(H29-H17)/$F17</f>
        <v>2.8282410085373952E-3</v>
      </c>
      <c r="AR29" s="268">
        <f t="shared" ref="AR29:AR40" si="93">(I29-I17)/$F17</f>
        <v>7.6793698806063484E-3</v>
      </c>
    </row>
    <row r="30" spans="1:44" x14ac:dyDescent="0.2">
      <c r="A30" s="330"/>
      <c r="B30" s="91" t="s">
        <v>528</v>
      </c>
      <c r="C30" s="250">
        <f>'Dati Fig. 11'!C30+'Dati Fig. 11'!D30</f>
        <v>7356.1030000000001</v>
      </c>
      <c r="D30" s="251">
        <f>'Dati Fig. 11'!E30</f>
        <v>10170.064</v>
      </c>
      <c r="E30" s="252">
        <f>'Dati Fig. 11'!F30+'Dati Fig. 11'!G30</f>
        <v>5063.7719999999963</v>
      </c>
      <c r="F30" s="242">
        <f t="shared" si="58"/>
        <v>22589.938999999998</v>
      </c>
      <c r="G30" s="214">
        <f>'Dati Fig. 11'!I30</f>
        <v>13680.09</v>
      </c>
      <c r="H30" s="241">
        <f>'Dati Fig. 11'!J30</f>
        <v>8909.8490000000002</v>
      </c>
      <c r="I30" s="242">
        <f t="shared" si="1"/>
        <v>22589.938999999998</v>
      </c>
      <c r="J30" s="269">
        <f t="shared" si="59"/>
        <v>-11.909999999999854</v>
      </c>
      <c r="K30" s="269">
        <f t="shared" si="60"/>
        <v>63.721999999999753</v>
      </c>
      <c r="L30" s="269">
        <f t="shared" si="61"/>
        <v>9.7889999999952124</v>
      </c>
      <c r="M30" s="270">
        <f t="shared" si="62"/>
        <v>61.600999999998749</v>
      </c>
      <c r="N30" s="269">
        <f t="shared" si="63"/>
        <v>42.579999999999927</v>
      </c>
      <c r="O30" s="269">
        <f t="shared" si="64"/>
        <v>19.022000000000844</v>
      </c>
      <c r="P30" s="270">
        <f t="shared" si="65"/>
        <v>61.601999999998952</v>
      </c>
      <c r="Q30" s="269">
        <f t="shared" si="66"/>
        <v>-1.6164466593639093E-3</v>
      </c>
      <c r="R30" s="269">
        <f t="shared" si="67"/>
        <v>6.3051497762493837E-3</v>
      </c>
      <c r="S30" s="269">
        <f t="shared" si="68"/>
        <v>1.9368881929351979E-3</v>
      </c>
      <c r="T30" s="270">
        <f t="shared" si="69"/>
        <v>2.7343783638188821E-3</v>
      </c>
      <c r="U30" s="269">
        <f t="shared" si="70"/>
        <v>3.1222708544301654E-3</v>
      </c>
      <c r="V30" s="269">
        <f t="shared" si="71"/>
        <v>2.139508506914019E-3</v>
      </c>
      <c r="W30" s="270">
        <f t="shared" si="72"/>
        <v>2.734422873734486E-3</v>
      </c>
      <c r="X30" s="269">
        <f t="shared" si="73"/>
        <v>-1.4206299771431884E-2</v>
      </c>
      <c r="Y30" s="269">
        <f t="shared" si="74"/>
        <v>2.3350971352189293E-2</v>
      </c>
      <c r="Z30" s="269">
        <f t="shared" si="75"/>
        <v>2.4689159579453418E-2</v>
      </c>
      <c r="AA30" s="270">
        <f t="shared" si="76"/>
        <v>1.1102960995490078E-2</v>
      </c>
      <c r="AB30" s="269">
        <f t="shared" si="77"/>
        <v>9.8144758610162319E-3</v>
      </c>
      <c r="AC30" s="269">
        <f t="shared" si="78"/>
        <v>1.3087700315620369E-2</v>
      </c>
      <c r="AD30" s="270">
        <f t="shared" si="79"/>
        <v>1.1102960995490243E-2</v>
      </c>
      <c r="AE30" s="269">
        <f t="shared" si="80"/>
        <v>-5.2866749424657316E-4</v>
      </c>
      <c r="AF30" s="269">
        <f t="shared" si="81"/>
        <v>2.8285264541041489E-3</v>
      </c>
      <c r="AG30" s="269">
        <f t="shared" si="82"/>
        <v>4.3451940396114494E-4</v>
      </c>
      <c r="AH30" s="270">
        <f t="shared" si="83"/>
        <v>2.7343783638188821E-3</v>
      </c>
      <c r="AI30" s="269">
        <f t="shared" si="84"/>
        <v>1.8900639718739984E-3</v>
      </c>
      <c r="AJ30" s="269">
        <f t="shared" si="85"/>
        <v>8.443587804835334E-4</v>
      </c>
      <c r="AK30" s="270">
        <f t="shared" si="86"/>
        <v>2.7344227523574509E-3</v>
      </c>
      <c r="AL30" s="269">
        <f t="shared" si="87"/>
        <v>-4.7448562739443433E-3</v>
      </c>
      <c r="AM30" s="269">
        <f t="shared" si="88"/>
        <v>1.0386861838561641E-2</v>
      </c>
      <c r="AN30" s="269">
        <f t="shared" si="89"/>
        <v>5.4609554308728209E-3</v>
      </c>
      <c r="AO30" s="270">
        <f t="shared" si="90"/>
        <v>1.1102960995490078E-2</v>
      </c>
      <c r="AP30" s="269">
        <f t="shared" si="91"/>
        <v>5.9510664233329239E-3</v>
      </c>
      <c r="AQ30" s="269">
        <f t="shared" si="92"/>
        <v>5.1518945721573169E-3</v>
      </c>
      <c r="AR30" s="270">
        <f t="shared" si="93"/>
        <v>1.1102960995490241E-2</v>
      </c>
    </row>
    <row r="31" spans="1:44" x14ac:dyDescent="0.2">
      <c r="A31" s="330"/>
      <c r="B31" s="91" t="s">
        <v>529</v>
      </c>
      <c r="C31" s="250">
        <f>'Dati Fig. 11'!C31+'Dati Fig. 11'!D31</f>
        <v>7381.9210000000003</v>
      </c>
      <c r="D31" s="251">
        <f>'Dati Fig. 11'!E31</f>
        <v>10157.189</v>
      </c>
      <c r="E31" s="252">
        <f>'Dati Fig. 11'!F31+'Dati Fig. 11'!G31</f>
        <v>5099.4919999999966</v>
      </c>
      <c r="F31" s="242">
        <f t="shared" si="58"/>
        <v>22638.601999999999</v>
      </c>
      <c r="G31" s="214">
        <f>'Dati Fig. 11'!I31</f>
        <v>13663.111999999999</v>
      </c>
      <c r="H31" s="241">
        <f>'Dati Fig. 11'!J31</f>
        <v>8975.49</v>
      </c>
      <c r="I31" s="242">
        <f t="shared" si="1"/>
        <v>22638.601999999999</v>
      </c>
      <c r="J31" s="269">
        <f t="shared" si="59"/>
        <v>25.818000000000211</v>
      </c>
      <c r="K31" s="269">
        <f t="shared" si="60"/>
        <v>-12.875</v>
      </c>
      <c r="L31" s="269">
        <f t="shared" si="61"/>
        <v>35.720000000000255</v>
      </c>
      <c r="M31" s="270">
        <f t="shared" si="62"/>
        <v>48.663000000000466</v>
      </c>
      <c r="N31" s="269">
        <f t="shared" si="63"/>
        <v>-16.978000000000975</v>
      </c>
      <c r="O31" s="269">
        <f t="shared" si="64"/>
        <v>65.640999999999622</v>
      </c>
      <c r="P31" s="270">
        <f t="shared" si="65"/>
        <v>48.663000000000466</v>
      </c>
      <c r="Q31" s="269">
        <f t="shared" si="66"/>
        <v>3.5097387842448931E-3</v>
      </c>
      <c r="R31" s="269">
        <f t="shared" si="67"/>
        <v>-1.2659704009728946E-3</v>
      </c>
      <c r="S31" s="269">
        <f t="shared" si="68"/>
        <v>7.0540300787634751E-3</v>
      </c>
      <c r="T31" s="270">
        <f t="shared" si="69"/>
        <v>2.1541890839103404E-3</v>
      </c>
      <c r="U31" s="269">
        <f t="shared" si="70"/>
        <v>-1.2410737063865058E-3</v>
      </c>
      <c r="V31" s="269">
        <f t="shared" si="71"/>
        <v>7.3672404549167576E-3</v>
      </c>
      <c r="W31" s="270">
        <f t="shared" si="72"/>
        <v>2.1541890839103404E-3</v>
      </c>
      <c r="X31" s="269">
        <f t="shared" si="73"/>
        <v>-8.547641058171131E-3</v>
      </c>
      <c r="Y31" s="269">
        <f t="shared" si="74"/>
        <v>1.9497565777798896E-2</v>
      </c>
      <c r="Z31" s="269">
        <f t="shared" si="75"/>
        <v>3.4212312084169666E-2</v>
      </c>
      <c r="AA31" s="270">
        <f t="shared" si="76"/>
        <v>1.3398138714929135E-2</v>
      </c>
      <c r="AB31" s="269">
        <f t="shared" si="77"/>
        <v>8.665013305292027E-3</v>
      </c>
      <c r="AC31" s="269">
        <f t="shared" si="78"/>
        <v>2.0689120298163749E-2</v>
      </c>
      <c r="AD31" s="270">
        <f t="shared" si="79"/>
        <v>1.3398138714929135E-2</v>
      </c>
      <c r="AE31" s="269">
        <f t="shared" si="80"/>
        <v>1.142898172500608E-3</v>
      </c>
      <c r="AF31" s="269">
        <f t="shared" si="81"/>
        <v>-5.6994399143795837E-4</v>
      </c>
      <c r="AG31" s="269">
        <f t="shared" si="82"/>
        <v>1.5812349028476906E-3</v>
      </c>
      <c r="AH31" s="270">
        <f t="shared" si="83"/>
        <v>2.1541890839103404E-3</v>
      </c>
      <c r="AI31" s="269">
        <f t="shared" si="84"/>
        <v>-7.5157352129197764E-4</v>
      </c>
      <c r="AJ31" s="269">
        <f t="shared" si="85"/>
        <v>2.9057626052022374E-3</v>
      </c>
      <c r="AK31" s="270">
        <f t="shared" si="86"/>
        <v>2.1541890839103404E-3</v>
      </c>
      <c r="AL31" s="269">
        <f t="shared" si="87"/>
        <v>-2.8488810547619217E-3</v>
      </c>
      <c r="AM31" s="269">
        <f t="shared" si="88"/>
        <v>8.6955735446822974E-3</v>
      </c>
      <c r="AN31" s="269">
        <f t="shared" si="89"/>
        <v>7.5514462250087597E-3</v>
      </c>
      <c r="AO31" s="270">
        <f t="shared" si="90"/>
        <v>1.3398138714929135E-2</v>
      </c>
      <c r="AP31" s="269">
        <f t="shared" si="91"/>
        <v>5.2541492241228449E-3</v>
      </c>
      <c r="AQ31" s="269">
        <f t="shared" si="92"/>
        <v>8.1439894908062905E-3</v>
      </c>
      <c r="AR31" s="270">
        <f t="shared" si="93"/>
        <v>1.3398138714929135E-2</v>
      </c>
    </row>
    <row r="32" spans="1:44" x14ac:dyDescent="0.2">
      <c r="A32" s="330"/>
      <c r="B32" s="91" t="s">
        <v>530</v>
      </c>
      <c r="C32" s="250">
        <f>'Dati Fig. 11'!C32+'Dati Fig. 11'!D32</f>
        <v>7360.8090000000002</v>
      </c>
      <c r="D32" s="251">
        <f>'Dati Fig. 11'!E32</f>
        <v>10229.633</v>
      </c>
      <c r="E32" s="252">
        <f>'Dati Fig. 11'!F32+'Dati Fig. 11'!G32</f>
        <v>5130.3980000000029</v>
      </c>
      <c r="F32" s="242">
        <f t="shared" si="58"/>
        <v>22720.840000000004</v>
      </c>
      <c r="G32" s="214">
        <f>'Dati Fig. 11'!I32</f>
        <v>13733.758</v>
      </c>
      <c r="H32" s="241">
        <f>'Dati Fig. 11'!J32</f>
        <v>8987.0820000000003</v>
      </c>
      <c r="I32" s="242">
        <f t="shared" si="1"/>
        <v>22720.84</v>
      </c>
      <c r="J32" s="269">
        <f t="shared" si="59"/>
        <v>-21.11200000000008</v>
      </c>
      <c r="K32" s="269">
        <f t="shared" si="60"/>
        <v>72.443999999999505</v>
      </c>
      <c r="L32" s="269">
        <f t="shared" si="61"/>
        <v>30.906000000006316</v>
      </c>
      <c r="M32" s="270">
        <f t="shared" si="62"/>
        <v>82.238000000004831</v>
      </c>
      <c r="N32" s="269">
        <f t="shared" si="63"/>
        <v>70.64600000000064</v>
      </c>
      <c r="O32" s="269">
        <f t="shared" si="64"/>
        <v>11.592000000000553</v>
      </c>
      <c r="P32" s="270">
        <f t="shared" si="65"/>
        <v>82.238000000001193</v>
      </c>
      <c r="Q32" s="269">
        <f t="shared" si="66"/>
        <v>-2.8599601648405717E-3</v>
      </c>
      <c r="R32" s="269">
        <f t="shared" si="67"/>
        <v>7.1322882738520969E-3</v>
      </c>
      <c r="S32" s="269">
        <f t="shared" si="68"/>
        <v>6.0606036836622816E-3</v>
      </c>
      <c r="T32" s="270">
        <f t="shared" si="69"/>
        <v>3.6326448073076612E-3</v>
      </c>
      <c r="U32" s="269">
        <f t="shared" si="70"/>
        <v>5.1705643633749507E-3</v>
      </c>
      <c r="V32" s="269">
        <f t="shared" si="71"/>
        <v>1.2915172319283464E-3</v>
      </c>
      <c r="W32" s="270">
        <f t="shared" si="72"/>
        <v>3.6326448073075008E-3</v>
      </c>
      <c r="X32" s="269">
        <f t="shared" si="73"/>
        <v>-1.1073682632264766E-2</v>
      </c>
      <c r="Y32" s="269">
        <f t="shared" si="74"/>
        <v>2.8146701596096793E-2</v>
      </c>
      <c r="Z32" s="269">
        <f t="shared" si="75"/>
        <v>3.4179500685267927E-2</v>
      </c>
      <c r="AA32" s="270">
        <f t="shared" si="76"/>
        <v>1.6426081871078389E-2</v>
      </c>
      <c r="AB32" s="269">
        <f t="shared" si="77"/>
        <v>1.4258732109933902E-2</v>
      </c>
      <c r="AC32" s="269">
        <f t="shared" si="78"/>
        <v>1.9756104977980252E-2</v>
      </c>
      <c r="AD32" s="270">
        <f t="shared" si="79"/>
        <v>1.6426081871078229E-2</v>
      </c>
      <c r="AE32" s="269">
        <f t="shared" si="80"/>
        <v>-9.3256641907482098E-4</v>
      </c>
      <c r="AF32" s="269">
        <f t="shared" si="81"/>
        <v>3.2000209200196863E-3</v>
      </c>
      <c r="AG32" s="269">
        <f t="shared" si="82"/>
        <v>1.3651903063628362E-3</v>
      </c>
      <c r="AH32" s="270">
        <f t="shared" si="83"/>
        <v>3.6326448073076612E-3</v>
      </c>
      <c r="AI32" s="269">
        <f t="shared" si="84"/>
        <v>3.1205990546589691E-3</v>
      </c>
      <c r="AJ32" s="269">
        <f t="shared" si="85"/>
        <v>5.1204575264853164E-4</v>
      </c>
      <c r="AK32" s="270">
        <f t="shared" si="86"/>
        <v>3.6326448073075008E-3</v>
      </c>
      <c r="AL32" s="269">
        <f t="shared" si="87"/>
        <v>-3.6872713936695004E-3</v>
      </c>
      <c r="AM32" s="269">
        <f t="shared" si="88"/>
        <v>1.2528061963194689E-2</v>
      </c>
      <c r="AN32" s="269">
        <f t="shared" si="89"/>
        <v>7.5852913015532018E-3</v>
      </c>
      <c r="AO32" s="270">
        <f t="shared" si="90"/>
        <v>1.6426081871078389E-2</v>
      </c>
      <c r="AP32" s="269">
        <f t="shared" si="91"/>
        <v>8.6371997208331656E-3</v>
      </c>
      <c r="AQ32" s="269">
        <f t="shared" si="92"/>
        <v>7.7888821502450625E-3</v>
      </c>
      <c r="AR32" s="270">
        <f t="shared" si="93"/>
        <v>1.6426081871078229E-2</v>
      </c>
    </row>
    <row r="33" spans="1:44" x14ac:dyDescent="0.2">
      <c r="A33" s="330"/>
      <c r="B33" s="91" t="s">
        <v>531</v>
      </c>
      <c r="C33" s="250">
        <f>'Dati Fig. 11'!C33+'Dati Fig. 11'!D33</f>
        <v>7321.3690000000006</v>
      </c>
      <c r="D33" s="251">
        <f>'Dati Fig. 11'!E33</f>
        <v>10214.744000000001</v>
      </c>
      <c r="E33" s="252">
        <f>'Dati Fig. 11'!F33+'Dati Fig. 11'!G33</f>
        <v>5167.4439999999986</v>
      </c>
      <c r="F33" s="242">
        <f t="shared" si="58"/>
        <v>22703.557000000001</v>
      </c>
      <c r="G33" s="214">
        <f>'Dati Fig. 11'!I33</f>
        <v>13729.393</v>
      </c>
      <c r="H33" s="241">
        <f>'Dati Fig. 11'!J33</f>
        <v>8974.1640000000007</v>
      </c>
      <c r="I33" s="242">
        <f t="shared" si="1"/>
        <v>22703.557000000001</v>
      </c>
      <c r="J33" s="269">
        <f t="shared" si="59"/>
        <v>-39.4399999999996</v>
      </c>
      <c r="K33" s="269">
        <f t="shared" si="60"/>
        <v>-14.888999999999214</v>
      </c>
      <c r="L33" s="269">
        <f t="shared" si="61"/>
        <v>37.045999999995729</v>
      </c>
      <c r="M33" s="270">
        <f t="shared" si="62"/>
        <v>-17.283000000003085</v>
      </c>
      <c r="N33" s="269">
        <f t="shared" si="63"/>
        <v>-4.3649999999997817</v>
      </c>
      <c r="O33" s="269">
        <f t="shared" si="64"/>
        <v>-12.917999999999665</v>
      </c>
      <c r="P33" s="270">
        <f t="shared" si="65"/>
        <v>-17.282999999999447</v>
      </c>
      <c r="Q33" s="269">
        <f t="shared" si="66"/>
        <v>-5.3581066972393388E-3</v>
      </c>
      <c r="R33" s="269">
        <f t="shared" si="67"/>
        <v>-1.4554774350164091E-3</v>
      </c>
      <c r="S33" s="269">
        <f t="shared" si="68"/>
        <v>7.2208822785280414E-3</v>
      </c>
      <c r="T33" s="270">
        <f t="shared" si="69"/>
        <v>-7.6066729927252172E-4</v>
      </c>
      <c r="U33" s="269">
        <f t="shared" si="70"/>
        <v>-3.1782997778173909E-4</v>
      </c>
      <c r="V33" s="269">
        <f t="shared" si="71"/>
        <v>-1.4373964764091019E-3</v>
      </c>
      <c r="W33" s="270">
        <f t="shared" si="72"/>
        <v>-7.6066729927236169E-4</v>
      </c>
      <c r="X33" s="269">
        <f t="shared" si="73"/>
        <v>-1.2345530788620034E-2</v>
      </c>
      <c r="Y33" s="269">
        <f t="shared" si="74"/>
        <v>2.3435404578713338E-2</v>
      </c>
      <c r="Z33" s="269">
        <f t="shared" si="75"/>
        <v>4.3836560592465858E-2</v>
      </c>
      <c r="AA33" s="270">
        <f t="shared" si="76"/>
        <v>1.6084696500982716E-2</v>
      </c>
      <c r="AB33" s="269">
        <f t="shared" si="77"/>
        <v>1.5521824144229703E-2</v>
      </c>
      <c r="AC33" s="269">
        <f t="shared" si="78"/>
        <v>1.6947032124808342E-2</v>
      </c>
      <c r="AD33" s="270">
        <f t="shared" si="79"/>
        <v>1.608469650098255E-2</v>
      </c>
      <c r="AE33" s="269">
        <f t="shared" si="80"/>
        <v>-1.7358513153562806E-3</v>
      </c>
      <c r="AF33" s="269">
        <f t="shared" si="81"/>
        <v>-6.5530147652988235E-4</v>
      </c>
      <c r="AG33" s="269">
        <f t="shared" si="82"/>
        <v>1.6304854926136412E-3</v>
      </c>
      <c r="AH33" s="270">
        <f t="shared" si="83"/>
        <v>-7.6066729927252172E-4</v>
      </c>
      <c r="AI33" s="269">
        <f t="shared" si="84"/>
        <v>-1.921143760529884E-4</v>
      </c>
      <c r="AJ33" s="269">
        <f t="shared" si="85"/>
        <v>-5.6855292321937318E-4</v>
      </c>
      <c r="AK33" s="270">
        <f t="shared" si="86"/>
        <v>-7.6066729927236159E-4</v>
      </c>
      <c r="AL33" s="269">
        <f t="shared" si="87"/>
        <v>-4.0957461901226996E-3</v>
      </c>
      <c r="AM33" s="269">
        <f t="shared" si="88"/>
        <v>1.0468284372138825E-2</v>
      </c>
      <c r="AN33" s="269">
        <f t="shared" si="89"/>
        <v>9.7121583189665496E-3</v>
      </c>
      <c r="AO33" s="270">
        <f t="shared" si="90"/>
        <v>1.6084696500982716E-2</v>
      </c>
      <c r="AP33" s="269">
        <f t="shared" si="91"/>
        <v>9.3916271089740776E-3</v>
      </c>
      <c r="AQ33" s="269">
        <f t="shared" si="92"/>
        <v>6.6930693920084763E-3</v>
      </c>
      <c r="AR33" s="270">
        <f t="shared" si="93"/>
        <v>1.6084696500982553E-2</v>
      </c>
    </row>
    <row r="34" spans="1:44" x14ac:dyDescent="0.2">
      <c r="A34" s="330"/>
      <c r="B34" s="91" t="s">
        <v>532</v>
      </c>
      <c r="C34" s="250">
        <f>'Dati Fig. 11'!C34+'Dati Fig. 11'!D34</f>
        <v>7300.0069999999996</v>
      </c>
      <c r="D34" s="251">
        <f>'Dati Fig. 11'!E34</f>
        <v>10250.02</v>
      </c>
      <c r="E34" s="252">
        <f>'Dati Fig. 11'!F34+'Dati Fig. 11'!G34</f>
        <v>5172.4399999999978</v>
      </c>
      <c r="F34" s="242">
        <f t="shared" si="58"/>
        <v>22722.467000000001</v>
      </c>
      <c r="G34" s="214">
        <f>'Dati Fig. 11'!I34</f>
        <v>13754.254999999999</v>
      </c>
      <c r="H34" s="241">
        <f>'Dati Fig. 11'!J34</f>
        <v>8968.2119999999995</v>
      </c>
      <c r="I34" s="242">
        <f t="shared" si="1"/>
        <v>22722.466999999997</v>
      </c>
      <c r="J34" s="269">
        <f t="shared" si="59"/>
        <v>-21.36200000000099</v>
      </c>
      <c r="K34" s="269">
        <f t="shared" si="60"/>
        <v>35.27599999999984</v>
      </c>
      <c r="L34" s="269">
        <f t="shared" si="61"/>
        <v>4.9959999999991851</v>
      </c>
      <c r="M34" s="270">
        <f t="shared" si="62"/>
        <v>18.909999999999854</v>
      </c>
      <c r="N34" s="269">
        <f t="shared" si="63"/>
        <v>24.861999999999171</v>
      </c>
      <c r="O34" s="269">
        <f t="shared" si="64"/>
        <v>-5.952000000001135</v>
      </c>
      <c r="P34" s="270">
        <f t="shared" si="65"/>
        <v>18.909999999996217</v>
      </c>
      <c r="Q34" s="269">
        <f t="shared" si="66"/>
        <v>-2.9177603259719579E-3</v>
      </c>
      <c r="R34" s="269">
        <f t="shared" si="67"/>
        <v>3.4534394596673042E-3</v>
      </c>
      <c r="S34" s="269">
        <f t="shared" si="68"/>
        <v>9.6682228196361423E-4</v>
      </c>
      <c r="T34" s="270">
        <f t="shared" si="69"/>
        <v>8.329091340180684E-4</v>
      </c>
      <c r="U34" s="269">
        <f t="shared" si="70"/>
        <v>1.8108593730253894E-3</v>
      </c>
      <c r="V34" s="269">
        <f t="shared" si="71"/>
        <v>-6.6323726644633798E-4</v>
      </c>
      <c r="W34" s="270">
        <f t="shared" si="72"/>
        <v>8.3290913401790816E-4</v>
      </c>
      <c r="X34" s="269">
        <f t="shared" si="73"/>
        <v>-1.2774549839150178E-2</v>
      </c>
      <c r="Y34" s="269">
        <f t="shared" si="74"/>
        <v>2.6346411163983761E-2</v>
      </c>
      <c r="Z34" s="269">
        <f t="shared" si="75"/>
        <v>4.3892005520935001E-2</v>
      </c>
      <c r="AA34" s="270">
        <f t="shared" si="76"/>
        <v>1.728757898680381E-2</v>
      </c>
      <c r="AB34" s="269">
        <f t="shared" si="77"/>
        <v>1.4165312959758584E-2</v>
      </c>
      <c r="AC34" s="269">
        <f t="shared" si="78"/>
        <v>2.2113625849836799E-2</v>
      </c>
      <c r="AD34" s="270">
        <f t="shared" si="79"/>
        <v>1.7287578986803647E-2</v>
      </c>
      <c r="AE34" s="269">
        <f t="shared" si="80"/>
        <v>-9.4090983188233404E-4</v>
      </c>
      <c r="AF34" s="269">
        <f t="shared" si="81"/>
        <v>1.5537653417039383E-3</v>
      </c>
      <c r="AG34" s="269">
        <f t="shared" si="82"/>
        <v>2.2005362419638406E-4</v>
      </c>
      <c r="AH34" s="270">
        <f t="shared" si="83"/>
        <v>8.329091340180684E-4</v>
      </c>
      <c r="AI34" s="269">
        <f t="shared" si="84"/>
        <v>1.095070697512252E-3</v>
      </c>
      <c r="AJ34" s="269">
        <f t="shared" si="85"/>
        <v>-2.6216156349426369E-4</v>
      </c>
      <c r="AK34" s="270">
        <f t="shared" si="86"/>
        <v>8.3290913401790816E-4</v>
      </c>
      <c r="AL34" s="269">
        <f t="shared" si="87"/>
        <v>-4.2290303248618925E-3</v>
      </c>
      <c r="AM34" s="269">
        <f t="shared" si="88"/>
        <v>1.1779869258713388E-2</v>
      </c>
      <c r="AN34" s="269">
        <f t="shared" si="89"/>
        <v>9.7367400529521104E-3</v>
      </c>
      <c r="AO34" s="270">
        <f t="shared" si="90"/>
        <v>1.728757898680381E-2</v>
      </c>
      <c r="AP34" s="269">
        <f t="shared" si="91"/>
        <v>8.6008773331835847E-3</v>
      </c>
      <c r="AQ34" s="269">
        <f t="shared" si="92"/>
        <v>8.6867016536201439E-3</v>
      </c>
      <c r="AR34" s="270">
        <f t="shared" si="93"/>
        <v>1.7287578986803647E-2</v>
      </c>
    </row>
    <row r="35" spans="1:44" x14ac:dyDescent="0.2">
      <c r="A35" s="330"/>
      <c r="B35" s="91" t="s">
        <v>533</v>
      </c>
      <c r="C35" s="250">
        <f>'Dati Fig. 11'!C35+'Dati Fig. 11'!D35</f>
        <v>7252.0069999999996</v>
      </c>
      <c r="D35" s="251">
        <f>'Dati Fig. 11'!E35</f>
        <v>10240.634</v>
      </c>
      <c r="E35" s="252">
        <f>'Dati Fig. 11'!F35+'Dati Fig. 11'!G35</f>
        <v>5185.3779999999997</v>
      </c>
      <c r="F35" s="242">
        <f t="shared" si="58"/>
        <v>22678.019</v>
      </c>
      <c r="G35" s="214">
        <f>'Dati Fig. 11'!I35</f>
        <v>13697.549000000001</v>
      </c>
      <c r="H35" s="241">
        <f>'Dati Fig. 11'!J35</f>
        <v>8980.4709999999995</v>
      </c>
      <c r="I35" s="242">
        <f t="shared" si="1"/>
        <v>22678.02</v>
      </c>
      <c r="J35" s="269">
        <f t="shared" si="59"/>
        <v>-48</v>
      </c>
      <c r="K35" s="269">
        <f t="shared" si="60"/>
        <v>-9.386000000000422</v>
      </c>
      <c r="L35" s="269">
        <f t="shared" si="61"/>
        <v>12.938000000001921</v>
      </c>
      <c r="M35" s="270">
        <f t="shared" si="62"/>
        <v>-44.44800000000032</v>
      </c>
      <c r="N35" s="269">
        <f t="shared" si="63"/>
        <v>-56.705999999998312</v>
      </c>
      <c r="O35" s="269">
        <f t="shared" si="64"/>
        <v>12.259000000000015</v>
      </c>
      <c r="P35" s="270">
        <f t="shared" si="65"/>
        <v>-44.446999999996478</v>
      </c>
      <c r="Q35" s="269">
        <f t="shared" si="66"/>
        <v>-6.5753361606365589E-3</v>
      </c>
      <c r="R35" s="269">
        <f t="shared" si="67"/>
        <v>-9.1570553033071365E-4</v>
      </c>
      <c r="S35" s="269">
        <f t="shared" si="68"/>
        <v>2.5013339932414736E-3</v>
      </c>
      <c r="T35" s="270">
        <f t="shared" si="69"/>
        <v>-1.9561256266760261E-3</v>
      </c>
      <c r="U35" s="269">
        <f t="shared" si="70"/>
        <v>-4.12279690902912E-3</v>
      </c>
      <c r="V35" s="269">
        <f t="shared" si="71"/>
        <v>1.3669391401541372E-3</v>
      </c>
      <c r="W35" s="270">
        <f t="shared" si="72"/>
        <v>-1.9560816173700016E-3</v>
      </c>
      <c r="X35" s="269">
        <f t="shared" si="73"/>
        <v>-1.448000892566066E-2</v>
      </c>
      <c r="Y35" s="269">
        <f t="shared" si="74"/>
        <v>2.5341796151441696E-2</v>
      </c>
      <c r="Z35" s="269">
        <f t="shared" si="75"/>
        <v>4.8868871820980889E-2</v>
      </c>
      <c r="AA35" s="270">
        <f t="shared" si="76"/>
        <v>1.7413603810735246E-2</v>
      </c>
      <c r="AB35" s="269">
        <f t="shared" si="77"/>
        <v>1.1704188281556824E-2</v>
      </c>
      <c r="AC35" s="269">
        <f t="shared" si="78"/>
        <v>2.6247239248309812E-2</v>
      </c>
      <c r="AD35" s="270">
        <f t="shared" si="79"/>
        <v>1.7413648674160221E-2</v>
      </c>
      <c r="AE35" s="269">
        <f t="shared" si="80"/>
        <v>-2.1124466810756065E-3</v>
      </c>
      <c r="AF35" s="269">
        <f t="shared" si="81"/>
        <v>-4.1307134476201119E-4</v>
      </c>
      <c r="AG35" s="269">
        <f t="shared" si="82"/>
        <v>5.6939239916167209E-4</v>
      </c>
      <c r="AH35" s="270">
        <f t="shared" si="83"/>
        <v>-1.9561256266760261E-3</v>
      </c>
      <c r="AI35" s="269">
        <f t="shared" si="84"/>
        <v>-2.4955916978556206E-3</v>
      </c>
      <c r="AJ35" s="269">
        <f t="shared" si="85"/>
        <v>5.3951008048553945E-4</v>
      </c>
      <c r="AK35" s="270">
        <f t="shared" si="86"/>
        <v>-1.9560816173700012E-3</v>
      </c>
      <c r="AL35" s="269">
        <f t="shared" si="87"/>
        <v>-4.7802876571027683E-3</v>
      </c>
      <c r="AM35" s="269">
        <f t="shared" si="88"/>
        <v>1.13550225860427E-2</v>
      </c>
      <c r="AN35" s="269">
        <f t="shared" si="89"/>
        <v>1.0838868881795314E-2</v>
      </c>
      <c r="AO35" s="270">
        <f t="shared" si="90"/>
        <v>1.7413603810735246E-2</v>
      </c>
      <c r="AP35" s="269">
        <f t="shared" si="91"/>
        <v>7.1092377739989604E-3</v>
      </c>
      <c r="AQ35" s="269">
        <f t="shared" si="92"/>
        <v>1.0304410900161261E-2</v>
      </c>
      <c r="AR35" s="270">
        <f t="shared" si="93"/>
        <v>1.7413648674160221E-2</v>
      </c>
    </row>
    <row r="36" spans="1:44" x14ac:dyDescent="0.2">
      <c r="A36" s="330"/>
      <c r="B36" s="91" t="s">
        <v>534</v>
      </c>
      <c r="C36" s="250">
        <f>'Dati Fig. 11'!C36+'Dati Fig. 11'!D36</f>
        <v>7223.3029999999999</v>
      </c>
      <c r="D36" s="251">
        <f>'Dati Fig. 11'!E36</f>
        <v>10224.682000000001</v>
      </c>
      <c r="E36" s="252">
        <f>'Dati Fig. 11'!F36+'Dati Fig. 11'!G36</f>
        <v>5206.4069999999992</v>
      </c>
      <c r="F36" s="242">
        <f t="shared" si="58"/>
        <v>22654.392</v>
      </c>
      <c r="G36" s="214">
        <f>'Dati Fig. 11'!I36</f>
        <v>13687.973</v>
      </c>
      <c r="H36" s="241">
        <f>'Dati Fig. 11'!J36</f>
        <v>8966.4189999999999</v>
      </c>
      <c r="I36" s="242">
        <f t="shared" si="1"/>
        <v>22654.392</v>
      </c>
      <c r="J36" s="269">
        <f t="shared" si="59"/>
        <v>-28.703999999999724</v>
      </c>
      <c r="K36" s="269">
        <f t="shared" si="60"/>
        <v>-15.951999999999316</v>
      </c>
      <c r="L36" s="269">
        <f t="shared" si="61"/>
        <v>21.028999999999542</v>
      </c>
      <c r="M36" s="270">
        <f t="shared" si="62"/>
        <v>-23.627000000000407</v>
      </c>
      <c r="N36" s="269">
        <f t="shared" si="63"/>
        <v>-9.5760000000009313</v>
      </c>
      <c r="O36" s="269">
        <f t="shared" si="64"/>
        <v>-14.05199999999968</v>
      </c>
      <c r="P36" s="270">
        <f t="shared" si="65"/>
        <v>-23.628000000000611</v>
      </c>
      <c r="Q36" s="269">
        <f t="shared" si="66"/>
        <v>-3.9580767089716995E-3</v>
      </c>
      <c r="R36" s="269">
        <f t="shared" si="67"/>
        <v>-1.5577160554707174E-3</v>
      </c>
      <c r="S36" s="269">
        <f t="shared" si="68"/>
        <v>4.0554420526332973E-3</v>
      </c>
      <c r="T36" s="270">
        <f t="shared" si="69"/>
        <v>-1.0418458508214675E-3</v>
      </c>
      <c r="U36" s="269">
        <f t="shared" si="70"/>
        <v>-6.9910317531997367E-4</v>
      </c>
      <c r="V36" s="269">
        <f t="shared" si="71"/>
        <v>-1.5647286205812234E-3</v>
      </c>
      <c r="W36" s="270">
        <f t="shared" si="72"/>
        <v>-1.0418899004410707E-3</v>
      </c>
      <c r="X36" s="269">
        <f t="shared" si="73"/>
        <v>-6.3633820029322281E-3</v>
      </c>
      <c r="Y36" s="269">
        <f t="shared" si="74"/>
        <v>2.0455861042025264E-2</v>
      </c>
      <c r="Z36" s="269">
        <f t="shared" si="75"/>
        <v>4.2746041089314117E-2</v>
      </c>
      <c r="AA36" s="270">
        <f t="shared" si="76"/>
        <v>1.6700865024502302E-2</v>
      </c>
      <c r="AB36" s="269">
        <f t="shared" si="77"/>
        <v>1.5000352596156905E-2</v>
      </c>
      <c r="AC36" s="269">
        <f t="shared" si="78"/>
        <v>1.9307853419330518E-2</v>
      </c>
      <c r="AD36" s="270">
        <f t="shared" si="79"/>
        <v>1.6700865024502302E-2</v>
      </c>
      <c r="AE36" s="269">
        <f t="shared" si="80"/>
        <v>-1.265719020695755E-3</v>
      </c>
      <c r="AF36" s="269">
        <f t="shared" si="81"/>
        <v>-7.0341241005218822E-4</v>
      </c>
      <c r="AG36" s="269">
        <f t="shared" si="82"/>
        <v>9.2728557992651569E-4</v>
      </c>
      <c r="AH36" s="270">
        <f t="shared" si="83"/>
        <v>-1.0418458508214675E-3</v>
      </c>
      <c r="AI36" s="269">
        <f t="shared" si="84"/>
        <v>-4.222591047304851E-4</v>
      </c>
      <c r="AJ36" s="269">
        <f t="shared" si="85"/>
        <v>-6.1963084165330665E-4</v>
      </c>
      <c r="AK36" s="270">
        <f t="shared" si="86"/>
        <v>-1.0418899463837917E-3</v>
      </c>
      <c r="AL36" s="269">
        <f t="shared" si="87"/>
        <v>-2.0760462392973721E-3</v>
      </c>
      <c r="AM36" s="269">
        <f t="shared" si="88"/>
        <v>9.1984389913070015E-3</v>
      </c>
      <c r="AN36" s="269">
        <f t="shared" si="89"/>
        <v>9.5784722724926719E-3</v>
      </c>
      <c r="AO36" s="270">
        <f t="shared" si="90"/>
        <v>1.6700865024502302E-2</v>
      </c>
      <c r="AP36" s="269">
        <f t="shared" si="91"/>
        <v>9.078522963044235E-3</v>
      </c>
      <c r="AQ36" s="269">
        <f t="shared" si="92"/>
        <v>7.6223420614579861E-3</v>
      </c>
      <c r="AR36" s="270">
        <f t="shared" si="93"/>
        <v>1.6700865024502302E-2</v>
      </c>
    </row>
    <row r="37" spans="1:44" x14ac:dyDescent="0.2">
      <c r="A37" s="330"/>
      <c r="B37" s="91" t="s">
        <v>535</v>
      </c>
      <c r="C37" s="250">
        <f>'Dati Fig. 11'!C37+'Dati Fig. 11'!D37</f>
        <v>7250.3140000000003</v>
      </c>
      <c r="D37" s="251">
        <f>'Dati Fig. 11'!E37</f>
        <v>10231.342000000001</v>
      </c>
      <c r="E37" s="252">
        <f>'Dati Fig. 11'!F37+'Dati Fig. 11'!G37</f>
        <v>5196.7539999999954</v>
      </c>
      <c r="F37" s="242">
        <f t="shared" si="58"/>
        <v>22678.409999999996</v>
      </c>
      <c r="G37" s="214">
        <f>'Dati Fig. 11'!I37</f>
        <v>13701.166999999999</v>
      </c>
      <c r="H37" s="241">
        <f>'Dati Fig. 11'!J37</f>
        <v>8977.2420000000002</v>
      </c>
      <c r="I37" s="242">
        <f t="shared" si="1"/>
        <v>22678.409</v>
      </c>
      <c r="J37" s="269">
        <f t="shared" si="59"/>
        <v>27.011000000000422</v>
      </c>
      <c r="K37" s="269">
        <f t="shared" si="60"/>
        <v>6.6599999999998545</v>
      </c>
      <c r="L37" s="269">
        <f t="shared" si="61"/>
        <v>-9.6530000000038854</v>
      </c>
      <c r="M37" s="270">
        <f t="shared" si="62"/>
        <v>24.017999999996391</v>
      </c>
      <c r="N37" s="269">
        <f t="shared" si="63"/>
        <v>13.193999999999505</v>
      </c>
      <c r="O37" s="269">
        <f t="shared" si="64"/>
        <v>10.82300000000032</v>
      </c>
      <c r="P37" s="270">
        <f t="shared" si="65"/>
        <v>24.016999999999825</v>
      </c>
      <c r="Q37" s="269">
        <f t="shared" si="66"/>
        <v>3.7394250248121148E-3</v>
      </c>
      <c r="R37" s="269">
        <f t="shared" si="67"/>
        <v>6.5136500088705486E-4</v>
      </c>
      <c r="S37" s="269">
        <f t="shared" si="68"/>
        <v>-1.8540617358581237E-3</v>
      </c>
      <c r="T37" s="270">
        <f t="shared" si="69"/>
        <v>1.0601917720853594E-3</v>
      </c>
      <c r="U37" s="269">
        <f t="shared" si="70"/>
        <v>9.6391189550121888E-4</v>
      </c>
      <c r="V37" s="269">
        <f t="shared" si="71"/>
        <v>1.2070593622716405E-3</v>
      </c>
      <c r="W37" s="270">
        <f t="shared" si="72"/>
        <v>1.0601476305345042E-3</v>
      </c>
      <c r="X37" s="269">
        <f t="shared" si="73"/>
        <v>-6.9654589606870905E-3</v>
      </c>
      <c r="Y37" s="269">
        <f t="shared" si="74"/>
        <v>1.7568507292512935E-2</v>
      </c>
      <c r="Z37" s="269">
        <f t="shared" si="75"/>
        <v>3.3283976460608634E-2</v>
      </c>
      <c r="AA37" s="270">
        <f t="shared" si="76"/>
        <v>1.3097345512260392E-2</v>
      </c>
      <c r="AB37" s="269">
        <f t="shared" si="77"/>
        <v>9.3293872161272547E-3</v>
      </c>
      <c r="AC37" s="269">
        <f t="shared" si="78"/>
        <v>1.8902475150095924E-2</v>
      </c>
      <c r="AD37" s="270">
        <f t="shared" si="79"/>
        <v>1.3097300839933627E-2</v>
      </c>
      <c r="AE37" s="269">
        <f t="shared" si="80"/>
        <v>1.1923074342494128E-3</v>
      </c>
      <c r="AF37" s="269">
        <f t="shared" si="81"/>
        <v>2.939827297064452E-4</v>
      </c>
      <c r="AG37" s="269">
        <f t="shared" si="82"/>
        <v>-4.2609839187049848E-4</v>
      </c>
      <c r="AH37" s="270">
        <f t="shared" si="83"/>
        <v>1.0601917720853594E-3</v>
      </c>
      <c r="AI37" s="269">
        <f t="shared" si="84"/>
        <v>5.8240362398600263E-4</v>
      </c>
      <c r="AJ37" s="269">
        <f t="shared" si="85"/>
        <v>4.7774400654850149E-4</v>
      </c>
      <c r="AK37" s="270">
        <f t="shared" si="86"/>
        <v>1.0601476305345042E-3</v>
      </c>
      <c r="AL37" s="269">
        <f t="shared" si="87"/>
        <v>-2.271855857768304E-3</v>
      </c>
      <c r="AM37" s="269">
        <f t="shared" si="88"/>
        <v>7.8911878608491255E-3</v>
      </c>
      <c r="AN37" s="269">
        <f t="shared" si="89"/>
        <v>7.4780135091795695E-3</v>
      </c>
      <c r="AO37" s="270">
        <f t="shared" si="90"/>
        <v>1.3097345512260392E-2</v>
      </c>
      <c r="AP37" s="269">
        <f t="shared" si="91"/>
        <v>5.6573928256153554E-3</v>
      </c>
      <c r="AQ37" s="269">
        <f t="shared" si="92"/>
        <v>7.4399080143181901E-3</v>
      </c>
      <c r="AR37" s="270">
        <f t="shared" si="93"/>
        <v>1.3097300839933627E-2</v>
      </c>
    </row>
    <row r="38" spans="1:44" x14ac:dyDescent="0.2">
      <c r="A38" s="330"/>
      <c r="B38" s="91" t="s">
        <v>536</v>
      </c>
      <c r="C38" s="250">
        <f>'Dati Fig. 11'!C38+'Dati Fig. 11'!D38</f>
        <v>7176.1840000000002</v>
      </c>
      <c r="D38" s="251">
        <f>'Dati Fig. 11'!E38</f>
        <v>10249.023999999999</v>
      </c>
      <c r="E38" s="252">
        <f>'Dati Fig. 11'!F38+'Dati Fig. 11'!G38</f>
        <v>5228.2750000000024</v>
      </c>
      <c r="F38" s="242">
        <f t="shared" si="58"/>
        <v>22653.483</v>
      </c>
      <c r="G38" s="214">
        <f>'Dati Fig. 11'!I38</f>
        <v>13668.897999999999</v>
      </c>
      <c r="H38" s="241">
        <f>'Dati Fig. 11'!J38</f>
        <v>8984.5849999999991</v>
      </c>
      <c r="I38" s="242">
        <f t="shared" si="1"/>
        <v>22653.483</v>
      </c>
      <c r="J38" s="269">
        <f t="shared" si="59"/>
        <v>-74.130000000000109</v>
      </c>
      <c r="K38" s="269">
        <f t="shared" si="60"/>
        <v>17.68199999999888</v>
      </c>
      <c r="L38" s="269">
        <f t="shared" si="61"/>
        <v>31.521000000007007</v>
      </c>
      <c r="M38" s="270">
        <f t="shared" si="62"/>
        <v>-24.926999999996042</v>
      </c>
      <c r="N38" s="269">
        <f t="shared" si="63"/>
        <v>-32.269000000000233</v>
      </c>
      <c r="O38" s="269">
        <f t="shared" si="64"/>
        <v>7.3429999999989377</v>
      </c>
      <c r="P38" s="270">
        <f t="shared" si="65"/>
        <v>-24.925999999999476</v>
      </c>
      <c r="Q38" s="269">
        <f t="shared" si="66"/>
        <v>-1.0224384764577108E-2</v>
      </c>
      <c r="R38" s="269">
        <f t="shared" si="67"/>
        <v>1.7282190351958597E-3</v>
      </c>
      <c r="S38" s="269">
        <f t="shared" si="68"/>
        <v>6.0655170516070289E-3</v>
      </c>
      <c r="T38" s="270">
        <f t="shared" si="69"/>
        <v>-1.0991511309653562E-3</v>
      </c>
      <c r="U38" s="269">
        <f t="shared" si="70"/>
        <v>-2.3552008380016269E-3</v>
      </c>
      <c r="V38" s="269">
        <f t="shared" si="71"/>
        <v>8.179572300712109E-4</v>
      </c>
      <c r="W38" s="270">
        <f t="shared" si="72"/>
        <v>-1.0991070846283562E-3</v>
      </c>
      <c r="X38" s="269">
        <f t="shared" si="73"/>
        <v>-2.3205754880204849E-2</v>
      </c>
      <c r="Y38" s="269">
        <f t="shared" si="74"/>
        <v>1.7750969264270711E-2</v>
      </c>
      <c r="Z38" s="269">
        <f t="shared" si="75"/>
        <v>4.190456034458457E-2</v>
      </c>
      <c r="AA38" s="270">
        <f t="shared" si="76"/>
        <v>9.7414594578258649E-3</v>
      </c>
      <c r="AB38" s="269">
        <f t="shared" si="77"/>
        <v>5.1089682581292161E-3</v>
      </c>
      <c r="AC38" s="269">
        <f t="shared" si="78"/>
        <v>1.6871682069466206E-2</v>
      </c>
      <c r="AD38" s="270">
        <f t="shared" si="79"/>
        <v>9.7414594578258649E-3</v>
      </c>
      <c r="AE38" s="269">
        <f t="shared" si="80"/>
        <v>-3.2687476767551218E-3</v>
      </c>
      <c r="AF38" s="269">
        <f t="shared" si="81"/>
        <v>7.7968429003615698E-4</v>
      </c>
      <c r="AG38" s="269">
        <f t="shared" si="82"/>
        <v>1.3899122557536887E-3</v>
      </c>
      <c r="AH38" s="270">
        <f t="shared" si="83"/>
        <v>-1.0991511309653562E-3</v>
      </c>
      <c r="AI38" s="269">
        <f t="shared" si="84"/>
        <v>-1.4228951676947474E-3</v>
      </c>
      <c r="AJ38" s="269">
        <f t="shared" si="85"/>
        <v>3.237881315312202E-4</v>
      </c>
      <c r="AK38" s="270">
        <f t="shared" si="86"/>
        <v>-1.099107036163447E-3</v>
      </c>
      <c r="AL38" s="269">
        <f t="shared" si="87"/>
        <v>-7.5990863177934761E-3</v>
      </c>
      <c r="AM38" s="269">
        <f t="shared" si="88"/>
        <v>7.967797008005444E-3</v>
      </c>
      <c r="AN38" s="269">
        <f t="shared" si="89"/>
        <v>9.3727487676141408E-3</v>
      </c>
      <c r="AO38" s="270">
        <f t="shared" si="90"/>
        <v>9.7414594578258649E-3</v>
      </c>
      <c r="AP38" s="269">
        <f t="shared" si="91"/>
        <v>3.0969112723932845E-3</v>
      </c>
      <c r="AQ38" s="269">
        <f t="shared" si="92"/>
        <v>6.64454818543258E-3</v>
      </c>
      <c r="AR38" s="270">
        <f t="shared" si="93"/>
        <v>9.7414594578258649E-3</v>
      </c>
    </row>
    <row r="39" spans="1:44" x14ac:dyDescent="0.2">
      <c r="A39" s="330"/>
      <c r="B39" s="91" t="s">
        <v>537</v>
      </c>
      <c r="C39" s="250">
        <f>'Dati Fig. 11'!C39+'Dati Fig. 11'!D39</f>
        <v>7162.8019999999997</v>
      </c>
      <c r="D39" s="251">
        <f>'Dati Fig. 11'!E39</f>
        <v>10309.777</v>
      </c>
      <c r="E39" s="252">
        <f>'Dati Fig. 11'!F39+'Dati Fig. 11'!G39</f>
        <v>5247.9830000000056</v>
      </c>
      <c r="F39" s="242">
        <f t="shared" si="58"/>
        <v>22720.562000000005</v>
      </c>
      <c r="G39" s="214">
        <f>'Dati Fig. 11'!I39</f>
        <v>13696.9</v>
      </c>
      <c r="H39" s="241">
        <f>'Dati Fig. 11'!J39</f>
        <v>9023.6620000000003</v>
      </c>
      <c r="I39" s="242">
        <f t="shared" si="1"/>
        <v>22720.561999999998</v>
      </c>
      <c r="J39" s="269">
        <f t="shared" si="59"/>
        <v>-13.382000000000517</v>
      </c>
      <c r="K39" s="269">
        <f t="shared" si="60"/>
        <v>60.753000000000611</v>
      </c>
      <c r="L39" s="269">
        <f t="shared" si="61"/>
        <v>19.708000000003267</v>
      </c>
      <c r="M39" s="270">
        <f t="shared" si="62"/>
        <v>67.07900000000518</v>
      </c>
      <c r="N39" s="269">
        <f t="shared" si="63"/>
        <v>28.002000000000407</v>
      </c>
      <c r="O39" s="269">
        <f t="shared" si="64"/>
        <v>39.077000000001135</v>
      </c>
      <c r="P39" s="270">
        <f t="shared" si="65"/>
        <v>67.078999999997905</v>
      </c>
      <c r="Q39" s="269">
        <f t="shared" si="66"/>
        <v>-1.8647793869277203E-3</v>
      </c>
      <c r="R39" s="269">
        <f t="shared" si="67"/>
        <v>5.9276863826253712E-3</v>
      </c>
      <c r="S39" s="269">
        <f t="shared" si="68"/>
        <v>3.7695033256673104E-3</v>
      </c>
      <c r="T39" s="270">
        <f t="shared" si="69"/>
        <v>2.9610899127522766E-3</v>
      </c>
      <c r="U39" s="269">
        <f t="shared" si="70"/>
        <v>2.0485923590914503E-3</v>
      </c>
      <c r="V39" s="269">
        <f t="shared" si="71"/>
        <v>4.3493383389439956E-3</v>
      </c>
      <c r="W39" s="270">
        <f t="shared" si="72"/>
        <v>2.9610899127519553E-3</v>
      </c>
      <c r="X39" s="269">
        <f t="shared" si="73"/>
        <v>-2.3650049493573456E-2</v>
      </c>
      <c r="Y39" s="269">
        <f t="shared" si="74"/>
        <v>2.5203038843108497E-2</v>
      </c>
      <c r="Z39" s="269">
        <f t="shared" si="75"/>
        <v>4.0109346605869595E-2</v>
      </c>
      <c r="AA39" s="270">
        <f t="shared" si="76"/>
        <v>1.2582181133636317E-2</v>
      </c>
      <c r="AB39" s="269">
        <f t="shared" si="77"/>
        <v>7.7701210789789237E-3</v>
      </c>
      <c r="AC39" s="269">
        <f t="shared" si="78"/>
        <v>1.9974802604198143E-2</v>
      </c>
      <c r="AD39" s="270">
        <f t="shared" si="79"/>
        <v>1.2582181133636156E-2</v>
      </c>
      <c r="AE39" s="269">
        <f t="shared" si="80"/>
        <v>-5.9072593825861203E-4</v>
      </c>
      <c r="AF39" s="269">
        <f t="shared" si="81"/>
        <v>2.6818392562415506E-3</v>
      </c>
      <c r="AG39" s="269">
        <f t="shared" si="82"/>
        <v>8.6997659476925767E-4</v>
      </c>
      <c r="AH39" s="270">
        <f t="shared" si="83"/>
        <v>2.9610899127522766E-3</v>
      </c>
      <c r="AI39" s="269">
        <f t="shared" si="84"/>
        <v>1.2361013094542861E-3</v>
      </c>
      <c r="AJ39" s="269">
        <f t="shared" si="85"/>
        <v>1.7249886032978299E-3</v>
      </c>
      <c r="AK39" s="270">
        <f t="shared" si="86"/>
        <v>2.9610899127519553E-3</v>
      </c>
      <c r="AL39" s="269">
        <f t="shared" si="87"/>
        <v>-7.732513780046915E-3</v>
      </c>
      <c r="AM39" s="269">
        <f t="shared" si="88"/>
        <v>1.1295449197441541E-2</v>
      </c>
      <c r="AN39" s="269">
        <f t="shared" si="89"/>
        <v>9.019245716241648E-3</v>
      </c>
      <c r="AO39" s="270">
        <f t="shared" si="90"/>
        <v>1.2582181133636317E-2</v>
      </c>
      <c r="AP39" s="269">
        <f t="shared" si="91"/>
        <v>4.7065188713553184E-3</v>
      </c>
      <c r="AQ39" s="269">
        <f t="shared" si="92"/>
        <v>7.8756622622808362E-3</v>
      </c>
      <c r="AR39" s="270">
        <f t="shared" si="93"/>
        <v>1.2582181133636154E-2</v>
      </c>
    </row>
    <row r="40" spans="1:44" x14ac:dyDescent="0.2">
      <c r="A40" s="331"/>
      <c r="B40" s="100" t="s">
        <v>538</v>
      </c>
      <c r="C40" s="253">
        <f>'Dati Fig. 11'!C40+'Dati Fig. 11'!D40</f>
        <v>7189.1120000000001</v>
      </c>
      <c r="D40" s="254">
        <f>'Dati Fig. 11'!E40</f>
        <v>10302.236000000001</v>
      </c>
      <c r="E40" s="255">
        <f>'Dati Fig. 11'!F40+'Dati Fig. 11'!G40</f>
        <v>5230.6880000000001</v>
      </c>
      <c r="F40" s="245">
        <f t="shared" si="58"/>
        <v>22722.036</v>
      </c>
      <c r="G40" s="243">
        <f>'Dati Fig. 11'!I40</f>
        <v>13687.655000000001</v>
      </c>
      <c r="H40" s="244">
        <f>'Dati Fig. 11'!J40</f>
        <v>9034.3809999999994</v>
      </c>
      <c r="I40" s="245">
        <f t="shared" si="1"/>
        <v>22722.036</v>
      </c>
      <c r="J40" s="271">
        <f t="shared" si="59"/>
        <v>26.3100000000004</v>
      </c>
      <c r="K40" s="271">
        <f t="shared" si="60"/>
        <v>-7.5409999999992579</v>
      </c>
      <c r="L40" s="271">
        <f t="shared" si="61"/>
        <v>-17.29500000000553</v>
      </c>
      <c r="M40" s="272">
        <f t="shared" si="62"/>
        <v>1.4739999999947031</v>
      </c>
      <c r="N40" s="271">
        <f t="shared" si="63"/>
        <v>-9.2449999999989814</v>
      </c>
      <c r="O40" s="271">
        <f t="shared" si="64"/>
        <v>10.718999999999141</v>
      </c>
      <c r="P40" s="272">
        <f t="shared" si="65"/>
        <v>1.4740000000019791</v>
      </c>
      <c r="Q40" s="271">
        <f t="shared" si="66"/>
        <v>3.6731435547150961E-3</v>
      </c>
      <c r="R40" s="271">
        <f t="shared" si="67"/>
        <v>-7.3144162090016667E-4</v>
      </c>
      <c r="S40" s="271">
        <f t="shared" si="68"/>
        <v>-3.2955518339151464E-3</v>
      </c>
      <c r="T40" s="272">
        <f t="shared" si="69"/>
        <v>6.4875155816775259E-5</v>
      </c>
      <c r="U40" s="271">
        <f t="shared" si="70"/>
        <v>-6.7497024874234183E-4</v>
      </c>
      <c r="V40" s="271">
        <f t="shared" si="71"/>
        <v>1.1878769395395285E-3</v>
      </c>
      <c r="W40" s="272">
        <f t="shared" si="72"/>
        <v>6.4875155817095505E-5</v>
      </c>
      <c r="X40" s="271">
        <f t="shared" si="73"/>
        <v>-1.659465535934572E-2</v>
      </c>
      <c r="Y40" s="271">
        <f t="shared" si="74"/>
        <v>2.0984506999262336E-2</v>
      </c>
      <c r="Z40" s="271">
        <f t="shared" si="75"/>
        <v>3.3146607922658902E-2</v>
      </c>
      <c r="AA40" s="272">
        <f t="shared" si="76"/>
        <v>1.1496146086486095E-2</v>
      </c>
      <c r="AB40" s="271">
        <f t="shared" si="77"/>
        <v>6.9786230882888534E-3</v>
      </c>
      <c r="AC40" s="271">
        <f t="shared" si="78"/>
        <v>1.8418231194636158E-2</v>
      </c>
      <c r="AD40" s="272">
        <f t="shared" si="79"/>
        <v>1.1496146086486095E-2</v>
      </c>
      <c r="AE40" s="271">
        <f t="shared" si="80"/>
        <v>1.1579819196373925E-3</v>
      </c>
      <c r="AF40" s="271">
        <f t="shared" si="81"/>
        <v>-3.319020013677151E-4</v>
      </c>
      <c r="AG40" s="271">
        <f t="shared" si="82"/>
        <v>-7.6120476245286216E-4</v>
      </c>
      <c r="AH40" s="272">
        <f t="shared" si="83"/>
        <v>6.4875155816775259E-5</v>
      </c>
      <c r="AI40" s="271">
        <f t="shared" si="84"/>
        <v>-4.0690014621992974E-4</v>
      </c>
      <c r="AJ40" s="271">
        <f t="shared" si="85"/>
        <v>4.7177530203694517E-4</v>
      </c>
      <c r="AK40" s="272">
        <f t="shared" si="86"/>
        <v>6.4875155817095491E-5</v>
      </c>
      <c r="AL40" s="271">
        <f t="shared" si="87"/>
        <v>-5.4004246567665101E-3</v>
      </c>
      <c r="AM40" s="271">
        <f t="shared" si="88"/>
        <v>9.4260144626536774E-3</v>
      </c>
      <c r="AN40" s="271">
        <f t="shared" si="89"/>
        <v>7.4705562805989674E-3</v>
      </c>
      <c r="AO40" s="272">
        <f t="shared" si="90"/>
        <v>1.1496146086486095E-2</v>
      </c>
      <c r="AP40" s="271">
        <f t="shared" si="91"/>
        <v>4.222751558074213E-3</v>
      </c>
      <c r="AQ40" s="271">
        <f t="shared" si="92"/>
        <v>7.273394528411881E-3</v>
      </c>
      <c r="AR40" s="272">
        <f t="shared" si="93"/>
        <v>1.1496146086486095E-2</v>
      </c>
    </row>
    <row r="41" spans="1:44" x14ac:dyDescent="0.2">
      <c r="A41" s="329">
        <f>A29+1</f>
        <v>2007</v>
      </c>
      <c r="B41" s="82" t="s">
        <v>527</v>
      </c>
      <c r="C41" s="247">
        <f>'Dati Fig. 11'!C41+'Dati Fig. 11'!D41</f>
        <v>7108.4410000000007</v>
      </c>
      <c r="D41" s="248">
        <f>'Dati Fig. 11'!E41</f>
        <v>10290.965</v>
      </c>
      <c r="E41" s="249">
        <f>'Dati Fig. 11'!F41+'Dati Fig. 11'!G41</f>
        <v>5242.7569999999987</v>
      </c>
      <c r="F41" s="240">
        <f t="shared" si="58"/>
        <v>22642.163</v>
      </c>
      <c r="G41" s="213">
        <f>'Dati Fig. 11'!I41</f>
        <v>13660.924000000001</v>
      </c>
      <c r="H41" s="239">
        <f>'Dati Fig. 11'!J41</f>
        <v>8981.2389999999996</v>
      </c>
      <c r="I41" s="240">
        <f t="shared" si="1"/>
        <v>22642.163</v>
      </c>
      <c r="J41" s="267">
        <f t="shared" ref="J41:J52" si="94">C41-C40</f>
        <v>-80.670999999999367</v>
      </c>
      <c r="K41" s="267">
        <f t="shared" ref="K41:K52" si="95">D41-D40</f>
        <v>-11.27100000000064</v>
      </c>
      <c r="L41" s="267">
        <f t="shared" ref="L41:L52" si="96">E41-E40</f>
        <v>12.068999999998596</v>
      </c>
      <c r="M41" s="268">
        <f t="shared" ref="M41:M52" si="97">F41-F40</f>
        <v>-79.872999999999593</v>
      </c>
      <c r="N41" s="267">
        <f t="shared" ref="N41:N52" si="98">G41-G40</f>
        <v>-26.730999999999767</v>
      </c>
      <c r="O41" s="267">
        <f t="shared" ref="O41:O52" si="99">H41-H40</f>
        <v>-53.141999999999825</v>
      </c>
      <c r="P41" s="268">
        <f t="shared" ref="P41:P52" si="100">I41-I40</f>
        <v>-79.872999999999593</v>
      </c>
      <c r="Q41" s="267">
        <f t="shared" ref="Q41:Q52" si="101">(C41-C40)/C40</f>
        <v>-1.1221274616392034E-2</v>
      </c>
      <c r="R41" s="267">
        <f t="shared" ref="R41:R52" si="102">(D41-D40)/D40</f>
        <v>-1.0940343436124584E-3</v>
      </c>
      <c r="S41" s="267">
        <f t="shared" ref="S41:S52" si="103">(E41-E40)/E40</f>
        <v>2.3073446552343774E-3</v>
      </c>
      <c r="T41" s="268">
        <f t="shared" ref="T41:T52" si="104">(F41-F40)/F40</f>
        <v>-3.5152219633838972E-3</v>
      </c>
      <c r="U41" s="267">
        <f t="shared" ref="U41:U52" si="105">(G41-G40)/G40</f>
        <v>-1.9529276563443312E-3</v>
      </c>
      <c r="V41" s="267">
        <f t="shared" ref="V41:V52" si="106">(H41-H40)/H40</f>
        <v>-5.8821960242765748E-3</v>
      </c>
      <c r="W41" s="268">
        <f t="shared" ref="W41:W52" si="107">(I41-I40)/I40</f>
        <v>-3.5152219633838972E-3</v>
      </c>
      <c r="X41" s="267">
        <f t="shared" ref="X41:X52" si="108">(C41-C29)/C29</f>
        <v>-3.5229579535215154E-2</v>
      </c>
      <c r="Y41" s="267">
        <f t="shared" ref="Y41:Y52" si="109">(D41-D29)/D29</f>
        <v>1.8268034072070744E-2</v>
      </c>
      <c r="Z41" s="267">
        <f t="shared" ref="Z41:Z52" si="110">(E41-E29)/E29</f>
        <v>3.735153046616848E-2</v>
      </c>
      <c r="AA41" s="268">
        <f t="shared" ref="AA41:AA52" si="111">(F41-F29)/F29</f>
        <v>5.052525401563166E-3</v>
      </c>
      <c r="AB41" s="267">
        <f t="shared" ref="AB41:AB52" si="112">(G41-G29)/G29</f>
        <v>1.7168823340918298E-3</v>
      </c>
      <c r="AC41" s="267">
        <f t="shared" ref="AC41:AC52" si="113">(H41-H29)/H29</f>
        <v>1.0169132747718549E-2</v>
      </c>
      <c r="AD41" s="268">
        <f t="shared" ref="AD41:AD52" si="114">(I41-I29)/I29</f>
        <v>5.0525700143779339E-3</v>
      </c>
      <c r="AE41" s="267">
        <f t="shared" ref="AE41:AE52" si="115">(C41-C40)/$F40</f>
        <v>-3.5503420556150587E-3</v>
      </c>
      <c r="AF41" s="267">
        <f t="shared" ref="AF41:AF52" si="116">(D41-D40)/$F40</f>
        <v>-4.9603829515984575E-4</v>
      </c>
      <c r="AG41" s="267">
        <f t="shared" ref="AG41:AG52" si="117">(E41-E40)/$F40</f>
        <v>5.3115838739092728E-4</v>
      </c>
      <c r="AH41" s="268">
        <f t="shared" ref="AH41:AH52" si="118">(F41-F40)/$F40</f>
        <v>-3.5152219633838972E-3</v>
      </c>
      <c r="AI41" s="267">
        <f t="shared" ref="AI41:AI52" si="119">(G41-G40)/$F40</f>
        <v>-1.1764350694629551E-3</v>
      </c>
      <c r="AJ41" s="267">
        <f t="shared" ref="AJ41:AJ52" si="120">(H41-H40)/$F40</f>
        <v>-2.3387868939209419E-3</v>
      </c>
      <c r="AK41" s="268">
        <f t="shared" ref="AK41:AK52" si="121">(I41-I40)/$F40</f>
        <v>-3.5152219633838972E-3</v>
      </c>
      <c r="AL41" s="267">
        <f t="shared" ref="AL41:AL52" si="122">(C41-C29)/$F29</f>
        <v>-1.1522021731030457E-2</v>
      </c>
      <c r="AM41" s="267">
        <f t="shared" ref="AM41:AM52" si="123">(D41-D29)/$F29</f>
        <v>8.1951451545160415E-3</v>
      </c>
      <c r="AN41" s="267">
        <f t="shared" ref="AN41:AN52" si="124">(E41-E29)/$F29</f>
        <v>8.3794019780774609E-3</v>
      </c>
      <c r="AO41" s="268">
        <f t="shared" ref="AO41:AO52" si="125">(F41-F29)/$F29</f>
        <v>5.052525401563166E-3</v>
      </c>
      <c r="AP41" s="267">
        <f t="shared" ref="AP41:AP52" si="126">(G41-G29)/$F29</f>
        <v>1.0393132418379319E-3</v>
      </c>
      <c r="AQ41" s="267">
        <f t="shared" ref="AQ41:AQ52" si="127">(H41-H29)/$F29</f>
        <v>4.013256548263803E-3</v>
      </c>
      <c r="AR41" s="268">
        <f t="shared" ref="AR41:AR52" si="128">(I41-I29)/$F29</f>
        <v>5.0525697901017347E-3</v>
      </c>
    </row>
    <row r="42" spans="1:44" x14ac:dyDescent="0.2">
      <c r="A42" s="330"/>
      <c r="B42" s="91" t="s">
        <v>528</v>
      </c>
      <c r="C42" s="250">
        <f>'Dati Fig. 11'!C42+'Dati Fig. 11'!D42</f>
        <v>7107.3229999999994</v>
      </c>
      <c r="D42" s="251">
        <f>'Dati Fig. 11'!E42</f>
        <v>10290.880999999999</v>
      </c>
      <c r="E42" s="252">
        <f>'Dati Fig. 11'!F42+'Dati Fig. 11'!G42</f>
        <v>5280.6190000000006</v>
      </c>
      <c r="F42" s="242">
        <f t="shared" si="58"/>
        <v>22678.822999999997</v>
      </c>
      <c r="G42" s="214">
        <f>'Dati Fig. 11'!I42</f>
        <v>13661.062</v>
      </c>
      <c r="H42" s="241">
        <f>'Dati Fig. 11'!J42</f>
        <v>9017.7610000000004</v>
      </c>
      <c r="I42" s="242">
        <f t="shared" si="1"/>
        <v>22678.823</v>
      </c>
      <c r="J42" s="269">
        <f t="shared" si="94"/>
        <v>-1.1180000000013024</v>
      </c>
      <c r="K42" s="269">
        <f t="shared" si="95"/>
        <v>-8.4000000000742148E-2</v>
      </c>
      <c r="L42" s="269">
        <f t="shared" si="96"/>
        <v>37.862000000001899</v>
      </c>
      <c r="M42" s="270">
        <f t="shared" si="97"/>
        <v>36.659999999996217</v>
      </c>
      <c r="N42" s="269">
        <f t="shared" si="98"/>
        <v>0.13799999999901047</v>
      </c>
      <c r="O42" s="269">
        <f t="shared" si="99"/>
        <v>36.522000000000844</v>
      </c>
      <c r="P42" s="270">
        <f t="shared" si="100"/>
        <v>36.659999999999854</v>
      </c>
      <c r="Q42" s="269">
        <f t="shared" si="101"/>
        <v>-1.572778053586296E-4</v>
      </c>
      <c r="R42" s="269">
        <f t="shared" si="102"/>
        <v>-8.1624998239467483E-6</v>
      </c>
      <c r="S42" s="269">
        <f t="shared" si="103"/>
        <v>7.2217728191487623E-3</v>
      </c>
      <c r="T42" s="270">
        <f t="shared" si="104"/>
        <v>1.6191032632348868E-3</v>
      </c>
      <c r="U42" s="269">
        <f t="shared" si="105"/>
        <v>1.0101805705017498E-5</v>
      </c>
      <c r="V42" s="269">
        <f t="shared" si="106"/>
        <v>4.0664767967983975E-3</v>
      </c>
      <c r="W42" s="270">
        <f t="shared" si="107"/>
        <v>1.6191032632350475E-3</v>
      </c>
      <c r="X42" s="269">
        <f t="shared" si="108"/>
        <v>-3.3819537328392581E-2</v>
      </c>
      <c r="Y42" s="269">
        <f t="shared" si="109"/>
        <v>1.1879669587133285E-2</v>
      </c>
      <c r="Z42" s="269">
        <f t="shared" si="110"/>
        <v>4.2823215579217325E-2</v>
      </c>
      <c r="AA42" s="270">
        <f t="shared" si="111"/>
        <v>3.9346719794151816E-3</v>
      </c>
      <c r="AB42" s="269">
        <f t="shared" si="112"/>
        <v>-1.3909265216822584E-3</v>
      </c>
      <c r="AC42" s="269">
        <f t="shared" si="113"/>
        <v>1.2111540835316093E-2</v>
      </c>
      <c r="AD42" s="270">
        <f t="shared" si="114"/>
        <v>3.9346719794153421E-3</v>
      </c>
      <c r="AE42" s="269">
        <f t="shared" si="115"/>
        <v>-4.9376908027793211E-5</v>
      </c>
      <c r="AF42" s="269">
        <f t="shared" si="116"/>
        <v>-3.7098929108823281E-6</v>
      </c>
      <c r="AG42" s="269">
        <f t="shared" si="117"/>
        <v>1.672190064173723E-3</v>
      </c>
      <c r="AH42" s="270">
        <f t="shared" si="118"/>
        <v>1.6191032632348868E-3</v>
      </c>
      <c r="AI42" s="269">
        <f t="shared" si="119"/>
        <v>6.0948240677805593E-6</v>
      </c>
      <c r="AJ42" s="269">
        <f t="shared" si="120"/>
        <v>1.613008439167267E-3</v>
      </c>
      <c r="AK42" s="270">
        <f t="shared" si="121"/>
        <v>1.6191032632350475E-3</v>
      </c>
      <c r="AL42" s="269">
        <f t="shared" si="122"/>
        <v>-1.1012867276888206E-2</v>
      </c>
      <c r="AM42" s="269">
        <f t="shared" si="123"/>
        <v>5.3482658806647994E-3</v>
      </c>
      <c r="AN42" s="269">
        <f t="shared" si="124"/>
        <v>9.5992733756387876E-3</v>
      </c>
      <c r="AO42" s="270">
        <f t="shared" si="125"/>
        <v>3.9346719794151816E-3</v>
      </c>
      <c r="AP42" s="269">
        <f t="shared" si="126"/>
        <v>-8.4232188497721254E-4</v>
      </c>
      <c r="AQ42" s="269">
        <f t="shared" si="127"/>
        <v>4.7769938643924745E-3</v>
      </c>
      <c r="AR42" s="270">
        <f t="shared" si="128"/>
        <v>3.9346719794153421E-3</v>
      </c>
    </row>
    <row r="43" spans="1:44" x14ac:dyDescent="0.2">
      <c r="A43" s="330"/>
      <c r="B43" s="91" t="s">
        <v>529</v>
      </c>
      <c r="C43" s="250">
        <f>'Dati Fig. 11'!C43+'Dati Fig. 11'!D43</f>
        <v>7056.1090000000004</v>
      </c>
      <c r="D43" s="251">
        <f>'Dati Fig. 11'!E43</f>
        <v>10330.271000000001</v>
      </c>
      <c r="E43" s="252">
        <f>'Dati Fig. 11'!F43+'Dati Fig. 11'!G43</f>
        <v>5299.232</v>
      </c>
      <c r="F43" s="242">
        <f t="shared" si="58"/>
        <v>22685.612000000001</v>
      </c>
      <c r="G43" s="214">
        <f>'Dati Fig. 11'!I43</f>
        <v>13667.200999999999</v>
      </c>
      <c r="H43" s="241">
        <f>'Dati Fig. 11'!J43</f>
        <v>9018.4110000000001</v>
      </c>
      <c r="I43" s="242">
        <f t="shared" si="1"/>
        <v>22685.612000000001</v>
      </c>
      <c r="J43" s="269">
        <f t="shared" si="94"/>
        <v>-51.213999999999032</v>
      </c>
      <c r="K43" s="269">
        <f t="shared" si="95"/>
        <v>39.390000000001237</v>
      </c>
      <c r="L43" s="269">
        <f t="shared" si="96"/>
        <v>18.612999999999374</v>
      </c>
      <c r="M43" s="270">
        <f t="shared" si="97"/>
        <v>6.7890000000043074</v>
      </c>
      <c r="N43" s="269">
        <f t="shared" si="98"/>
        <v>6.1389999999992142</v>
      </c>
      <c r="O43" s="269">
        <f t="shared" si="99"/>
        <v>0.6499999999996362</v>
      </c>
      <c r="P43" s="270">
        <f t="shared" si="100"/>
        <v>6.7890000000006694</v>
      </c>
      <c r="Q43" s="269">
        <f t="shared" si="101"/>
        <v>-7.2058073060699557E-3</v>
      </c>
      <c r="R43" s="269">
        <f t="shared" si="102"/>
        <v>3.8276606249747947E-3</v>
      </c>
      <c r="S43" s="269">
        <f t="shared" si="103"/>
        <v>3.524776167339354E-3</v>
      </c>
      <c r="T43" s="270">
        <f t="shared" si="104"/>
        <v>2.9935415960538641E-4</v>
      </c>
      <c r="U43" s="269">
        <f t="shared" si="105"/>
        <v>4.4937941135170999E-4</v>
      </c>
      <c r="V43" s="269">
        <f t="shared" si="106"/>
        <v>7.207997639321293E-5</v>
      </c>
      <c r="W43" s="270">
        <f t="shared" si="107"/>
        <v>2.9935415960522595E-4</v>
      </c>
      <c r="X43" s="269">
        <f t="shared" si="108"/>
        <v>-4.4136478837960999E-2</v>
      </c>
      <c r="Y43" s="269">
        <f t="shared" si="109"/>
        <v>1.7040344528392683E-2</v>
      </c>
      <c r="Z43" s="269">
        <f t="shared" si="110"/>
        <v>3.9168607382853736E-2</v>
      </c>
      <c r="AA43" s="270">
        <f t="shared" si="111"/>
        <v>2.0765416521745486E-3</v>
      </c>
      <c r="AB43" s="269">
        <f t="shared" si="112"/>
        <v>2.9927296211872828E-4</v>
      </c>
      <c r="AC43" s="269">
        <f t="shared" si="113"/>
        <v>4.7820230427531281E-3</v>
      </c>
      <c r="AD43" s="270">
        <f t="shared" si="114"/>
        <v>2.0765416521745486E-3</v>
      </c>
      <c r="AE43" s="269">
        <f t="shared" si="115"/>
        <v>-2.2582300677596468E-3</v>
      </c>
      <c r="AF43" s="269">
        <f t="shared" si="116"/>
        <v>1.7368626228971955E-3</v>
      </c>
      <c r="AG43" s="269">
        <f t="shared" si="117"/>
        <v>8.2072160446771758E-4</v>
      </c>
      <c r="AH43" s="270">
        <f t="shared" si="118"/>
        <v>2.9935415960538641E-4</v>
      </c>
      <c r="AI43" s="269">
        <f t="shared" si="119"/>
        <v>2.7069306021742026E-4</v>
      </c>
      <c r="AJ43" s="269">
        <f t="shared" si="120"/>
        <v>2.8661099387725557E-5</v>
      </c>
      <c r="AK43" s="270">
        <f t="shared" si="121"/>
        <v>2.99354159605226E-4</v>
      </c>
      <c r="AL43" s="269">
        <f t="shared" si="122"/>
        <v>-1.439187808505136E-2</v>
      </c>
      <c r="AM43" s="269">
        <f t="shared" si="123"/>
        <v>7.6454367632771822E-3</v>
      </c>
      <c r="AN43" s="269">
        <f t="shared" si="124"/>
        <v>8.8229829739488071E-3</v>
      </c>
      <c r="AO43" s="270">
        <f t="shared" si="125"/>
        <v>2.0765416521745486E-3</v>
      </c>
      <c r="AP43" s="269">
        <f t="shared" si="126"/>
        <v>1.8062069380432333E-4</v>
      </c>
      <c r="AQ43" s="269">
        <f t="shared" si="127"/>
        <v>1.8959209583701449E-3</v>
      </c>
      <c r="AR43" s="270">
        <f t="shared" si="128"/>
        <v>2.0765416521745486E-3</v>
      </c>
    </row>
    <row r="44" spans="1:44" x14ac:dyDescent="0.2">
      <c r="A44" s="330"/>
      <c r="B44" s="91" t="s">
        <v>530</v>
      </c>
      <c r="C44" s="250">
        <f>'Dati Fig. 11'!C44+'Dati Fig. 11'!D44</f>
        <v>7136.0230000000001</v>
      </c>
      <c r="D44" s="251">
        <f>'Dati Fig. 11'!E44</f>
        <v>10292.539000000001</v>
      </c>
      <c r="E44" s="252">
        <f>'Dati Fig. 11'!F44+'Dati Fig. 11'!G44</f>
        <v>5310.2819999999992</v>
      </c>
      <c r="F44" s="242">
        <f t="shared" si="58"/>
        <v>22738.844000000001</v>
      </c>
      <c r="G44" s="214">
        <f>'Dati Fig. 11'!I44</f>
        <v>13724.486999999999</v>
      </c>
      <c r="H44" s="241">
        <f>'Dati Fig. 11'!J44</f>
        <v>9014.357</v>
      </c>
      <c r="I44" s="242">
        <f t="shared" si="1"/>
        <v>22738.843999999997</v>
      </c>
      <c r="J44" s="269">
        <f t="shared" si="94"/>
        <v>79.91399999999976</v>
      </c>
      <c r="K44" s="269">
        <f t="shared" si="95"/>
        <v>-37.731999999999971</v>
      </c>
      <c r="L44" s="269">
        <f t="shared" si="96"/>
        <v>11.049999999999272</v>
      </c>
      <c r="M44" s="270">
        <f t="shared" si="97"/>
        <v>53.231999999999971</v>
      </c>
      <c r="N44" s="269">
        <f t="shared" si="98"/>
        <v>57.286000000000058</v>
      </c>
      <c r="O44" s="269">
        <f t="shared" si="99"/>
        <v>-4.0540000000000873</v>
      </c>
      <c r="P44" s="270">
        <f t="shared" si="100"/>
        <v>53.231999999996333</v>
      </c>
      <c r="Q44" s="269">
        <f t="shared" si="101"/>
        <v>1.1325505317449001E-2</v>
      </c>
      <c r="R44" s="269">
        <f t="shared" si="102"/>
        <v>-3.6525663266723562E-3</v>
      </c>
      <c r="S44" s="269">
        <f t="shared" si="103"/>
        <v>2.0852078187932276E-3</v>
      </c>
      <c r="T44" s="270">
        <f t="shared" si="104"/>
        <v>2.3465093205332073E-3</v>
      </c>
      <c r="U44" s="269">
        <f t="shared" si="105"/>
        <v>4.1914946593673468E-3</v>
      </c>
      <c r="V44" s="269">
        <f t="shared" si="106"/>
        <v>-4.4952486640940264E-4</v>
      </c>
      <c r="W44" s="270">
        <f t="shared" si="107"/>
        <v>2.3465093205330468E-3</v>
      </c>
      <c r="X44" s="269">
        <f t="shared" si="108"/>
        <v>-3.0538219372354323E-2</v>
      </c>
      <c r="Y44" s="269">
        <f t="shared" si="109"/>
        <v>6.1493897190642967E-3</v>
      </c>
      <c r="Z44" s="269">
        <f t="shared" si="110"/>
        <v>3.5062386972705875E-2</v>
      </c>
      <c r="AA44" s="270">
        <f t="shared" si="111"/>
        <v>7.9240028097540295E-4</v>
      </c>
      <c r="AB44" s="269">
        <f t="shared" si="112"/>
        <v>-6.7505194135506397E-4</v>
      </c>
      <c r="AC44" s="269">
        <f t="shared" si="113"/>
        <v>3.0349116654326326E-3</v>
      </c>
      <c r="AD44" s="270">
        <f t="shared" si="114"/>
        <v>7.9240028097540306E-4</v>
      </c>
      <c r="AE44" s="269">
        <f t="shared" si="115"/>
        <v>3.522673313816694E-3</v>
      </c>
      <c r="AF44" s="269">
        <f t="shared" si="116"/>
        <v>-1.6632568695964635E-3</v>
      </c>
      <c r="AG44" s="269">
        <f t="shared" si="117"/>
        <v>4.8709287631293666E-4</v>
      </c>
      <c r="AH44" s="270">
        <f t="shared" si="118"/>
        <v>2.3465093205332073E-3</v>
      </c>
      <c r="AI44" s="269">
        <f t="shared" si="119"/>
        <v>2.525212897055634E-3</v>
      </c>
      <c r="AJ44" s="269">
        <f t="shared" si="120"/>
        <v>-1.7870357652242694E-4</v>
      </c>
      <c r="AK44" s="270">
        <f t="shared" si="121"/>
        <v>2.3465093205330468E-3</v>
      </c>
      <c r="AL44" s="269">
        <f t="shared" si="122"/>
        <v>-9.8933842234706117E-3</v>
      </c>
      <c r="AM44" s="269">
        <f t="shared" si="123"/>
        <v>2.7686476380275045E-3</v>
      </c>
      <c r="AN44" s="269">
        <f t="shared" si="124"/>
        <v>7.9171368664185098E-3</v>
      </c>
      <c r="AO44" s="270">
        <f t="shared" si="125"/>
        <v>7.9240028097540295E-4</v>
      </c>
      <c r="AP44" s="269">
        <f t="shared" si="126"/>
        <v>-4.080394914977016E-4</v>
      </c>
      <c r="AQ44" s="269">
        <f t="shared" si="127"/>
        <v>1.2004397724731846E-3</v>
      </c>
      <c r="AR44" s="270">
        <f t="shared" si="128"/>
        <v>7.9240028097540295E-4</v>
      </c>
    </row>
    <row r="45" spans="1:44" x14ac:dyDescent="0.2">
      <c r="A45" s="330"/>
      <c r="B45" s="91" t="s">
        <v>531</v>
      </c>
      <c r="C45" s="250">
        <f>'Dati Fig. 11'!C45+'Dati Fig. 11'!D45</f>
        <v>7083.7380000000003</v>
      </c>
      <c r="D45" s="251">
        <f>'Dati Fig. 11'!E45</f>
        <v>10352.342000000001</v>
      </c>
      <c r="E45" s="252">
        <f>'Dati Fig. 11'!F45+'Dati Fig. 11'!G45</f>
        <v>5344.8920000000016</v>
      </c>
      <c r="F45" s="242">
        <f t="shared" si="58"/>
        <v>22780.972000000002</v>
      </c>
      <c r="G45" s="214">
        <f>'Dati Fig. 11'!I45</f>
        <v>13737.682000000001</v>
      </c>
      <c r="H45" s="241">
        <f>'Dati Fig. 11'!J45</f>
        <v>9043.2900000000009</v>
      </c>
      <c r="I45" s="242">
        <f t="shared" si="1"/>
        <v>22780.972000000002</v>
      </c>
      <c r="J45" s="269">
        <f t="shared" si="94"/>
        <v>-52.284999999999854</v>
      </c>
      <c r="K45" s="269">
        <f t="shared" si="95"/>
        <v>59.802999999999884</v>
      </c>
      <c r="L45" s="269">
        <f t="shared" si="96"/>
        <v>34.610000000002401</v>
      </c>
      <c r="M45" s="270">
        <f t="shared" si="97"/>
        <v>42.128000000000611</v>
      </c>
      <c r="N45" s="269">
        <f t="shared" si="98"/>
        <v>13.195000000001528</v>
      </c>
      <c r="O45" s="269">
        <f t="shared" si="99"/>
        <v>28.933000000000902</v>
      </c>
      <c r="P45" s="270">
        <f t="shared" si="100"/>
        <v>42.128000000004249</v>
      </c>
      <c r="Q45" s="269">
        <f t="shared" si="101"/>
        <v>-7.3269102411805363E-3</v>
      </c>
      <c r="R45" s="269">
        <f t="shared" si="102"/>
        <v>5.8103253240041047E-3</v>
      </c>
      <c r="S45" s="269">
        <f t="shared" si="103"/>
        <v>6.5175446426390176E-3</v>
      </c>
      <c r="T45" s="270">
        <f t="shared" si="104"/>
        <v>1.8526887294710588E-3</v>
      </c>
      <c r="U45" s="269">
        <f t="shared" si="105"/>
        <v>9.6142027020766087E-4</v>
      </c>
      <c r="V45" s="269">
        <f t="shared" si="106"/>
        <v>3.2096576605520396E-3</v>
      </c>
      <c r="W45" s="270">
        <f t="shared" si="107"/>
        <v>1.8526887294712192E-3</v>
      </c>
      <c r="X45" s="269">
        <f t="shared" si="108"/>
        <v>-3.2457181163796048E-2</v>
      </c>
      <c r="Y45" s="269">
        <f t="shared" si="109"/>
        <v>1.3470528483141618E-2</v>
      </c>
      <c r="Z45" s="269">
        <f t="shared" si="110"/>
        <v>3.4339607744177408E-2</v>
      </c>
      <c r="AA45" s="270">
        <f t="shared" si="111"/>
        <v>3.4098181179275508E-3</v>
      </c>
      <c r="AB45" s="269">
        <f t="shared" si="112"/>
        <v>6.0374118506190838E-4</v>
      </c>
      <c r="AC45" s="269">
        <f t="shared" si="113"/>
        <v>7.702778776942365E-3</v>
      </c>
      <c r="AD45" s="270">
        <f t="shared" si="114"/>
        <v>3.4098181179275508E-3</v>
      </c>
      <c r="AE45" s="269">
        <f t="shared" si="115"/>
        <v>-2.2993693083078388E-3</v>
      </c>
      <c r="AF45" s="269">
        <f t="shared" si="116"/>
        <v>2.6299929758962187E-3</v>
      </c>
      <c r="AG45" s="269">
        <f t="shared" si="117"/>
        <v>1.5220650618827589E-3</v>
      </c>
      <c r="AH45" s="270">
        <f t="shared" si="118"/>
        <v>1.8526887294710588E-3</v>
      </c>
      <c r="AI45" s="269">
        <f t="shared" si="119"/>
        <v>5.8028455624224023E-4</v>
      </c>
      <c r="AJ45" s="269">
        <f t="shared" si="120"/>
        <v>1.2724041732288987E-3</v>
      </c>
      <c r="AK45" s="270">
        <f t="shared" si="121"/>
        <v>1.8526887294712188E-3</v>
      </c>
      <c r="AL45" s="269">
        <f t="shared" si="122"/>
        <v>-1.0466685903006314E-2</v>
      </c>
      <c r="AM45" s="269">
        <f t="shared" si="123"/>
        <v>6.0606362254161297E-3</v>
      </c>
      <c r="AN45" s="269">
        <f t="shared" si="124"/>
        <v>7.8158677955178137E-3</v>
      </c>
      <c r="AO45" s="270">
        <f t="shared" si="125"/>
        <v>3.4098181179275508E-3</v>
      </c>
      <c r="AP45" s="269">
        <f t="shared" si="126"/>
        <v>3.6509697577347328E-4</v>
      </c>
      <c r="AQ45" s="269">
        <f t="shared" si="127"/>
        <v>3.0447211421540774E-3</v>
      </c>
      <c r="AR45" s="270">
        <f t="shared" si="128"/>
        <v>3.4098181179275508E-3</v>
      </c>
    </row>
    <row r="46" spans="1:44" x14ac:dyDescent="0.2">
      <c r="A46" s="330"/>
      <c r="B46" s="91" t="s">
        <v>532</v>
      </c>
      <c r="C46" s="250">
        <f>'Dati Fig. 11'!C46+'Dati Fig. 11'!D46</f>
        <v>7157.0960000000005</v>
      </c>
      <c r="D46" s="251">
        <f>'Dati Fig. 11'!E46</f>
        <v>10351.063</v>
      </c>
      <c r="E46" s="252">
        <f>'Dati Fig. 11'!F46+'Dati Fig. 11'!G46</f>
        <v>5382.0060000000003</v>
      </c>
      <c r="F46" s="242">
        <f t="shared" si="58"/>
        <v>22890.165000000001</v>
      </c>
      <c r="G46" s="214">
        <f>'Dati Fig. 11'!I46</f>
        <v>13785.511</v>
      </c>
      <c r="H46" s="241">
        <f>'Dati Fig. 11'!J46</f>
        <v>9104.6540000000005</v>
      </c>
      <c r="I46" s="242">
        <f t="shared" si="1"/>
        <v>22890.165000000001</v>
      </c>
      <c r="J46" s="269">
        <f t="shared" si="94"/>
        <v>73.358000000000175</v>
      </c>
      <c r="K46" s="269">
        <f t="shared" si="95"/>
        <v>-1.2790000000004511</v>
      </c>
      <c r="L46" s="269">
        <f t="shared" si="96"/>
        <v>37.113999999998668</v>
      </c>
      <c r="M46" s="270">
        <f t="shared" si="97"/>
        <v>109.1929999999993</v>
      </c>
      <c r="N46" s="269">
        <f t="shared" si="98"/>
        <v>47.828999999999724</v>
      </c>
      <c r="O46" s="269">
        <f t="shared" si="99"/>
        <v>61.363999999999578</v>
      </c>
      <c r="P46" s="270">
        <f t="shared" si="100"/>
        <v>109.1929999999993</v>
      </c>
      <c r="Q46" s="269">
        <f t="shared" si="101"/>
        <v>1.0355831906826618E-2</v>
      </c>
      <c r="R46" s="269">
        <f t="shared" si="102"/>
        <v>-1.2354692300548523E-4</v>
      </c>
      <c r="S46" s="269">
        <f t="shared" si="103"/>
        <v>6.9438259931161673E-3</v>
      </c>
      <c r="T46" s="270">
        <f t="shared" si="104"/>
        <v>4.7931668587275073E-3</v>
      </c>
      <c r="U46" s="269">
        <f t="shared" si="105"/>
        <v>3.4815917270467987E-3</v>
      </c>
      <c r="V46" s="269">
        <f t="shared" si="106"/>
        <v>6.7855835652732106E-3</v>
      </c>
      <c r="W46" s="270">
        <f t="shared" si="107"/>
        <v>4.7931668587275073E-3</v>
      </c>
      <c r="X46" s="269">
        <f t="shared" si="108"/>
        <v>-1.9576830542765117E-2</v>
      </c>
      <c r="Y46" s="269">
        <f t="shared" si="109"/>
        <v>9.8578344237376762E-3</v>
      </c>
      <c r="Z46" s="269">
        <f t="shared" si="110"/>
        <v>4.0515888052834376E-2</v>
      </c>
      <c r="AA46" s="270">
        <f t="shared" si="111"/>
        <v>7.380272573396204E-3</v>
      </c>
      <c r="AB46" s="269">
        <f t="shared" si="112"/>
        <v>2.2724604131595075E-3</v>
      </c>
      <c r="AC46" s="269">
        <f t="shared" si="113"/>
        <v>1.521395792160142E-2</v>
      </c>
      <c r="AD46" s="270">
        <f t="shared" si="114"/>
        <v>7.3802725733963653E-3</v>
      </c>
      <c r="AE46" s="269">
        <f t="shared" si="115"/>
        <v>3.2201435478696945E-3</v>
      </c>
      <c r="AF46" s="269">
        <f t="shared" si="116"/>
        <v>-5.6143346297974076E-5</v>
      </c>
      <c r="AG46" s="269">
        <f t="shared" si="117"/>
        <v>1.6291666571557467E-3</v>
      </c>
      <c r="AH46" s="270">
        <f t="shared" si="118"/>
        <v>4.7931668587275073E-3</v>
      </c>
      <c r="AI46" s="269">
        <f t="shared" si="119"/>
        <v>2.0995153323571849E-3</v>
      </c>
      <c r="AJ46" s="269">
        <f t="shared" si="120"/>
        <v>2.6936515263703224E-3</v>
      </c>
      <c r="AK46" s="270">
        <f t="shared" si="121"/>
        <v>4.7931668587275073E-3</v>
      </c>
      <c r="AL46" s="269">
        <f t="shared" si="122"/>
        <v>-6.2894139091498802E-3</v>
      </c>
      <c r="AM46" s="269">
        <f t="shared" si="123"/>
        <v>4.4468322915817045E-3</v>
      </c>
      <c r="AN46" s="269">
        <f t="shared" si="124"/>
        <v>9.2228541909644985E-3</v>
      </c>
      <c r="AO46" s="270">
        <f t="shared" si="125"/>
        <v>7.380272573396204E-3</v>
      </c>
      <c r="AP46" s="269">
        <f t="shared" si="126"/>
        <v>1.3755548638271198E-3</v>
      </c>
      <c r="AQ46" s="269">
        <f t="shared" si="127"/>
        <v>6.0047177095691644E-3</v>
      </c>
      <c r="AR46" s="270">
        <f t="shared" si="128"/>
        <v>7.3802725733963636E-3</v>
      </c>
    </row>
    <row r="47" spans="1:44" x14ac:dyDescent="0.2">
      <c r="A47" s="330"/>
      <c r="B47" s="91" t="s">
        <v>533</v>
      </c>
      <c r="C47" s="250">
        <f>'Dati Fig. 11'!C47+'Dati Fig. 11'!D47</f>
        <v>7177.7790000000005</v>
      </c>
      <c r="D47" s="251">
        <f>'Dati Fig. 11'!E47</f>
        <v>10392.688</v>
      </c>
      <c r="E47" s="252">
        <f>'Dati Fig. 11'!F47+'Dati Fig. 11'!G47</f>
        <v>5402.5900000000011</v>
      </c>
      <c r="F47" s="242">
        <f t="shared" si="58"/>
        <v>22973.057000000001</v>
      </c>
      <c r="G47" s="214">
        <f>'Dati Fig. 11'!I47</f>
        <v>13843.438</v>
      </c>
      <c r="H47" s="241">
        <f>'Dati Fig. 11'!J47</f>
        <v>9129.6190000000006</v>
      </c>
      <c r="I47" s="242">
        <f t="shared" si="1"/>
        <v>22973.057000000001</v>
      </c>
      <c r="J47" s="269">
        <f t="shared" si="94"/>
        <v>20.682999999999993</v>
      </c>
      <c r="K47" s="269">
        <f t="shared" si="95"/>
        <v>41.625</v>
      </c>
      <c r="L47" s="269">
        <f t="shared" si="96"/>
        <v>20.584000000000742</v>
      </c>
      <c r="M47" s="270">
        <f t="shared" si="97"/>
        <v>82.891999999999825</v>
      </c>
      <c r="N47" s="269">
        <f t="shared" si="98"/>
        <v>57.92699999999968</v>
      </c>
      <c r="O47" s="269">
        <f t="shared" si="99"/>
        <v>24.965000000000146</v>
      </c>
      <c r="P47" s="270">
        <f t="shared" si="100"/>
        <v>82.891999999999825</v>
      </c>
      <c r="Q47" s="269">
        <f t="shared" si="101"/>
        <v>2.8898592389986094E-3</v>
      </c>
      <c r="R47" s="269">
        <f t="shared" si="102"/>
        <v>4.0213261188730082E-3</v>
      </c>
      <c r="S47" s="269">
        <f t="shared" si="103"/>
        <v>3.8245962564888891E-3</v>
      </c>
      <c r="T47" s="270">
        <f t="shared" si="104"/>
        <v>3.6212932497428404E-3</v>
      </c>
      <c r="U47" s="269">
        <f t="shared" si="105"/>
        <v>4.2020205126962413E-3</v>
      </c>
      <c r="V47" s="269">
        <f t="shared" si="106"/>
        <v>2.7420042540880901E-3</v>
      </c>
      <c r="W47" s="270">
        <f t="shared" si="107"/>
        <v>3.6212932497428404E-3</v>
      </c>
      <c r="X47" s="269">
        <f t="shared" si="108"/>
        <v>-1.0235511355683903E-2</v>
      </c>
      <c r="Y47" s="269">
        <f t="shared" si="109"/>
        <v>1.4848104131052833E-2</v>
      </c>
      <c r="Z47" s="269">
        <f t="shared" si="110"/>
        <v>4.1889328029702244E-2</v>
      </c>
      <c r="AA47" s="270">
        <f t="shared" si="111"/>
        <v>1.3009866514354736E-2</v>
      </c>
      <c r="AB47" s="269">
        <f t="shared" si="112"/>
        <v>1.0650737588162613E-2</v>
      </c>
      <c r="AC47" s="269">
        <f t="shared" si="113"/>
        <v>1.6608037596246461E-2</v>
      </c>
      <c r="AD47" s="270">
        <f t="shared" si="114"/>
        <v>1.3009821845117002E-2</v>
      </c>
      <c r="AE47" s="269">
        <f t="shared" si="115"/>
        <v>9.0357583704617206E-4</v>
      </c>
      <c r="AF47" s="269">
        <f t="shared" si="116"/>
        <v>1.8184665772396134E-3</v>
      </c>
      <c r="AG47" s="269">
        <f t="shared" si="117"/>
        <v>8.9925083545709444E-4</v>
      </c>
      <c r="AH47" s="270">
        <f t="shared" si="118"/>
        <v>3.6212932497428404E-3</v>
      </c>
      <c r="AI47" s="269">
        <f t="shared" si="119"/>
        <v>2.5306501722464508E-3</v>
      </c>
      <c r="AJ47" s="269">
        <f t="shared" si="120"/>
        <v>1.0906430774963896E-3</v>
      </c>
      <c r="AK47" s="270">
        <f t="shared" si="121"/>
        <v>3.6212932497428404E-3</v>
      </c>
      <c r="AL47" s="269">
        <f t="shared" si="122"/>
        <v>-3.273125399533317E-3</v>
      </c>
      <c r="AM47" s="269">
        <f t="shared" si="123"/>
        <v>6.7049066322768351E-3</v>
      </c>
      <c r="AN47" s="269">
        <f t="shared" si="124"/>
        <v>9.5780852816112969E-3</v>
      </c>
      <c r="AO47" s="270">
        <f t="shared" si="125"/>
        <v>1.3009866514354736E-2</v>
      </c>
      <c r="AP47" s="269">
        <f t="shared" si="126"/>
        <v>6.4330574906035316E-3</v>
      </c>
      <c r="AQ47" s="269">
        <f t="shared" si="127"/>
        <v>6.5767649281888796E-3</v>
      </c>
      <c r="AR47" s="270">
        <f t="shared" si="128"/>
        <v>1.3009822418792411E-2</v>
      </c>
    </row>
    <row r="48" spans="1:44" x14ac:dyDescent="0.2">
      <c r="A48" s="330"/>
      <c r="B48" s="91" t="s">
        <v>534</v>
      </c>
      <c r="C48" s="250">
        <f>'Dati Fig. 11'!C48+'Dati Fig. 11'!D48</f>
        <v>7052.0330000000004</v>
      </c>
      <c r="D48" s="251">
        <f>'Dati Fig. 11'!E48</f>
        <v>10383.200000000001</v>
      </c>
      <c r="E48" s="252">
        <f>'Dati Fig. 11'!F48+'Dati Fig. 11'!G48</f>
        <v>5414.0909999999985</v>
      </c>
      <c r="F48" s="242">
        <f t="shared" si="58"/>
        <v>22849.324000000001</v>
      </c>
      <c r="G48" s="214">
        <f>'Dati Fig. 11'!I48</f>
        <v>13753.897999999999</v>
      </c>
      <c r="H48" s="241">
        <f>'Dati Fig. 11'!J48</f>
        <v>9095.4259999999995</v>
      </c>
      <c r="I48" s="242">
        <f t="shared" si="1"/>
        <v>22849.324000000001</v>
      </c>
      <c r="J48" s="269">
        <f t="shared" si="94"/>
        <v>-125.74600000000009</v>
      </c>
      <c r="K48" s="269">
        <f t="shared" si="95"/>
        <v>-9.4879999999993743</v>
      </c>
      <c r="L48" s="269">
        <f t="shared" si="96"/>
        <v>11.500999999997475</v>
      </c>
      <c r="M48" s="270">
        <f t="shared" si="97"/>
        <v>-123.73300000000017</v>
      </c>
      <c r="N48" s="269">
        <f t="shared" si="98"/>
        <v>-89.540000000000873</v>
      </c>
      <c r="O48" s="269">
        <f t="shared" si="99"/>
        <v>-34.19300000000112</v>
      </c>
      <c r="P48" s="270">
        <f t="shared" si="100"/>
        <v>-123.73300000000017</v>
      </c>
      <c r="Q48" s="269">
        <f t="shared" si="101"/>
        <v>-1.751878958658383E-2</v>
      </c>
      <c r="R48" s="269">
        <f t="shared" si="102"/>
        <v>-9.1294956607947575E-4</v>
      </c>
      <c r="S48" s="269">
        <f t="shared" si="103"/>
        <v>2.1287937822410128E-3</v>
      </c>
      <c r="T48" s="270">
        <f t="shared" si="104"/>
        <v>-5.3860050057769919E-3</v>
      </c>
      <c r="U48" s="269">
        <f t="shared" si="105"/>
        <v>-6.4680464491552511E-3</v>
      </c>
      <c r="V48" s="269">
        <f t="shared" si="106"/>
        <v>-3.7452822510995387E-3</v>
      </c>
      <c r="W48" s="270">
        <f t="shared" si="107"/>
        <v>-5.3860050057769919E-3</v>
      </c>
      <c r="X48" s="269">
        <f t="shared" si="108"/>
        <v>-2.3710759468348417E-2</v>
      </c>
      <c r="Y48" s="269">
        <f t="shared" si="109"/>
        <v>1.5503465046639105E-2</v>
      </c>
      <c r="Z48" s="269">
        <f t="shared" si="110"/>
        <v>3.9890081586014946E-2</v>
      </c>
      <c r="AA48" s="270">
        <f t="shared" si="111"/>
        <v>8.604600820891626E-3</v>
      </c>
      <c r="AB48" s="269">
        <f t="shared" si="112"/>
        <v>4.8162719198817294E-3</v>
      </c>
      <c r="AC48" s="269">
        <f t="shared" si="113"/>
        <v>1.438779517218631E-2</v>
      </c>
      <c r="AD48" s="270">
        <f t="shared" si="114"/>
        <v>8.604600820891626E-3</v>
      </c>
      <c r="AE48" s="269">
        <f t="shared" si="115"/>
        <v>-5.4736293911602663E-3</v>
      </c>
      <c r="AF48" s="269">
        <f t="shared" si="116"/>
        <v>-4.1300554819497355E-4</v>
      </c>
      <c r="AG48" s="269">
        <f t="shared" si="117"/>
        <v>5.0062993357816838E-4</v>
      </c>
      <c r="AH48" s="270">
        <f t="shared" si="118"/>
        <v>-5.3860050057769919E-3</v>
      </c>
      <c r="AI48" s="269">
        <f t="shared" si="119"/>
        <v>-3.8976092733327074E-3</v>
      </c>
      <c r="AJ48" s="269">
        <f t="shared" si="120"/>
        <v>-1.4883957324443638E-3</v>
      </c>
      <c r="AK48" s="270">
        <f t="shared" si="121"/>
        <v>-5.3860050057769919E-3</v>
      </c>
      <c r="AL48" s="269">
        <f t="shared" si="122"/>
        <v>-7.5601234409645394E-3</v>
      </c>
      <c r="AM48" s="269">
        <f t="shared" si="123"/>
        <v>6.9972303825236197E-3</v>
      </c>
      <c r="AN48" s="269">
        <f t="shared" si="124"/>
        <v>9.1674938793325066E-3</v>
      </c>
      <c r="AO48" s="270">
        <f t="shared" si="125"/>
        <v>8.604600820891626E-3</v>
      </c>
      <c r="AP48" s="269">
        <f t="shared" si="126"/>
        <v>2.9100317501347763E-3</v>
      </c>
      <c r="AQ48" s="269">
        <f t="shared" si="127"/>
        <v>5.6945690707567703E-3</v>
      </c>
      <c r="AR48" s="270">
        <f t="shared" si="128"/>
        <v>8.604600820891626E-3</v>
      </c>
    </row>
    <row r="49" spans="1:44" x14ac:dyDescent="0.2">
      <c r="A49" s="330"/>
      <c r="B49" s="91" t="s">
        <v>535</v>
      </c>
      <c r="C49" s="250">
        <f>'Dati Fig. 11'!C49+'Dati Fig. 11'!D49</f>
        <v>7061.665</v>
      </c>
      <c r="D49" s="251">
        <f>'Dati Fig. 11'!E49</f>
        <v>10454.209999999999</v>
      </c>
      <c r="E49" s="252">
        <f>'Dati Fig. 11'!F49+'Dati Fig. 11'!G49</f>
        <v>5406.3450000000003</v>
      </c>
      <c r="F49" s="242">
        <f t="shared" si="58"/>
        <v>22922.22</v>
      </c>
      <c r="G49" s="214">
        <f>'Dati Fig. 11'!I49</f>
        <v>13792.433000000001</v>
      </c>
      <c r="H49" s="241">
        <f>'Dati Fig. 11'!J49</f>
        <v>9129.7870000000003</v>
      </c>
      <c r="I49" s="242">
        <f t="shared" si="1"/>
        <v>22922.22</v>
      </c>
      <c r="J49" s="269">
        <f t="shared" si="94"/>
        <v>9.6319999999996071</v>
      </c>
      <c r="K49" s="269">
        <f t="shared" si="95"/>
        <v>71.009999999998399</v>
      </c>
      <c r="L49" s="269">
        <f t="shared" si="96"/>
        <v>-7.7459999999982756</v>
      </c>
      <c r="M49" s="270">
        <f t="shared" si="97"/>
        <v>72.89600000000064</v>
      </c>
      <c r="N49" s="269">
        <f t="shared" si="98"/>
        <v>38.535000000001673</v>
      </c>
      <c r="O49" s="269">
        <f t="shared" si="99"/>
        <v>34.361000000000786</v>
      </c>
      <c r="P49" s="270">
        <f t="shared" si="100"/>
        <v>72.89600000000064</v>
      </c>
      <c r="Q49" s="269">
        <f t="shared" si="101"/>
        <v>1.3658472670220923E-3</v>
      </c>
      <c r="R49" s="269">
        <f t="shared" si="102"/>
        <v>6.8389321211185759E-3</v>
      </c>
      <c r="S49" s="269">
        <f t="shared" si="103"/>
        <v>-1.430711083356057E-3</v>
      </c>
      <c r="T49" s="270">
        <f t="shared" si="104"/>
        <v>3.1902913189029419E-3</v>
      </c>
      <c r="U49" s="269">
        <f t="shared" si="105"/>
        <v>2.8017511835555036E-3</v>
      </c>
      <c r="V49" s="269">
        <f t="shared" si="106"/>
        <v>3.7778329459225756E-3</v>
      </c>
      <c r="W49" s="270">
        <f t="shared" si="107"/>
        <v>3.1902913189029419E-3</v>
      </c>
      <c r="X49" s="269">
        <f t="shared" si="108"/>
        <v>-2.6019424813877073E-2</v>
      </c>
      <c r="Y49" s="269">
        <f t="shared" si="109"/>
        <v>2.1782870712365843E-2</v>
      </c>
      <c r="Z49" s="269">
        <f t="shared" si="110"/>
        <v>4.0331137475432759E-2</v>
      </c>
      <c r="AA49" s="270">
        <f t="shared" si="111"/>
        <v>1.0750753690404442E-2</v>
      </c>
      <c r="AB49" s="269">
        <f t="shared" si="112"/>
        <v>6.6611844085982929E-3</v>
      </c>
      <c r="AC49" s="269">
        <f t="shared" si="113"/>
        <v>1.6992412591751462E-2</v>
      </c>
      <c r="AD49" s="270">
        <f t="shared" si="114"/>
        <v>1.0750798259260671E-2</v>
      </c>
      <c r="AE49" s="269">
        <f t="shared" si="115"/>
        <v>4.2154419973210617E-4</v>
      </c>
      <c r="AF49" s="269">
        <f t="shared" si="116"/>
        <v>3.1077505837808768E-3</v>
      </c>
      <c r="AG49" s="269">
        <f t="shared" si="117"/>
        <v>-3.3900346461008103E-4</v>
      </c>
      <c r="AH49" s="270">
        <f t="shared" si="118"/>
        <v>3.1902913189029419E-3</v>
      </c>
      <c r="AI49" s="269">
        <f t="shared" si="119"/>
        <v>1.6864831537248836E-3</v>
      </c>
      <c r="AJ49" s="269">
        <f t="shared" si="120"/>
        <v>1.5038081651781376E-3</v>
      </c>
      <c r="AK49" s="270">
        <f t="shared" si="121"/>
        <v>3.1902913189029419E-3</v>
      </c>
      <c r="AL49" s="269">
        <f t="shared" si="122"/>
        <v>-8.318440313937369E-3</v>
      </c>
      <c r="AM49" s="269">
        <f t="shared" si="123"/>
        <v>9.8273203456502728E-3</v>
      </c>
      <c r="AN49" s="269">
        <f t="shared" si="124"/>
        <v>9.2418736586914567E-3</v>
      </c>
      <c r="AO49" s="270">
        <f t="shared" si="125"/>
        <v>1.0750753690404442E-2</v>
      </c>
      <c r="AP49" s="269">
        <f t="shared" si="126"/>
        <v>4.0243562048662782E-3</v>
      </c>
      <c r="AQ49" s="269">
        <f t="shared" si="127"/>
        <v>6.7264415803400725E-3</v>
      </c>
      <c r="AR49" s="270">
        <f t="shared" si="128"/>
        <v>1.0750797785206351E-2</v>
      </c>
    </row>
    <row r="50" spans="1:44" x14ac:dyDescent="0.2">
      <c r="A50" s="330"/>
      <c r="B50" s="91" t="s">
        <v>536</v>
      </c>
      <c r="C50" s="250">
        <f>'Dati Fig. 11'!C50+'Dati Fig. 11'!D50</f>
        <v>7022.3440000000001</v>
      </c>
      <c r="D50" s="251">
        <f>'Dati Fig. 11'!E50</f>
        <v>10443.797</v>
      </c>
      <c r="E50" s="252">
        <f>'Dati Fig. 11'!F50+'Dati Fig. 11'!G50</f>
        <v>5420.5690000000013</v>
      </c>
      <c r="F50" s="242">
        <f t="shared" si="58"/>
        <v>22886.71</v>
      </c>
      <c r="G50" s="214">
        <f>'Dati Fig. 11'!I50</f>
        <v>13781.498</v>
      </c>
      <c r="H50" s="241">
        <f>'Dati Fig. 11'!J50</f>
        <v>9105.2119999999995</v>
      </c>
      <c r="I50" s="242">
        <f t="shared" si="1"/>
        <v>22886.71</v>
      </c>
      <c r="J50" s="269">
        <f t="shared" si="94"/>
        <v>-39.320999999999913</v>
      </c>
      <c r="K50" s="269">
        <f t="shared" si="95"/>
        <v>-10.412999999998647</v>
      </c>
      <c r="L50" s="269">
        <f t="shared" si="96"/>
        <v>14.22400000000107</v>
      </c>
      <c r="M50" s="270">
        <f t="shared" si="97"/>
        <v>-35.510000000002037</v>
      </c>
      <c r="N50" s="269">
        <f t="shared" si="98"/>
        <v>-10.93500000000131</v>
      </c>
      <c r="O50" s="269">
        <f t="shared" si="99"/>
        <v>-24.575000000000728</v>
      </c>
      <c r="P50" s="270">
        <f t="shared" si="100"/>
        <v>-35.510000000002037</v>
      </c>
      <c r="Q50" s="269">
        <f t="shared" si="101"/>
        <v>-5.568233553984777E-3</v>
      </c>
      <c r="R50" s="269">
        <f t="shared" si="102"/>
        <v>-9.9605804742765335E-4</v>
      </c>
      <c r="S50" s="269">
        <f t="shared" si="103"/>
        <v>2.6309826694376828E-3</v>
      </c>
      <c r="T50" s="270">
        <f t="shared" si="104"/>
        <v>-1.5491518709794267E-3</v>
      </c>
      <c r="U50" s="269">
        <f t="shared" si="105"/>
        <v>-7.9282603729170255E-4</v>
      </c>
      <c r="V50" s="269">
        <f t="shared" si="106"/>
        <v>-2.6917385914918637E-3</v>
      </c>
      <c r="W50" s="270">
        <f t="shared" si="107"/>
        <v>-1.5491518709794267E-3</v>
      </c>
      <c r="X50" s="269">
        <f t="shared" si="108"/>
        <v>-2.1437577408829001E-2</v>
      </c>
      <c r="Y50" s="269">
        <f t="shared" si="109"/>
        <v>1.9004053459139237E-2</v>
      </c>
      <c r="Z50" s="269">
        <f t="shared" si="110"/>
        <v>3.6779626167330312E-2</v>
      </c>
      <c r="AA50" s="270">
        <f t="shared" si="111"/>
        <v>1.0295414616816273E-2</v>
      </c>
      <c r="AB50" s="269">
        <f t="shared" si="112"/>
        <v>8.2376794383863545E-3</v>
      </c>
      <c r="AC50" s="269">
        <f t="shared" si="113"/>
        <v>1.3425995747160321E-2</v>
      </c>
      <c r="AD50" s="270">
        <f t="shared" si="114"/>
        <v>1.0295414616816273E-2</v>
      </c>
      <c r="AE50" s="269">
        <f t="shared" si="115"/>
        <v>-1.7154097639757366E-3</v>
      </c>
      <c r="AF50" s="269">
        <f t="shared" si="116"/>
        <v>-4.5427537123361728E-4</v>
      </c>
      <c r="AG50" s="269">
        <f t="shared" si="117"/>
        <v>6.2053326423012556E-4</v>
      </c>
      <c r="AH50" s="270">
        <f t="shared" si="118"/>
        <v>-1.5491518709794267E-3</v>
      </c>
      <c r="AI50" s="269">
        <f t="shared" si="119"/>
        <v>-4.7704803461450543E-4</v>
      </c>
      <c r="AJ50" s="269">
        <f t="shared" si="120"/>
        <v>-1.0721038363649214E-3</v>
      </c>
      <c r="AK50" s="270">
        <f t="shared" si="121"/>
        <v>-1.5491518709794267E-3</v>
      </c>
      <c r="AL50" s="269">
        <f t="shared" si="122"/>
        <v>-6.7910086938948924E-3</v>
      </c>
      <c r="AM50" s="269">
        <f t="shared" si="123"/>
        <v>8.5979273032761039E-3</v>
      </c>
      <c r="AN50" s="269">
        <f t="shared" si="124"/>
        <v>8.4884960074351028E-3</v>
      </c>
      <c r="AO50" s="270">
        <f t="shared" si="125"/>
        <v>1.0295414616816273E-2</v>
      </c>
      <c r="AP50" s="269">
        <f t="shared" si="126"/>
        <v>4.9705380845850664E-3</v>
      </c>
      <c r="AQ50" s="269">
        <f t="shared" si="127"/>
        <v>5.3248765322312869E-3</v>
      </c>
      <c r="AR50" s="270">
        <f t="shared" si="128"/>
        <v>1.0295414616816273E-2</v>
      </c>
    </row>
    <row r="51" spans="1:44" x14ac:dyDescent="0.2">
      <c r="A51" s="330"/>
      <c r="B51" s="91" t="s">
        <v>537</v>
      </c>
      <c r="C51" s="250">
        <f>'Dati Fig. 11'!C51+'Dati Fig. 11'!D51</f>
        <v>7072.8879999999999</v>
      </c>
      <c r="D51" s="251">
        <f>'Dati Fig. 11'!E51</f>
        <v>10447.736000000001</v>
      </c>
      <c r="E51" s="252">
        <f>'Dati Fig. 11'!F51+'Dati Fig. 11'!G51</f>
        <v>5443.8860000000004</v>
      </c>
      <c r="F51" s="242">
        <f t="shared" si="58"/>
        <v>22964.510000000002</v>
      </c>
      <c r="G51" s="214">
        <f>'Dati Fig. 11'!I51</f>
        <v>13801.236999999999</v>
      </c>
      <c r="H51" s="241">
        <f>'Dati Fig. 11'!J51</f>
        <v>9163.2729999999992</v>
      </c>
      <c r="I51" s="242">
        <f t="shared" si="1"/>
        <v>22964.51</v>
      </c>
      <c r="J51" s="269">
        <f t="shared" si="94"/>
        <v>50.543999999999869</v>
      </c>
      <c r="K51" s="269">
        <f t="shared" si="95"/>
        <v>3.9390000000003056</v>
      </c>
      <c r="L51" s="269">
        <f t="shared" si="96"/>
        <v>23.316999999999098</v>
      </c>
      <c r="M51" s="270">
        <f t="shared" si="97"/>
        <v>77.80000000000291</v>
      </c>
      <c r="N51" s="269">
        <f t="shared" si="98"/>
        <v>19.738999999999578</v>
      </c>
      <c r="O51" s="269">
        <f t="shared" si="99"/>
        <v>58.060999999999694</v>
      </c>
      <c r="P51" s="270">
        <f t="shared" si="100"/>
        <v>77.799999999999272</v>
      </c>
      <c r="Q51" s="269">
        <f t="shared" si="101"/>
        <v>7.1975966999053122E-3</v>
      </c>
      <c r="R51" s="269">
        <f t="shared" si="102"/>
        <v>3.7716167788404018E-4</v>
      </c>
      <c r="S51" s="269">
        <f t="shared" si="103"/>
        <v>4.3015779339768741E-3</v>
      </c>
      <c r="T51" s="270">
        <f t="shared" si="104"/>
        <v>3.3993527247910649E-3</v>
      </c>
      <c r="U51" s="269">
        <f t="shared" si="105"/>
        <v>1.4322826154311802E-3</v>
      </c>
      <c r="V51" s="269">
        <f t="shared" si="106"/>
        <v>6.3766774458408762E-3</v>
      </c>
      <c r="W51" s="270">
        <f t="shared" si="107"/>
        <v>3.3993527247909061E-3</v>
      </c>
      <c r="X51" s="269">
        <f t="shared" si="108"/>
        <v>-1.2552908763916657E-2</v>
      </c>
      <c r="Y51" s="269">
        <f t="shared" si="109"/>
        <v>1.3381375756236118E-2</v>
      </c>
      <c r="Z51" s="269">
        <f t="shared" si="110"/>
        <v>3.7329198665467203E-2</v>
      </c>
      <c r="AA51" s="270">
        <f t="shared" si="111"/>
        <v>1.0736882300710546E-2</v>
      </c>
      <c r="AB51" s="269">
        <f t="shared" si="112"/>
        <v>7.6175630982192712E-3</v>
      </c>
      <c r="AC51" s="269">
        <f t="shared" si="113"/>
        <v>1.5471656628982663E-2</v>
      </c>
      <c r="AD51" s="270">
        <f t="shared" si="114"/>
        <v>1.0736882300710711E-2</v>
      </c>
      <c r="AE51" s="269">
        <f t="shared" si="115"/>
        <v>2.2084432406405232E-3</v>
      </c>
      <c r="AF51" s="269">
        <f t="shared" si="116"/>
        <v>1.7210861674746199E-4</v>
      </c>
      <c r="AG51" s="269">
        <f t="shared" si="117"/>
        <v>1.0188008674029206E-3</v>
      </c>
      <c r="AH51" s="270">
        <f t="shared" si="118"/>
        <v>3.3993527247910649E-3</v>
      </c>
      <c r="AI51" s="269">
        <f t="shared" si="119"/>
        <v>8.6246559684636105E-4</v>
      </c>
      <c r="AJ51" s="269">
        <f t="shared" si="120"/>
        <v>2.536887127944545E-3</v>
      </c>
      <c r="AK51" s="270">
        <f t="shared" si="121"/>
        <v>3.3993527247909061E-3</v>
      </c>
      <c r="AL51" s="269">
        <f t="shared" si="122"/>
        <v>-3.9573845048375012E-3</v>
      </c>
      <c r="AM51" s="269">
        <f t="shared" si="123"/>
        <v>6.0719888883030582E-3</v>
      </c>
      <c r="AN51" s="269">
        <f t="shared" si="124"/>
        <v>8.6222779172449495E-3</v>
      </c>
      <c r="AO51" s="270">
        <f t="shared" si="125"/>
        <v>1.0736882300710546E-2</v>
      </c>
      <c r="AP51" s="269">
        <f t="shared" si="126"/>
        <v>4.5921839433372951E-3</v>
      </c>
      <c r="AQ51" s="269">
        <f t="shared" si="127"/>
        <v>6.1446983573733311E-3</v>
      </c>
      <c r="AR51" s="270">
        <f t="shared" si="128"/>
        <v>1.0736882300710708E-2</v>
      </c>
    </row>
    <row r="52" spans="1:44" x14ac:dyDescent="0.2">
      <c r="A52" s="331"/>
      <c r="B52" s="100" t="s">
        <v>538</v>
      </c>
      <c r="C52" s="253">
        <f>'Dati Fig. 11'!C52+'Dati Fig. 11'!D52</f>
        <v>7043.2719999999999</v>
      </c>
      <c r="D52" s="254">
        <f>'Dati Fig. 11'!E52</f>
        <v>10475.458000000001</v>
      </c>
      <c r="E52" s="255">
        <f>'Dati Fig. 11'!F52+'Dati Fig. 11'!G52</f>
        <v>5466.2390000000005</v>
      </c>
      <c r="F52" s="245">
        <f t="shared" si="58"/>
        <v>22984.969000000001</v>
      </c>
      <c r="G52" s="243">
        <f>'Dati Fig. 11'!I52</f>
        <v>13794.268</v>
      </c>
      <c r="H52" s="244">
        <f>'Dati Fig. 11'!J52</f>
        <v>9190.7009999999991</v>
      </c>
      <c r="I52" s="245">
        <f t="shared" si="1"/>
        <v>22984.968999999997</v>
      </c>
      <c r="J52" s="271">
        <f t="shared" si="94"/>
        <v>-29.615999999999985</v>
      </c>
      <c r="K52" s="271">
        <f t="shared" si="95"/>
        <v>27.721999999999753</v>
      </c>
      <c r="L52" s="271">
        <f t="shared" si="96"/>
        <v>22.353000000000065</v>
      </c>
      <c r="M52" s="272">
        <f t="shared" si="97"/>
        <v>20.458999999998923</v>
      </c>
      <c r="N52" s="271">
        <f t="shared" si="98"/>
        <v>-6.9689999999991414</v>
      </c>
      <c r="O52" s="271">
        <f t="shared" si="99"/>
        <v>27.427999999999884</v>
      </c>
      <c r="P52" s="272">
        <f t="shared" si="100"/>
        <v>20.458999999998923</v>
      </c>
      <c r="Q52" s="271">
        <f t="shared" si="101"/>
        <v>-4.1872570299430704E-3</v>
      </c>
      <c r="R52" s="271">
        <f t="shared" si="102"/>
        <v>2.6533978270507361E-3</v>
      </c>
      <c r="S52" s="271">
        <f t="shared" si="103"/>
        <v>4.1060742271237976E-3</v>
      </c>
      <c r="T52" s="272">
        <f t="shared" si="104"/>
        <v>8.9089643105813804E-4</v>
      </c>
      <c r="U52" s="271">
        <f t="shared" si="105"/>
        <v>-5.0495473702822009E-4</v>
      </c>
      <c r="V52" s="271">
        <f t="shared" si="106"/>
        <v>2.9932536114551959E-3</v>
      </c>
      <c r="W52" s="272">
        <f t="shared" si="107"/>
        <v>8.9089643105813815E-4</v>
      </c>
      <c r="X52" s="271">
        <f t="shared" si="108"/>
        <v>-2.0286232847673002E-2</v>
      </c>
      <c r="Y52" s="271">
        <f t="shared" si="109"/>
        <v>1.6814019791431659E-2</v>
      </c>
      <c r="Z52" s="271">
        <f t="shared" si="110"/>
        <v>4.5032508151891373E-2</v>
      </c>
      <c r="AA52" s="272">
        <f t="shared" si="111"/>
        <v>1.1571718309045936E-2</v>
      </c>
      <c r="AB52" s="271">
        <f t="shared" si="112"/>
        <v>7.7889894214896102E-3</v>
      </c>
      <c r="AC52" s="271">
        <f t="shared" si="113"/>
        <v>1.7302790307382399E-2</v>
      </c>
      <c r="AD52" s="272">
        <f t="shared" si="114"/>
        <v>1.1571718309045777E-2</v>
      </c>
      <c r="AE52" s="271">
        <f t="shared" si="115"/>
        <v>-1.2896421478185245E-3</v>
      </c>
      <c r="AF52" s="271">
        <f t="shared" si="116"/>
        <v>1.2071670590837666E-3</v>
      </c>
      <c r="AG52" s="271">
        <f t="shared" si="117"/>
        <v>9.7337151979293548E-4</v>
      </c>
      <c r="AH52" s="272">
        <f t="shared" si="118"/>
        <v>8.9089643105813804E-4</v>
      </c>
      <c r="AI52" s="271">
        <f t="shared" si="119"/>
        <v>-3.0346826472670832E-4</v>
      </c>
      <c r="AJ52" s="271">
        <f t="shared" si="120"/>
        <v>1.1943646957849256E-3</v>
      </c>
      <c r="AK52" s="272">
        <f t="shared" si="121"/>
        <v>8.9089643105813804E-4</v>
      </c>
      <c r="AL52" s="271">
        <f t="shared" si="122"/>
        <v>-6.4184389110201277E-3</v>
      </c>
      <c r="AM52" s="271">
        <f t="shared" si="123"/>
        <v>7.6235245820400841E-3</v>
      </c>
      <c r="AN52" s="271">
        <f t="shared" si="124"/>
        <v>1.036663263802594E-2</v>
      </c>
      <c r="AO52" s="272">
        <f t="shared" si="125"/>
        <v>1.1571718309045936E-2</v>
      </c>
      <c r="AP52" s="271">
        <f t="shared" si="126"/>
        <v>4.6920531241126176E-3</v>
      </c>
      <c r="AQ52" s="271">
        <f t="shared" si="127"/>
        <v>6.8796651849332389E-3</v>
      </c>
      <c r="AR52" s="272">
        <f t="shared" si="128"/>
        <v>1.1571718309045777E-2</v>
      </c>
    </row>
    <row r="53" spans="1:44" x14ac:dyDescent="0.2">
      <c r="A53" s="329">
        <f>A41+1</f>
        <v>2008</v>
      </c>
      <c r="B53" s="82" t="s">
        <v>527</v>
      </c>
      <c r="C53" s="247">
        <f>'Dati Fig. 11'!C53+'Dati Fig. 11'!D53</f>
        <v>7073.4520000000002</v>
      </c>
      <c r="D53" s="248">
        <f>'Dati Fig. 11'!E53</f>
        <v>10486.052</v>
      </c>
      <c r="E53" s="249">
        <f>'Dati Fig. 11'!F53+'Dati Fig. 11'!G53</f>
        <v>5475.3189999999977</v>
      </c>
      <c r="F53" s="240">
        <f t="shared" si="58"/>
        <v>23034.822999999997</v>
      </c>
      <c r="G53" s="213">
        <f>'Dati Fig. 11'!I53</f>
        <v>13776.41</v>
      </c>
      <c r="H53" s="239">
        <f>'Dati Fig. 11'!J53</f>
        <v>9258.4130000000005</v>
      </c>
      <c r="I53" s="240">
        <f t="shared" si="1"/>
        <v>23034.823</v>
      </c>
      <c r="J53" s="267">
        <f t="shared" ref="J53:J64" si="129">C53-C52</f>
        <v>30.180000000000291</v>
      </c>
      <c r="K53" s="267">
        <f t="shared" ref="K53:K64" si="130">D53-D52</f>
        <v>10.593999999999141</v>
      </c>
      <c r="L53" s="267">
        <f t="shared" ref="L53:L64" si="131">E53-E52</f>
        <v>9.0799999999971988</v>
      </c>
      <c r="M53" s="268">
        <f t="shared" ref="M53:M64" si="132">F53-F52</f>
        <v>49.853999999995722</v>
      </c>
      <c r="N53" s="267">
        <f t="shared" ref="N53:N64" si="133">G53-G52</f>
        <v>-17.858000000000175</v>
      </c>
      <c r="O53" s="267">
        <f t="shared" ref="O53:O64" si="134">H53-H52</f>
        <v>67.712000000001353</v>
      </c>
      <c r="P53" s="268">
        <f t="shared" ref="P53:P64" si="135">I53-I52</f>
        <v>49.854000000002998</v>
      </c>
      <c r="Q53" s="267">
        <f t="shared" ref="Q53:Q64" si="136">(C53-C52)/C52</f>
        <v>4.2849402947948466E-3</v>
      </c>
      <c r="R53" s="267">
        <f t="shared" ref="R53:R64" si="137">(D53-D52)/D52</f>
        <v>1.0113161639327981E-3</v>
      </c>
      <c r="S53" s="267">
        <f t="shared" ref="S53:S64" si="138">(E53-E52)/E52</f>
        <v>1.6611055608796465E-3</v>
      </c>
      <c r="T53" s="268">
        <f t="shared" ref="T53:T64" si="139">(F53-F52)/F52</f>
        <v>2.1689826947339248E-3</v>
      </c>
      <c r="U53" s="267">
        <f t="shared" ref="U53:U64" si="140">(G53-G52)/G52</f>
        <v>-1.2945956972852909E-3</v>
      </c>
      <c r="V53" s="267">
        <f t="shared" ref="V53:V64" si="141">(H53-H52)/H52</f>
        <v>7.3674467268602644E-3</v>
      </c>
      <c r="W53" s="268">
        <f t="shared" ref="W53:W64" si="142">(I53-I52)/I52</f>
        <v>2.1689826947342413E-3</v>
      </c>
      <c r="X53" s="267">
        <f t="shared" ref="X53:X64" si="143">(C53-C41)/C41</f>
        <v>-4.9221763253012134E-3</v>
      </c>
      <c r="Y53" s="267">
        <f t="shared" ref="Y53:Y64" si="144">(D53-D41)/D41</f>
        <v>1.8957114323097934E-2</v>
      </c>
      <c r="Z53" s="267">
        <f t="shared" ref="Z53:Z64" si="145">(E53-E41)/E41</f>
        <v>4.4358721947250095E-2</v>
      </c>
      <c r="AA53" s="268">
        <f t="shared" ref="AA53:AA64" si="146">(F53-F41)/F41</f>
        <v>1.7341982742549649E-2</v>
      </c>
      <c r="AB53" s="267">
        <f t="shared" ref="AB53:AB64" si="147">(G53-G41)/G41</f>
        <v>8.4537473453478659E-3</v>
      </c>
      <c r="AC53" s="267">
        <f t="shared" ref="AC53:AC64" si="148">(H53-H41)/H41</f>
        <v>3.0861443504621233E-2</v>
      </c>
      <c r="AD53" s="268">
        <f t="shared" ref="AD53:AD64" si="149">(I53-I41)/I41</f>
        <v>1.7341982742549812E-2</v>
      </c>
      <c r="AE53" s="267">
        <f t="shared" ref="AE53:AE64" si="150">(C53-C52)/$F52</f>
        <v>1.3130320080048962E-3</v>
      </c>
      <c r="AF53" s="267">
        <f t="shared" ref="AF53:AF64" si="151">(D53-D52)/$F52</f>
        <v>4.6090991029829715E-4</v>
      </c>
      <c r="AG53" s="267">
        <f t="shared" ref="AG53:AG64" si="152">(E53-E52)/$F52</f>
        <v>3.9504077643077084E-4</v>
      </c>
      <c r="AH53" s="268">
        <f t="shared" ref="AH53:AH64" si="153">(F53-F52)/$F52</f>
        <v>2.1689826947339248E-3</v>
      </c>
      <c r="AI53" s="267">
        <f t="shared" ref="AI53:AI64" si="154">(G53-G52)/$F52</f>
        <v>-7.7694253144305631E-4</v>
      </c>
      <c r="AJ53" s="267">
        <f t="shared" ref="AJ53:AJ64" si="155">(H53-H52)/$F52</f>
        <v>2.9459252261772183E-3</v>
      </c>
      <c r="AK53" s="268">
        <f t="shared" ref="AK53:AK64" si="156">(I53-I52)/$F52</f>
        <v>2.1689826947342413E-3</v>
      </c>
      <c r="AL53" s="267">
        <f t="shared" ref="AL53:AL64" si="157">(C53-C41)/$F41</f>
        <v>-1.545302893544247E-3</v>
      </c>
      <c r="AM53" s="267">
        <f t="shared" ref="AM53:AM64" si="158">(D53-D41)/$F41</f>
        <v>8.6160937892726733E-3</v>
      </c>
      <c r="AN53" s="267">
        <f t="shared" ref="AN53:AN64" si="159">(E53-E41)/$F41</f>
        <v>1.0271191846821303E-2</v>
      </c>
      <c r="AO53" s="268">
        <f t="shared" ref="AO53:AO64" si="160">(F53-F41)/$F41</f>
        <v>1.7341982742549649E-2</v>
      </c>
      <c r="AP53" s="267">
        <f t="shared" ref="AP53:AP64" si="161">(G53-G41)/$F41</f>
        <v>5.1004844369329453E-3</v>
      </c>
      <c r="AQ53" s="267">
        <f t="shared" ref="AQ53:AQ64" si="162">(H53-H41)/$F41</f>
        <v>1.2241498305616865E-2</v>
      </c>
      <c r="AR53" s="268">
        <f t="shared" ref="AR53:AR64" si="163">(I53-I41)/$F41</f>
        <v>1.7341982742549812E-2</v>
      </c>
    </row>
    <row r="54" spans="1:44" x14ac:dyDescent="0.2">
      <c r="A54" s="330"/>
      <c r="B54" s="91" t="s">
        <v>528</v>
      </c>
      <c r="C54" s="250">
        <f>'Dati Fig. 11'!C54+'Dati Fig. 11'!D54</f>
        <v>7097.5540000000001</v>
      </c>
      <c r="D54" s="251">
        <f>'Dati Fig. 11'!E54</f>
        <v>10485.513999999999</v>
      </c>
      <c r="E54" s="252">
        <f>'Dati Fig. 11'!F54+'Dati Fig. 11'!G54</f>
        <v>5453.2190000000028</v>
      </c>
      <c r="F54" s="242">
        <f t="shared" si="58"/>
        <v>23036.287000000004</v>
      </c>
      <c r="G54" s="214">
        <f>'Dati Fig. 11'!I54</f>
        <v>13785.691999999999</v>
      </c>
      <c r="H54" s="241">
        <f>'Dati Fig. 11'!J54</f>
        <v>9250.5949999999993</v>
      </c>
      <c r="I54" s="242">
        <f t="shared" si="1"/>
        <v>23036.286999999997</v>
      </c>
      <c r="J54" s="269">
        <f t="shared" si="129"/>
        <v>24.101999999999862</v>
      </c>
      <c r="K54" s="269">
        <f t="shared" si="130"/>
        <v>-0.53800000000046566</v>
      </c>
      <c r="L54" s="269">
        <f t="shared" si="131"/>
        <v>-22.099999999994907</v>
      </c>
      <c r="M54" s="270">
        <f t="shared" si="132"/>
        <v>1.4640000000072177</v>
      </c>
      <c r="N54" s="269">
        <f t="shared" si="133"/>
        <v>9.2819999999992433</v>
      </c>
      <c r="O54" s="269">
        <f t="shared" si="134"/>
        <v>-7.8180000000011205</v>
      </c>
      <c r="P54" s="270">
        <f t="shared" si="135"/>
        <v>1.4639999999963038</v>
      </c>
      <c r="Q54" s="269">
        <f t="shared" si="136"/>
        <v>3.4073886413592486E-3</v>
      </c>
      <c r="R54" s="269">
        <f t="shared" si="137"/>
        <v>-5.1306249482690501E-5</v>
      </c>
      <c r="S54" s="269">
        <f t="shared" si="138"/>
        <v>-4.0362945063100279E-3</v>
      </c>
      <c r="T54" s="270">
        <f t="shared" si="139"/>
        <v>6.3555947445622564E-5</v>
      </c>
      <c r="U54" s="269">
        <f t="shared" si="140"/>
        <v>6.7376043541091211E-4</v>
      </c>
      <c r="V54" s="269">
        <f t="shared" si="141"/>
        <v>-8.4442117671798826E-4</v>
      </c>
      <c r="W54" s="270">
        <f t="shared" si="142"/>
        <v>6.3555947445148754E-5</v>
      </c>
      <c r="X54" s="269">
        <f t="shared" si="143"/>
        <v>-1.374497824286208E-3</v>
      </c>
      <c r="Y54" s="269">
        <f t="shared" si="144"/>
        <v>1.8913152333604851E-2</v>
      </c>
      <c r="Z54" s="269">
        <f t="shared" si="145"/>
        <v>3.2685562052479487E-2</v>
      </c>
      <c r="AA54" s="270">
        <f t="shared" si="146"/>
        <v>1.5762017279292106E-2</v>
      </c>
      <c r="AB54" s="269">
        <f t="shared" si="147"/>
        <v>9.1230096166754239E-3</v>
      </c>
      <c r="AC54" s="269">
        <f t="shared" si="148"/>
        <v>2.5819491113148699E-2</v>
      </c>
      <c r="AD54" s="270">
        <f t="shared" si="149"/>
        <v>1.5762017279291624E-2</v>
      </c>
      <c r="AE54" s="269">
        <f t="shared" si="150"/>
        <v>1.0463288560975644E-3</v>
      </c>
      <c r="AF54" s="269">
        <f t="shared" si="151"/>
        <v>-2.3355942435523195E-5</v>
      </c>
      <c r="AG54" s="269">
        <f t="shared" si="152"/>
        <v>-9.5941696621653705E-4</v>
      </c>
      <c r="AH54" s="270">
        <f t="shared" si="153"/>
        <v>6.3555947445622564E-5</v>
      </c>
      <c r="AI54" s="269">
        <f t="shared" si="154"/>
        <v>4.0295512581100558E-4</v>
      </c>
      <c r="AJ54" s="269">
        <f t="shared" si="155"/>
        <v>-3.3939917836577782E-4</v>
      </c>
      <c r="AK54" s="270">
        <f t="shared" si="156"/>
        <v>6.3555947445148768E-5</v>
      </c>
      <c r="AL54" s="269">
        <f t="shared" si="157"/>
        <v>-4.3075427679819736E-4</v>
      </c>
      <c r="AM54" s="269">
        <f t="shared" si="158"/>
        <v>8.5821473186681613E-3</v>
      </c>
      <c r="AN54" s="269">
        <f t="shared" si="159"/>
        <v>7.6106242374219422E-3</v>
      </c>
      <c r="AO54" s="270">
        <f t="shared" si="160"/>
        <v>1.5762017279292106E-2</v>
      </c>
      <c r="AP54" s="269">
        <f t="shared" si="161"/>
        <v>5.4954351026064805E-3</v>
      </c>
      <c r="AQ54" s="269">
        <f t="shared" si="162"/>
        <v>1.0266582176685225E-2</v>
      </c>
      <c r="AR54" s="270">
        <f t="shared" si="163"/>
        <v>1.5762017279291628E-2</v>
      </c>
    </row>
    <row r="55" spans="1:44" x14ac:dyDescent="0.2">
      <c r="A55" s="330"/>
      <c r="B55" s="91" t="s">
        <v>529</v>
      </c>
      <c r="C55" s="250">
        <f>'Dati Fig. 11'!C55+'Dati Fig. 11'!D55</f>
        <v>7057.4359999999997</v>
      </c>
      <c r="D55" s="251">
        <f>'Dati Fig. 11'!E55</f>
        <v>10521.939</v>
      </c>
      <c r="E55" s="252">
        <f>'Dati Fig. 11'!F55+'Dati Fig. 11'!G55</f>
        <v>5467.7779999999993</v>
      </c>
      <c r="F55" s="242">
        <f t="shared" si="58"/>
        <v>23047.152999999998</v>
      </c>
      <c r="G55" s="214">
        <f>'Dati Fig. 11'!I55</f>
        <v>13801.41</v>
      </c>
      <c r="H55" s="241">
        <f>'Dati Fig. 11'!J55</f>
        <v>9245.7420000000002</v>
      </c>
      <c r="I55" s="242">
        <f t="shared" si="1"/>
        <v>23047.152000000002</v>
      </c>
      <c r="J55" s="269">
        <f t="shared" si="129"/>
        <v>-40.118000000000393</v>
      </c>
      <c r="K55" s="269">
        <f t="shared" si="130"/>
        <v>36.425000000001091</v>
      </c>
      <c r="L55" s="269">
        <f t="shared" si="131"/>
        <v>14.558999999996558</v>
      </c>
      <c r="M55" s="270">
        <f t="shared" si="132"/>
        <v>10.865999999994528</v>
      </c>
      <c r="N55" s="269">
        <f t="shared" si="133"/>
        <v>15.718000000000757</v>
      </c>
      <c r="O55" s="269">
        <f t="shared" si="134"/>
        <v>-4.852999999999156</v>
      </c>
      <c r="P55" s="270">
        <f t="shared" si="135"/>
        <v>10.865000000005239</v>
      </c>
      <c r="Q55" s="269">
        <f t="shared" si="136"/>
        <v>-5.6523698164185005E-3</v>
      </c>
      <c r="R55" s="269">
        <f t="shared" si="137"/>
        <v>3.4738401951493361E-3</v>
      </c>
      <c r="S55" s="269">
        <f t="shared" si="138"/>
        <v>2.669799250680479E-3</v>
      </c>
      <c r="T55" s="270">
        <f t="shared" si="139"/>
        <v>4.7169059840218726E-4</v>
      </c>
      <c r="U55" s="269">
        <f t="shared" si="140"/>
        <v>1.1401676462814312E-3</v>
      </c>
      <c r="V55" s="269">
        <f t="shared" si="141"/>
        <v>-5.2461490314938185E-4</v>
      </c>
      <c r="W55" s="270">
        <f t="shared" si="142"/>
        <v>4.716471886291936E-4</v>
      </c>
      <c r="X55" s="269">
        <f t="shared" si="143"/>
        <v>1.8806398824044754E-4</v>
      </c>
      <c r="Y55" s="269">
        <f t="shared" si="144"/>
        <v>1.8554014701066376E-2</v>
      </c>
      <c r="Z55" s="269">
        <f t="shared" si="145"/>
        <v>3.1805740907361553E-2</v>
      </c>
      <c r="AA55" s="270">
        <f t="shared" si="146"/>
        <v>1.5937017700910931E-2</v>
      </c>
      <c r="AB55" s="269">
        <f t="shared" si="147"/>
        <v>9.819786801994114E-3</v>
      </c>
      <c r="AC55" s="269">
        <f t="shared" si="148"/>
        <v>2.5207433992529296E-2</v>
      </c>
      <c r="AD55" s="270">
        <f t="shared" si="149"/>
        <v>1.5936973620107795E-2</v>
      </c>
      <c r="AE55" s="269">
        <f t="shared" si="150"/>
        <v>-1.7415132916168473E-3</v>
      </c>
      <c r="AF55" s="269">
        <f t="shared" si="151"/>
        <v>1.5812009982338338E-3</v>
      </c>
      <c r="AG55" s="269">
        <f t="shared" si="152"/>
        <v>6.320028917853192E-4</v>
      </c>
      <c r="AH55" s="270">
        <f t="shared" si="153"/>
        <v>4.7169059840218726E-4</v>
      </c>
      <c r="AI55" s="269">
        <f t="shared" si="154"/>
        <v>6.8231481922415504E-4</v>
      </c>
      <c r="AJ55" s="269">
        <f t="shared" si="155"/>
        <v>-2.1066763059511957E-4</v>
      </c>
      <c r="AK55" s="270">
        <f t="shared" si="156"/>
        <v>4.7164718862919343E-4</v>
      </c>
      <c r="AL55" s="269">
        <f t="shared" si="157"/>
        <v>5.8495225960812346E-5</v>
      </c>
      <c r="AM55" s="269">
        <f t="shared" si="158"/>
        <v>8.4488794042673239E-3</v>
      </c>
      <c r="AN55" s="269">
        <f t="shared" si="159"/>
        <v>7.4296430706828342E-3</v>
      </c>
      <c r="AO55" s="270">
        <f t="shared" si="160"/>
        <v>1.5937017700910931E-2</v>
      </c>
      <c r="AP55" s="269">
        <f t="shared" si="161"/>
        <v>5.91604052824322E-3</v>
      </c>
      <c r="AQ55" s="269">
        <f t="shared" si="162"/>
        <v>1.0020933091864576E-2</v>
      </c>
      <c r="AR55" s="270">
        <f t="shared" si="163"/>
        <v>1.5936973620107795E-2</v>
      </c>
    </row>
    <row r="56" spans="1:44" x14ac:dyDescent="0.2">
      <c r="A56" s="330"/>
      <c r="B56" s="91" t="s">
        <v>530</v>
      </c>
      <c r="C56" s="250">
        <f>'Dati Fig. 11'!C56+'Dati Fig. 11'!D56</f>
        <v>7045.6940000000004</v>
      </c>
      <c r="D56" s="251">
        <f>'Dati Fig. 11'!E56</f>
        <v>10552.326999999999</v>
      </c>
      <c r="E56" s="252">
        <f>'Dati Fig. 11'!F56+'Dati Fig. 11'!G56</f>
        <v>5553.7699999999986</v>
      </c>
      <c r="F56" s="242">
        <f t="shared" si="58"/>
        <v>23151.790999999997</v>
      </c>
      <c r="G56" s="214">
        <f>'Dati Fig. 11'!I56</f>
        <v>13817.098</v>
      </c>
      <c r="H56" s="241">
        <f>'Dati Fig. 11'!J56</f>
        <v>9334.6939999999995</v>
      </c>
      <c r="I56" s="242">
        <f t="shared" si="1"/>
        <v>23151.792000000001</v>
      </c>
      <c r="J56" s="269">
        <f t="shared" si="129"/>
        <v>-11.74199999999928</v>
      </c>
      <c r="K56" s="269">
        <f t="shared" si="130"/>
        <v>30.38799999999901</v>
      </c>
      <c r="L56" s="269">
        <f t="shared" si="131"/>
        <v>85.99199999999928</v>
      </c>
      <c r="M56" s="270">
        <f t="shared" si="132"/>
        <v>104.63799999999901</v>
      </c>
      <c r="N56" s="269">
        <f t="shared" si="133"/>
        <v>15.688000000000102</v>
      </c>
      <c r="O56" s="269">
        <f t="shared" si="134"/>
        <v>88.951999999999316</v>
      </c>
      <c r="P56" s="270">
        <f t="shared" si="135"/>
        <v>104.63999999999942</v>
      </c>
      <c r="Q56" s="269">
        <f t="shared" si="136"/>
        <v>-1.6637770431073382E-3</v>
      </c>
      <c r="R56" s="269">
        <f t="shared" si="137"/>
        <v>2.8880608412573967E-3</v>
      </c>
      <c r="S56" s="269">
        <f t="shared" si="138"/>
        <v>1.5727046708918922E-2</v>
      </c>
      <c r="T56" s="270">
        <f t="shared" si="139"/>
        <v>4.540170319518381E-3</v>
      </c>
      <c r="U56" s="269">
        <f t="shared" si="140"/>
        <v>1.1366954535804749E-3</v>
      </c>
      <c r="V56" s="269">
        <f t="shared" si="141"/>
        <v>9.620861148840117E-3</v>
      </c>
      <c r="W56" s="270">
        <f t="shared" si="142"/>
        <v>4.5402572951312777E-3</v>
      </c>
      <c r="X56" s="269">
        <f t="shared" si="143"/>
        <v>-1.2658171084930602E-2</v>
      </c>
      <c r="Y56" s="269">
        <f t="shared" si="144"/>
        <v>2.5240419297900996E-2</v>
      </c>
      <c r="Z56" s="269">
        <f t="shared" si="145"/>
        <v>4.5852178848505488E-2</v>
      </c>
      <c r="AA56" s="270">
        <f t="shared" si="146"/>
        <v>1.8160421875447866E-2</v>
      </c>
      <c r="AB56" s="269">
        <f t="shared" si="147"/>
        <v>6.7478660586731435E-3</v>
      </c>
      <c r="AC56" s="269">
        <f t="shared" si="148"/>
        <v>3.553631168590278E-2</v>
      </c>
      <c r="AD56" s="270">
        <f t="shared" si="149"/>
        <v>1.8160465853057615E-2</v>
      </c>
      <c r="AE56" s="269">
        <f t="shared" si="150"/>
        <v>-5.0947724432598158E-4</v>
      </c>
      <c r="AF56" s="269">
        <f t="shared" si="151"/>
        <v>1.3185142650807677E-3</v>
      </c>
      <c r="AG56" s="269">
        <f t="shared" si="152"/>
        <v>3.7311332987635952E-3</v>
      </c>
      <c r="AH56" s="270">
        <f t="shared" si="153"/>
        <v>4.540170319518381E-3</v>
      </c>
      <c r="AI56" s="269">
        <f t="shared" si="154"/>
        <v>6.8069145026286343E-4</v>
      </c>
      <c r="AJ56" s="269">
        <f t="shared" si="155"/>
        <v>3.8595656478697966E-3</v>
      </c>
      <c r="AK56" s="270">
        <f t="shared" si="156"/>
        <v>4.5402570981326598E-3</v>
      </c>
      <c r="AL56" s="269">
        <f t="shared" si="157"/>
        <v>-3.9724534809245241E-3</v>
      </c>
      <c r="AM56" s="269">
        <f t="shared" si="158"/>
        <v>1.1424855194925417E-2</v>
      </c>
      <c r="AN56" s="269">
        <f t="shared" si="159"/>
        <v>1.0708020161447054E-2</v>
      </c>
      <c r="AO56" s="270">
        <f t="shared" si="160"/>
        <v>1.8160421875447866E-2</v>
      </c>
      <c r="AP56" s="269">
        <f t="shared" si="161"/>
        <v>4.0728103856115458E-3</v>
      </c>
      <c r="AQ56" s="269">
        <f t="shared" si="162"/>
        <v>1.4087655467445906E-2</v>
      </c>
      <c r="AR56" s="270">
        <f t="shared" si="163"/>
        <v>1.8160465853057611E-2</v>
      </c>
    </row>
    <row r="57" spans="1:44" x14ac:dyDescent="0.2">
      <c r="A57" s="330"/>
      <c r="B57" s="91" t="s">
        <v>531</v>
      </c>
      <c r="C57" s="250">
        <f>'Dati Fig. 11'!C57+'Dati Fig. 11'!D57</f>
        <v>7044.4589999999998</v>
      </c>
      <c r="D57" s="251">
        <f>'Dati Fig. 11'!E57</f>
        <v>10532.744000000001</v>
      </c>
      <c r="E57" s="252">
        <f>'Dati Fig. 11'!F57+'Dati Fig. 11'!G57</f>
        <v>5522.3529999999992</v>
      </c>
      <c r="F57" s="242">
        <f t="shared" si="58"/>
        <v>23099.556</v>
      </c>
      <c r="G57" s="214">
        <f>'Dati Fig. 11'!I57</f>
        <v>13844.745999999999</v>
      </c>
      <c r="H57" s="241">
        <f>'Dati Fig. 11'!J57</f>
        <v>9254.8089999999993</v>
      </c>
      <c r="I57" s="242">
        <f t="shared" si="1"/>
        <v>23099.555</v>
      </c>
      <c r="J57" s="269">
        <f t="shared" si="129"/>
        <v>-1.2350000000005821</v>
      </c>
      <c r="K57" s="269">
        <f t="shared" si="130"/>
        <v>-19.582999999998719</v>
      </c>
      <c r="L57" s="269">
        <f t="shared" si="131"/>
        <v>-31.416999999999462</v>
      </c>
      <c r="M57" s="270">
        <f t="shared" si="132"/>
        <v>-52.234999999996944</v>
      </c>
      <c r="N57" s="269">
        <f t="shared" si="133"/>
        <v>27.647999999999229</v>
      </c>
      <c r="O57" s="269">
        <f t="shared" si="134"/>
        <v>-79.885000000000218</v>
      </c>
      <c r="P57" s="270">
        <f t="shared" si="135"/>
        <v>-52.23700000000099</v>
      </c>
      <c r="Q57" s="269">
        <f t="shared" si="136"/>
        <v>-1.752843651740456E-4</v>
      </c>
      <c r="R57" s="269">
        <f t="shared" si="137"/>
        <v>-1.8557991995508405E-3</v>
      </c>
      <c r="S57" s="269">
        <f t="shared" si="138"/>
        <v>-5.6568781206278746E-3</v>
      </c>
      <c r="T57" s="270">
        <f t="shared" si="139"/>
        <v>-2.2561969395800503E-3</v>
      </c>
      <c r="U57" s="269">
        <f t="shared" si="140"/>
        <v>2.000999052044013E-3</v>
      </c>
      <c r="V57" s="269">
        <f t="shared" si="141"/>
        <v>-8.5578595291929457E-3</v>
      </c>
      <c r="W57" s="270">
        <f t="shared" si="142"/>
        <v>-2.2562832285293937E-3</v>
      </c>
      <c r="X57" s="269">
        <f t="shared" si="143"/>
        <v>-5.5449538082860276E-3</v>
      </c>
      <c r="Y57" s="269">
        <f t="shared" si="144"/>
        <v>1.7426201723242919E-2</v>
      </c>
      <c r="Z57" s="269">
        <f t="shared" si="145"/>
        <v>3.3201980507744117E-2</v>
      </c>
      <c r="AA57" s="270">
        <f t="shared" si="146"/>
        <v>1.398465350819969E-2</v>
      </c>
      <c r="AB57" s="269">
        <f t="shared" si="147"/>
        <v>7.7934545289371588E-3</v>
      </c>
      <c r="AC57" s="269">
        <f t="shared" si="148"/>
        <v>2.3389607100955338E-2</v>
      </c>
      <c r="AD57" s="270">
        <f t="shared" si="149"/>
        <v>1.3984609611916414E-2</v>
      </c>
      <c r="AE57" s="269">
        <f t="shared" si="150"/>
        <v>-5.3343605252854184E-5</v>
      </c>
      <c r="AF57" s="269">
        <f t="shared" si="151"/>
        <v>-8.4585248717901438E-4</v>
      </c>
      <c r="AG57" s="269">
        <f t="shared" si="152"/>
        <v>-1.3570008471482601E-3</v>
      </c>
      <c r="AH57" s="270">
        <f t="shared" si="153"/>
        <v>-2.2561969395800503E-3</v>
      </c>
      <c r="AI57" s="269">
        <f t="shared" si="154"/>
        <v>1.1942056664211954E-3</v>
      </c>
      <c r="AJ57" s="269">
        <f t="shared" si="155"/>
        <v>-3.4504889924066879E-3</v>
      </c>
      <c r="AK57" s="270">
        <f t="shared" si="156"/>
        <v>-2.2562833259854925E-3</v>
      </c>
      <c r="AL57" s="269">
        <f t="shared" si="157"/>
        <v>-1.724202110427968E-3</v>
      </c>
      <c r="AM57" s="269">
        <f t="shared" si="158"/>
        <v>7.9189772938573488E-3</v>
      </c>
      <c r="AN57" s="269">
        <f t="shared" si="159"/>
        <v>7.789878324770229E-3</v>
      </c>
      <c r="AO57" s="270">
        <f t="shared" si="160"/>
        <v>1.398465350819969E-2</v>
      </c>
      <c r="AP57" s="269">
        <f t="shared" si="161"/>
        <v>4.6997116716529248E-3</v>
      </c>
      <c r="AQ57" s="269">
        <f t="shared" si="162"/>
        <v>9.2848979402634091E-3</v>
      </c>
      <c r="AR57" s="270">
        <f t="shared" si="163"/>
        <v>1.3984609611916414E-2</v>
      </c>
    </row>
    <row r="58" spans="1:44" x14ac:dyDescent="0.2">
      <c r="A58" s="330"/>
      <c r="B58" s="91" t="s">
        <v>532</v>
      </c>
      <c r="C58" s="250">
        <f>'Dati Fig. 11'!C58+'Dati Fig. 11'!D58</f>
        <v>7026.0010000000002</v>
      </c>
      <c r="D58" s="251">
        <f>'Dati Fig. 11'!E58</f>
        <v>10515.525</v>
      </c>
      <c r="E58" s="252">
        <f>'Dati Fig. 11'!F58+'Dati Fig. 11'!G58</f>
        <v>5522.2970000000032</v>
      </c>
      <c r="F58" s="242">
        <f t="shared" si="58"/>
        <v>23063.823</v>
      </c>
      <c r="G58" s="214">
        <f>'Dati Fig. 11'!I58</f>
        <v>13830.852000000001</v>
      </c>
      <c r="H58" s="241">
        <f>'Dati Fig. 11'!J58</f>
        <v>9232.9709999999995</v>
      </c>
      <c r="I58" s="242">
        <f t="shared" si="1"/>
        <v>23063.823</v>
      </c>
      <c r="J58" s="269">
        <f t="shared" si="129"/>
        <v>-18.457999999999629</v>
      </c>
      <c r="K58" s="269">
        <f t="shared" si="130"/>
        <v>-17.21900000000096</v>
      </c>
      <c r="L58" s="269">
        <f t="shared" si="131"/>
        <v>-5.5999999995947292E-2</v>
      </c>
      <c r="M58" s="270">
        <f t="shared" si="132"/>
        <v>-35.733000000000175</v>
      </c>
      <c r="N58" s="269">
        <f t="shared" si="133"/>
        <v>-13.893999999998414</v>
      </c>
      <c r="O58" s="269">
        <f t="shared" si="134"/>
        <v>-21.837999999999738</v>
      </c>
      <c r="P58" s="270">
        <f t="shared" si="135"/>
        <v>-35.731999999999971</v>
      </c>
      <c r="Q58" s="269">
        <f t="shared" si="136"/>
        <v>-2.6202154061794711E-3</v>
      </c>
      <c r="R58" s="269">
        <f t="shared" si="137"/>
        <v>-1.6348066562712393E-3</v>
      </c>
      <c r="S58" s="269">
        <f t="shared" si="138"/>
        <v>-1.0140604918944388E-5</v>
      </c>
      <c r="T58" s="270">
        <f t="shared" si="139"/>
        <v>-1.5469128497534834E-3</v>
      </c>
      <c r="U58" s="269">
        <f t="shared" si="140"/>
        <v>-1.003557595061579E-3</v>
      </c>
      <c r="V58" s="269">
        <f t="shared" si="141"/>
        <v>-2.3596381081446133E-3</v>
      </c>
      <c r="W58" s="270">
        <f t="shared" si="142"/>
        <v>-1.5468696258434402E-3</v>
      </c>
      <c r="X58" s="269">
        <f t="shared" si="143"/>
        <v>-1.8316786584950132E-2</v>
      </c>
      <c r="Y58" s="269">
        <f t="shared" si="144"/>
        <v>1.5888416484374553E-2</v>
      </c>
      <c r="Z58" s="269">
        <f t="shared" si="145"/>
        <v>2.6066674767735838E-2</v>
      </c>
      <c r="AA58" s="270">
        <f t="shared" si="146"/>
        <v>7.586577029916536E-3</v>
      </c>
      <c r="AB58" s="269">
        <f t="shared" si="147"/>
        <v>3.2890329564134652E-3</v>
      </c>
      <c r="AC58" s="269">
        <f t="shared" si="148"/>
        <v>1.4093561380805805E-2</v>
      </c>
      <c r="AD58" s="270">
        <f t="shared" si="149"/>
        <v>7.586577029916536E-3</v>
      </c>
      <c r="AE58" s="269">
        <f t="shared" si="150"/>
        <v>-7.9906297766068007E-4</v>
      </c>
      <c r="AF58" s="269">
        <f t="shared" si="151"/>
        <v>-7.4542558307185477E-4</v>
      </c>
      <c r="AG58" s="269">
        <f t="shared" si="152"/>
        <v>-2.4242890207910185E-6</v>
      </c>
      <c r="AH58" s="270">
        <f t="shared" si="153"/>
        <v>-1.5469128497534834E-3</v>
      </c>
      <c r="AI58" s="269">
        <f t="shared" si="154"/>
        <v>-6.014834224518607E-4</v>
      </c>
      <c r="AJ58" s="269">
        <f t="shared" si="155"/>
        <v>-9.4538613642616062E-4</v>
      </c>
      <c r="AK58" s="270">
        <f t="shared" si="156"/>
        <v>-1.5468695588781E-3</v>
      </c>
      <c r="AL58" s="269">
        <f t="shared" si="157"/>
        <v>-5.7271321547922548E-3</v>
      </c>
      <c r="AM58" s="269">
        <f t="shared" si="158"/>
        <v>7.1848324378613925E-3</v>
      </c>
      <c r="AN58" s="269">
        <f t="shared" si="159"/>
        <v>6.1288767468475171E-3</v>
      </c>
      <c r="AO58" s="270">
        <f t="shared" si="160"/>
        <v>7.586577029916536E-3</v>
      </c>
      <c r="AP58" s="269">
        <f t="shared" si="161"/>
        <v>1.9808070409278546E-3</v>
      </c>
      <c r="AQ58" s="269">
        <f t="shared" si="162"/>
        <v>5.6057699889886809E-3</v>
      </c>
      <c r="AR58" s="270">
        <f t="shared" si="163"/>
        <v>7.586577029916536E-3</v>
      </c>
    </row>
    <row r="59" spans="1:44" x14ac:dyDescent="0.2">
      <c r="A59" s="330"/>
      <c r="B59" s="91" t="s">
        <v>533</v>
      </c>
      <c r="C59" s="250">
        <f>'Dati Fig. 11'!C59+'Dati Fig. 11'!D59</f>
        <v>6957.0869999999995</v>
      </c>
      <c r="D59" s="251">
        <f>'Dati Fig. 11'!E59</f>
        <v>10528.945</v>
      </c>
      <c r="E59" s="252">
        <f>'Dati Fig. 11'!F59+'Dati Fig. 11'!G59</f>
        <v>5576.5800000000017</v>
      </c>
      <c r="F59" s="242">
        <f t="shared" si="58"/>
        <v>23062.612000000001</v>
      </c>
      <c r="G59" s="214">
        <f>'Dati Fig. 11'!I59</f>
        <v>13766.352000000001</v>
      </c>
      <c r="H59" s="241">
        <f>'Dati Fig. 11'!J59</f>
        <v>9296.26</v>
      </c>
      <c r="I59" s="242">
        <f t="shared" si="1"/>
        <v>23062.612000000001</v>
      </c>
      <c r="J59" s="269">
        <f t="shared" si="129"/>
        <v>-68.914000000000669</v>
      </c>
      <c r="K59" s="269">
        <f t="shared" si="130"/>
        <v>13.420000000000073</v>
      </c>
      <c r="L59" s="269">
        <f t="shared" si="131"/>
        <v>54.282999999998538</v>
      </c>
      <c r="M59" s="270">
        <f t="shared" si="132"/>
        <v>-1.2109999999993306</v>
      </c>
      <c r="N59" s="269">
        <f t="shared" si="133"/>
        <v>-64.5</v>
      </c>
      <c r="O59" s="269">
        <f t="shared" si="134"/>
        <v>63.289000000000669</v>
      </c>
      <c r="P59" s="270">
        <f t="shared" si="135"/>
        <v>-1.2109999999993306</v>
      </c>
      <c r="Q59" s="269">
        <f t="shared" si="136"/>
        <v>-9.8084244508363522E-3</v>
      </c>
      <c r="R59" s="269">
        <f t="shared" si="137"/>
        <v>1.2762082730058721E-3</v>
      </c>
      <c r="S59" s="269">
        <f t="shared" si="138"/>
        <v>9.8297864095318495E-3</v>
      </c>
      <c r="T59" s="270">
        <f t="shared" si="139"/>
        <v>-5.2506473016174754E-5</v>
      </c>
      <c r="U59" s="269">
        <f t="shared" si="140"/>
        <v>-4.6634871083863815E-3</v>
      </c>
      <c r="V59" s="269">
        <f t="shared" si="141"/>
        <v>6.8546733223791853E-3</v>
      </c>
      <c r="W59" s="270">
        <f t="shared" si="142"/>
        <v>-5.2506473016174754E-5</v>
      </c>
      <c r="X59" s="269">
        <f t="shared" si="143"/>
        <v>-3.0746558232010335E-2</v>
      </c>
      <c r="Y59" s="269">
        <f t="shared" si="144"/>
        <v>1.3110852553256636E-2</v>
      </c>
      <c r="Z59" s="269">
        <f t="shared" si="145"/>
        <v>3.2204923934631473E-2</v>
      </c>
      <c r="AA59" s="270">
        <f t="shared" si="146"/>
        <v>3.8982622121209332E-3</v>
      </c>
      <c r="AB59" s="269">
        <f t="shared" si="147"/>
        <v>-5.5684144357781157E-3</v>
      </c>
      <c r="AC59" s="269">
        <f t="shared" si="148"/>
        <v>1.8252787986004632E-2</v>
      </c>
      <c r="AD59" s="270">
        <f t="shared" si="149"/>
        <v>3.8982622121209332E-3</v>
      </c>
      <c r="AE59" s="269">
        <f t="shared" si="150"/>
        <v>-2.9879695139873675E-3</v>
      </c>
      <c r="AF59" s="269">
        <f t="shared" si="151"/>
        <v>5.8186363986577913E-4</v>
      </c>
      <c r="AG59" s="269">
        <f t="shared" si="152"/>
        <v>2.3535994011052953E-3</v>
      </c>
      <c r="AH59" s="270">
        <f t="shared" si="153"/>
        <v>-5.2506473016174754E-5</v>
      </c>
      <c r="AI59" s="269">
        <f t="shared" si="154"/>
        <v>-2.796587538848178E-3</v>
      </c>
      <c r="AJ59" s="269">
        <f t="shared" si="155"/>
        <v>2.7440810658320033E-3</v>
      </c>
      <c r="AK59" s="270">
        <f t="shared" si="156"/>
        <v>-5.2506473016174754E-5</v>
      </c>
      <c r="AL59" s="269">
        <f t="shared" si="157"/>
        <v>-9.6065578037786131E-3</v>
      </c>
      <c r="AM59" s="269">
        <f t="shared" si="158"/>
        <v>5.9311653647139608E-3</v>
      </c>
      <c r="AN59" s="269">
        <f t="shared" si="159"/>
        <v>7.5736546511855473E-3</v>
      </c>
      <c r="AO59" s="270">
        <f t="shared" si="160"/>
        <v>3.8982622121209332E-3</v>
      </c>
      <c r="AP59" s="269">
        <f t="shared" si="161"/>
        <v>-3.3554959620741517E-3</v>
      </c>
      <c r="AQ59" s="269">
        <f t="shared" si="162"/>
        <v>7.2537581741950853E-3</v>
      </c>
      <c r="AR59" s="270">
        <f t="shared" si="163"/>
        <v>3.8982622121209332E-3</v>
      </c>
    </row>
    <row r="60" spans="1:44" x14ac:dyDescent="0.2">
      <c r="A60" s="330"/>
      <c r="B60" s="91" t="s">
        <v>534</v>
      </c>
      <c r="C60" s="250">
        <f>'Dati Fig. 11'!C60+'Dati Fig. 11'!D60</f>
        <v>6922.8969999999999</v>
      </c>
      <c r="D60" s="251">
        <f>'Dati Fig. 11'!E60</f>
        <v>10585.749</v>
      </c>
      <c r="E60" s="252">
        <f>'Dati Fig. 11'!F60+'Dati Fig. 11'!G60</f>
        <v>5540.773000000002</v>
      </c>
      <c r="F60" s="242">
        <f t="shared" si="58"/>
        <v>23049.419000000002</v>
      </c>
      <c r="G60" s="214">
        <f>'Dati Fig. 11'!I60</f>
        <v>13795.475</v>
      </c>
      <c r="H60" s="241">
        <f>'Dati Fig. 11'!J60</f>
        <v>9253.9439999999995</v>
      </c>
      <c r="I60" s="242">
        <f t="shared" si="1"/>
        <v>23049.419000000002</v>
      </c>
      <c r="J60" s="269">
        <f t="shared" si="129"/>
        <v>-34.1899999999996</v>
      </c>
      <c r="K60" s="269">
        <f t="shared" si="130"/>
        <v>56.804000000000087</v>
      </c>
      <c r="L60" s="269">
        <f t="shared" si="131"/>
        <v>-35.806999999999789</v>
      </c>
      <c r="M60" s="270">
        <f t="shared" si="132"/>
        <v>-13.192999999999302</v>
      </c>
      <c r="N60" s="269">
        <f t="shared" si="133"/>
        <v>29.122999999999593</v>
      </c>
      <c r="O60" s="269">
        <f t="shared" si="134"/>
        <v>-42.316000000000713</v>
      </c>
      <c r="P60" s="270">
        <f t="shared" si="135"/>
        <v>-13.192999999999302</v>
      </c>
      <c r="Q60" s="269">
        <f t="shared" si="136"/>
        <v>-4.9144131732145368E-3</v>
      </c>
      <c r="R60" s="269">
        <f t="shared" si="137"/>
        <v>5.3950324557683685E-3</v>
      </c>
      <c r="S60" s="269">
        <f t="shared" si="138"/>
        <v>-6.4209605170193517E-3</v>
      </c>
      <c r="T60" s="270">
        <f t="shared" si="139"/>
        <v>-5.7205142244943032E-4</v>
      </c>
      <c r="U60" s="269">
        <f t="shared" si="140"/>
        <v>2.1155205097181584E-3</v>
      </c>
      <c r="V60" s="269">
        <f t="shared" si="141"/>
        <v>-4.5519380912324645E-3</v>
      </c>
      <c r="W60" s="270">
        <f t="shared" si="142"/>
        <v>-5.7205142244943032E-4</v>
      </c>
      <c r="X60" s="269">
        <f t="shared" si="143"/>
        <v>-1.8311882545076069E-2</v>
      </c>
      <c r="Y60" s="269">
        <f t="shared" si="144"/>
        <v>1.9507377301795116E-2</v>
      </c>
      <c r="Z60" s="269">
        <f t="shared" si="145"/>
        <v>2.3398572354990609E-2</v>
      </c>
      <c r="AA60" s="270">
        <f t="shared" si="146"/>
        <v>8.7571518527200694E-3</v>
      </c>
      <c r="AB60" s="269">
        <f t="shared" si="147"/>
        <v>3.0229248464690617E-3</v>
      </c>
      <c r="AC60" s="269">
        <f t="shared" si="148"/>
        <v>1.7428320564644256E-2</v>
      </c>
      <c r="AD60" s="270">
        <f t="shared" si="149"/>
        <v>8.7571518527200694E-3</v>
      </c>
      <c r="AE60" s="269">
        <f t="shared" si="150"/>
        <v>-1.4824860254337019E-3</v>
      </c>
      <c r="AF60" s="269">
        <f t="shared" si="151"/>
        <v>2.4630341090592896E-3</v>
      </c>
      <c r="AG60" s="269">
        <f t="shared" si="152"/>
        <v>-1.5525995060750183E-3</v>
      </c>
      <c r="AH60" s="270">
        <f t="shared" si="153"/>
        <v>-5.7205142244943032E-4</v>
      </c>
      <c r="AI60" s="269">
        <f t="shared" si="154"/>
        <v>1.2627797753350571E-3</v>
      </c>
      <c r="AJ60" s="269">
        <f t="shared" si="155"/>
        <v>-1.8348311977845662E-3</v>
      </c>
      <c r="AK60" s="270">
        <f t="shared" si="156"/>
        <v>-5.7205142244943032E-4</v>
      </c>
      <c r="AL60" s="269">
        <f t="shared" si="157"/>
        <v>-5.6516332824551145E-3</v>
      </c>
      <c r="AM60" s="269">
        <f t="shared" si="158"/>
        <v>8.8645510913145202E-3</v>
      </c>
      <c r="AN60" s="269">
        <f t="shared" si="159"/>
        <v>5.5442340438607036E-3</v>
      </c>
      <c r="AO60" s="270">
        <f t="shared" si="160"/>
        <v>8.7571518527200694E-3</v>
      </c>
      <c r="AP60" s="269">
        <f t="shared" si="161"/>
        <v>1.8196161952100261E-3</v>
      </c>
      <c r="AQ60" s="269">
        <f t="shared" si="162"/>
        <v>6.9375356575100437E-3</v>
      </c>
      <c r="AR60" s="270">
        <f t="shared" si="163"/>
        <v>8.7571518527200694E-3</v>
      </c>
    </row>
    <row r="61" spans="1:44" x14ac:dyDescent="0.2">
      <c r="A61" s="330"/>
      <c r="B61" s="91" t="s">
        <v>535</v>
      </c>
      <c r="C61" s="250">
        <f>'Dati Fig. 11'!C61+'Dati Fig. 11'!D61</f>
        <v>6884.1080000000002</v>
      </c>
      <c r="D61" s="251">
        <f>'Dati Fig. 11'!E61</f>
        <v>10555.995999999999</v>
      </c>
      <c r="E61" s="252">
        <f>'Dati Fig. 11'!F61+'Dati Fig. 11'!G61</f>
        <v>5561.3070000000007</v>
      </c>
      <c r="F61" s="242">
        <f t="shared" si="58"/>
        <v>23001.411</v>
      </c>
      <c r="G61" s="214">
        <f>'Dati Fig. 11'!I61</f>
        <v>13750.635</v>
      </c>
      <c r="H61" s="241">
        <f>'Dati Fig. 11'!J61</f>
        <v>9250.7749999999996</v>
      </c>
      <c r="I61" s="242">
        <f t="shared" si="1"/>
        <v>23001.41</v>
      </c>
      <c r="J61" s="269">
        <f t="shared" si="129"/>
        <v>-38.78899999999976</v>
      </c>
      <c r="K61" s="269">
        <f t="shared" si="130"/>
        <v>-29.753000000000611</v>
      </c>
      <c r="L61" s="269">
        <f t="shared" si="131"/>
        <v>20.533999999998741</v>
      </c>
      <c r="M61" s="270">
        <f t="shared" si="132"/>
        <v>-48.00800000000163</v>
      </c>
      <c r="N61" s="269">
        <f t="shared" si="133"/>
        <v>-44.840000000000146</v>
      </c>
      <c r="O61" s="269">
        <f t="shared" si="134"/>
        <v>-3.168999999999869</v>
      </c>
      <c r="P61" s="270">
        <f t="shared" si="135"/>
        <v>-48.009000000001834</v>
      </c>
      <c r="Q61" s="269">
        <f t="shared" si="136"/>
        <v>-5.6030011713304071E-3</v>
      </c>
      <c r="R61" s="269">
        <f t="shared" si="137"/>
        <v>-2.8106655466703973E-3</v>
      </c>
      <c r="S61" s="269">
        <f t="shared" si="138"/>
        <v>3.7059810968611659E-3</v>
      </c>
      <c r="T61" s="270">
        <f t="shared" si="139"/>
        <v>-2.0828290726114017E-3</v>
      </c>
      <c r="U61" s="269">
        <f t="shared" si="140"/>
        <v>-3.2503411444694832E-3</v>
      </c>
      <c r="V61" s="269">
        <f t="shared" si="141"/>
        <v>-3.4244858192354193E-4</v>
      </c>
      <c r="W61" s="270">
        <f t="shared" si="142"/>
        <v>-2.0828724576529164E-3</v>
      </c>
      <c r="X61" s="269">
        <f t="shared" si="143"/>
        <v>-2.5143786911443658E-2</v>
      </c>
      <c r="Y61" s="269">
        <f t="shared" si="144"/>
        <v>9.7363645842201436E-3</v>
      </c>
      <c r="Z61" s="269">
        <f t="shared" si="145"/>
        <v>2.8662987656170747E-2</v>
      </c>
      <c r="AA61" s="270">
        <f t="shared" si="146"/>
        <v>3.4547700877139687E-3</v>
      </c>
      <c r="AB61" s="269">
        <f t="shared" si="147"/>
        <v>-3.0305023051408466E-3</v>
      </c>
      <c r="AC61" s="269">
        <f t="shared" si="148"/>
        <v>1.3252006865001272E-2</v>
      </c>
      <c r="AD61" s="270">
        <f t="shared" si="149"/>
        <v>3.4547264619220427E-3</v>
      </c>
      <c r="AE61" s="269">
        <f t="shared" si="150"/>
        <v>-1.6828623749691807E-3</v>
      </c>
      <c r="AF61" s="269">
        <f t="shared" si="151"/>
        <v>-1.2908351399226422E-3</v>
      </c>
      <c r="AG61" s="269">
        <f t="shared" si="152"/>
        <v>8.9086844228042101E-4</v>
      </c>
      <c r="AH61" s="270">
        <f t="shared" si="153"/>
        <v>-2.0828290726114017E-3</v>
      </c>
      <c r="AI61" s="269">
        <f t="shared" si="154"/>
        <v>-1.9453852611209046E-3</v>
      </c>
      <c r="AJ61" s="269">
        <f t="shared" si="155"/>
        <v>-1.3748719653193292E-4</v>
      </c>
      <c r="AK61" s="270">
        <f t="shared" si="156"/>
        <v>-2.0828724576529164E-3</v>
      </c>
      <c r="AL61" s="269">
        <f t="shared" si="157"/>
        <v>-7.7460647354401007E-3</v>
      </c>
      <c r="AM61" s="269">
        <f t="shared" si="158"/>
        <v>4.440494856082877E-3</v>
      </c>
      <c r="AN61" s="269">
        <f t="shared" si="159"/>
        <v>6.7603399670712709E-3</v>
      </c>
      <c r="AO61" s="270">
        <f t="shared" si="160"/>
        <v>3.4547700877139687E-3</v>
      </c>
      <c r="AP61" s="269">
        <f t="shared" si="161"/>
        <v>-1.8234708505546445E-3</v>
      </c>
      <c r="AQ61" s="269">
        <f t="shared" si="162"/>
        <v>5.278197312476687E-3</v>
      </c>
      <c r="AR61" s="270">
        <f t="shared" si="163"/>
        <v>3.4547264619220427E-3</v>
      </c>
    </row>
    <row r="62" spans="1:44" x14ac:dyDescent="0.2">
      <c r="A62" s="330"/>
      <c r="B62" s="91" t="s">
        <v>536</v>
      </c>
      <c r="C62" s="250">
        <f>'Dati Fig. 11'!C62+'Dati Fig. 11'!D62</f>
        <v>6859.4220000000005</v>
      </c>
      <c r="D62" s="251">
        <f>'Dati Fig. 11'!E62</f>
        <v>10533.203</v>
      </c>
      <c r="E62" s="252">
        <f>'Dati Fig. 11'!F62+'Dati Fig. 11'!G62</f>
        <v>5593.6540000000005</v>
      </c>
      <c r="F62" s="242">
        <f t="shared" si="58"/>
        <v>22986.279000000002</v>
      </c>
      <c r="G62" s="214">
        <f>'Dati Fig. 11'!I62</f>
        <v>13700.927</v>
      </c>
      <c r="H62" s="241">
        <f>'Dati Fig. 11'!J62</f>
        <v>9285.3520000000008</v>
      </c>
      <c r="I62" s="242">
        <f t="shared" si="1"/>
        <v>22986.279000000002</v>
      </c>
      <c r="J62" s="269">
        <f t="shared" si="129"/>
        <v>-24.685999999999694</v>
      </c>
      <c r="K62" s="269">
        <f t="shared" si="130"/>
        <v>-22.792999999999665</v>
      </c>
      <c r="L62" s="269">
        <f t="shared" si="131"/>
        <v>32.346999999999753</v>
      </c>
      <c r="M62" s="270">
        <f t="shared" si="132"/>
        <v>-15.131999999997788</v>
      </c>
      <c r="N62" s="269">
        <f t="shared" si="133"/>
        <v>-49.708000000000538</v>
      </c>
      <c r="O62" s="269">
        <f t="shared" si="134"/>
        <v>34.577000000001135</v>
      </c>
      <c r="P62" s="270">
        <f t="shared" si="135"/>
        <v>-15.130999999997584</v>
      </c>
      <c r="Q62" s="269">
        <f t="shared" si="136"/>
        <v>-3.5859402554404571E-3</v>
      </c>
      <c r="R62" s="269">
        <f t="shared" si="137"/>
        <v>-2.1592467446936952E-3</v>
      </c>
      <c r="S62" s="269">
        <f t="shared" si="138"/>
        <v>5.8164384739054593E-3</v>
      </c>
      <c r="T62" s="270">
        <f t="shared" si="139"/>
        <v>-6.5787268441913356E-4</v>
      </c>
      <c r="U62" s="269">
        <f t="shared" si="140"/>
        <v>-3.6149603272867424E-3</v>
      </c>
      <c r="V62" s="269">
        <f t="shared" si="141"/>
        <v>3.7377408919794437E-3</v>
      </c>
      <c r="W62" s="270">
        <f t="shared" si="142"/>
        <v>-6.5782923742490501E-4</v>
      </c>
      <c r="X62" s="269">
        <f t="shared" si="143"/>
        <v>-2.3200515383467339E-2</v>
      </c>
      <c r="Y62" s="269">
        <f t="shared" si="144"/>
        <v>8.5606796072347086E-3</v>
      </c>
      <c r="Z62" s="269">
        <f t="shared" si="145"/>
        <v>3.1931149663439226E-2</v>
      </c>
      <c r="AA62" s="270">
        <f t="shared" si="146"/>
        <v>4.3505160855362409E-3</v>
      </c>
      <c r="AB62" s="269">
        <f t="shared" si="147"/>
        <v>-5.8463165615232765E-3</v>
      </c>
      <c r="AC62" s="269">
        <f t="shared" si="148"/>
        <v>1.9784273007591831E-2</v>
      </c>
      <c r="AD62" s="270">
        <f t="shared" si="149"/>
        <v>4.3505160855362409E-3</v>
      </c>
      <c r="AE62" s="269">
        <f t="shared" si="150"/>
        <v>-1.0732385069767978E-3</v>
      </c>
      <c r="AF62" s="269">
        <f t="shared" si="151"/>
        <v>-9.9093920803378826E-4</v>
      </c>
      <c r="AG62" s="269">
        <f t="shared" si="152"/>
        <v>1.4063050305913735E-3</v>
      </c>
      <c r="AH62" s="270">
        <f t="shared" si="153"/>
        <v>-6.5787268441913356E-4</v>
      </c>
      <c r="AI62" s="269">
        <f t="shared" si="154"/>
        <v>-2.1610848134490765E-3</v>
      </c>
      <c r="AJ62" s="269">
        <f t="shared" si="155"/>
        <v>1.5032556046236092E-3</v>
      </c>
      <c r="AK62" s="270">
        <f t="shared" si="156"/>
        <v>-6.5782920882538837E-4</v>
      </c>
      <c r="AL62" s="269">
        <f t="shared" si="157"/>
        <v>-7.1186291083340323E-3</v>
      </c>
      <c r="AM62" s="269">
        <f t="shared" si="158"/>
        <v>3.9064592508053384E-3</v>
      </c>
      <c r="AN62" s="269">
        <f t="shared" si="159"/>
        <v>7.5626859430647361E-3</v>
      </c>
      <c r="AO62" s="270">
        <f t="shared" si="160"/>
        <v>4.3505160855362409E-3</v>
      </c>
      <c r="AP62" s="269">
        <f t="shared" si="161"/>
        <v>-3.5204273571867654E-3</v>
      </c>
      <c r="AQ62" s="269">
        <f t="shared" si="162"/>
        <v>7.8709434427229278E-3</v>
      </c>
      <c r="AR62" s="270">
        <f t="shared" si="163"/>
        <v>4.3505160855362409E-3</v>
      </c>
    </row>
    <row r="63" spans="1:44" x14ac:dyDescent="0.2">
      <c r="A63" s="330"/>
      <c r="B63" s="91" t="s">
        <v>537</v>
      </c>
      <c r="C63" s="250">
        <f>'Dati Fig. 11'!C63+'Dati Fig. 11'!D63</f>
        <v>6761.1030000000001</v>
      </c>
      <c r="D63" s="251">
        <f>'Dati Fig. 11'!E63</f>
        <v>10567.371999999999</v>
      </c>
      <c r="E63" s="252">
        <f>'Dati Fig. 11'!F63+'Dati Fig. 11'!G63</f>
        <v>5555.9869999999992</v>
      </c>
      <c r="F63" s="242">
        <f t="shared" si="58"/>
        <v>22884.462</v>
      </c>
      <c r="G63" s="214">
        <f>'Dati Fig. 11'!I63</f>
        <v>13644.582</v>
      </c>
      <c r="H63" s="241">
        <f>'Dati Fig. 11'!J63</f>
        <v>9239.8799999999992</v>
      </c>
      <c r="I63" s="242">
        <f t="shared" si="1"/>
        <v>22884.462</v>
      </c>
      <c r="J63" s="269">
        <f t="shared" si="129"/>
        <v>-98.319000000000415</v>
      </c>
      <c r="K63" s="269">
        <f t="shared" si="130"/>
        <v>34.168999999999869</v>
      </c>
      <c r="L63" s="269">
        <f t="shared" si="131"/>
        <v>-37.667000000001281</v>
      </c>
      <c r="M63" s="270">
        <f t="shared" si="132"/>
        <v>-101.81700000000274</v>
      </c>
      <c r="N63" s="269">
        <f t="shared" si="133"/>
        <v>-56.344999999999345</v>
      </c>
      <c r="O63" s="269">
        <f t="shared" si="134"/>
        <v>-45.472000000001572</v>
      </c>
      <c r="P63" s="270">
        <f t="shared" si="135"/>
        <v>-101.81700000000274</v>
      </c>
      <c r="Q63" s="269">
        <f t="shared" si="136"/>
        <v>-1.4333423428388049E-2</v>
      </c>
      <c r="R63" s="269">
        <f t="shared" si="137"/>
        <v>3.2439325435957012E-3</v>
      </c>
      <c r="S63" s="269">
        <f t="shared" si="138"/>
        <v>-6.7338809300684808E-3</v>
      </c>
      <c r="T63" s="270">
        <f t="shared" si="139"/>
        <v>-4.4294685538273822E-3</v>
      </c>
      <c r="U63" s="269">
        <f t="shared" si="140"/>
        <v>-4.1124954537747225E-3</v>
      </c>
      <c r="V63" s="269">
        <f t="shared" si="141"/>
        <v>-4.8971756805774912E-3</v>
      </c>
      <c r="W63" s="270">
        <f t="shared" si="142"/>
        <v>-4.4294685538273822E-3</v>
      </c>
      <c r="X63" s="269">
        <f t="shared" si="143"/>
        <v>-4.4081710328227997E-2</v>
      </c>
      <c r="Y63" s="269">
        <f t="shared" si="144"/>
        <v>1.1450901898746159E-2</v>
      </c>
      <c r="Z63" s="269">
        <f t="shared" si="145"/>
        <v>2.0592091752104792E-2</v>
      </c>
      <c r="AA63" s="270">
        <f t="shared" si="146"/>
        <v>-3.4857264535582294E-3</v>
      </c>
      <c r="AB63" s="269">
        <f t="shared" si="147"/>
        <v>-1.1350794135337206E-2</v>
      </c>
      <c r="AC63" s="269">
        <f t="shared" si="148"/>
        <v>8.3602223790560405E-3</v>
      </c>
      <c r="AD63" s="270">
        <f t="shared" si="149"/>
        <v>-3.4857264535580715E-3</v>
      </c>
      <c r="AE63" s="269">
        <f t="shared" si="150"/>
        <v>-4.2772908133587176E-3</v>
      </c>
      <c r="AF63" s="269">
        <f t="shared" si="151"/>
        <v>1.4864954871556142E-3</v>
      </c>
      <c r="AG63" s="269">
        <f t="shared" si="152"/>
        <v>-1.6386732276242395E-3</v>
      </c>
      <c r="AH63" s="270">
        <f t="shared" si="153"/>
        <v>-4.4294685538273822E-3</v>
      </c>
      <c r="AI63" s="269">
        <f t="shared" si="154"/>
        <v>-2.4512449361638452E-3</v>
      </c>
      <c r="AJ63" s="269">
        <f t="shared" si="155"/>
        <v>-1.9782236176634576E-3</v>
      </c>
      <c r="AK63" s="270">
        <f t="shared" si="156"/>
        <v>-4.4294685538273822E-3</v>
      </c>
      <c r="AL63" s="269">
        <f t="shared" si="157"/>
        <v>-1.3576819187520213E-2</v>
      </c>
      <c r="AM63" s="269">
        <f t="shared" si="158"/>
        <v>5.2096038626558367E-3</v>
      </c>
      <c r="AN63" s="269">
        <f t="shared" si="159"/>
        <v>4.8814888713061477E-3</v>
      </c>
      <c r="AO63" s="270">
        <f t="shared" si="160"/>
        <v>-3.4857264535582294E-3</v>
      </c>
      <c r="AP63" s="269">
        <f t="shared" si="161"/>
        <v>-6.8216130019756061E-3</v>
      </c>
      <c r="AQ63" s="269">
        <f t="shared" si="162"/>
        <v>3.3358865484175351E-3</v>
      </c>
      <c r="AR63" s="270">
        <f t="shared" si="163"/>
        <v>-3.4857264535580711E-3</v>
      </c>
    </row>
    <row r="64" spans="1:44" x14ac:dyDescent="0.2">
      <c r="A64" s="331"/>
      <c r="B64" s="100" t="s">
        <v>538</v>
      </c>
      <c r="C64" s="253">
        <f>'Dati Fig. 11'!C64+'Dati Fig. 11'!D64</f>
        <v>6754.49</v>
      </c>
      <c r="D64" s="254">
        <f>'Dati Fig. 11'!E64</f>
        <v>10520.722</v>
      </c>
      <c r="E64" s="255">
        <f>'Dati Fig. 11'!F64+'Dati Fig. 11'!G64</f>
        <v>5574.4370000000026</v>
      </c>
      <c r="F64" s="245">
        <f t="shared" si="58"/>
        <v>22849.649000000001</v>
      </c>
      <c r="G64" s="243">
        <f>'Dati Fig. 11'!I64</f>
        <v>13662.646000000001</v>
      </c>
      <c r="H64" s="244">
        <f>'Dati Fig. 11'!J64</f>
        <v>9187.0030000000006</v>
      </c>
      <c r="I64" s="245">
        <f t="shared" si="1"/>
        <v>22849.649000000001</v>
      </c>
      <c r="J64" s="271">
        <f t="shared" si="129"/>
        <v>-6.6130000000002838</v>
      </c>
      <c r="K64" s="271">
        <f t="shared" si="130"/>
        <v>-46.649999999999636</v>
      </c>
      <c r="L64" s="271">
        <f t="shared" si="131"/>
        <v>18.450000000003456</v>
      </c>
      <c r="M64" s="272">
        <f t="shared" si="132"/>
        <v>-34.812999999998283</v>
      </c>
      <c r="N64" s="271">
        <f t="shared" si="133"/>
        <v>18.064000000000306</v>
      </c>
      <c r="O64" s="271">
        <f t="shared" si="134"/>
        <v>-52.876999999998588</v>
      </c>
      <c r="P64" s="272">
        <f t="shared" si="135"/>
        <v>-34.812999999998283</v>
      </c>
      <c r="Q64" s="271">
        <f t="shared" si="136"/>
        <v>-9.7809484635869091E-4</v>
      </c>
      <c r="R64" s="271">
        <f t="shared" si="137"/>
        <v>-4.4145318249418719E-3</v>
      </c>
      <c r="S64" s="271">
        <f t="shared" si="138"/>
        <v>3.3207421111682693E-3</v>
      </c>
      <c r="T64" s="272">
        <f t="shared" si="139"/>
        <v>-1.5212505323480309E-3</v>
      </c>
      <c r="U64" s="271">
        <f t="shared" si="140"/>
        <v>1.3238954480247402E-3</v>
      </c>
      <c r="V64" s="271">
        <f t="shared" si="141"/>
        <v>-5.7226933683119903E-3</v>
      </c>
      <c r="W64" s="272">
        <f t="shared" si="142"/>
        <v>-1.5212505323480309E-3</v>
      </c>
      <c r="X64" s="271">
        <f t="shared" si="143"/>
        <v>-4.1001114254852027E-2</v>
      </c>
      <c r="Y64" s="271">
        <f t="shared" si="144"/>
        <v>4.320956658887775E-3</v>
      </c>
      <c r="Z64" s="271">
        <f t="shared" si="145"/>
        <v>1.9793865581069933E-2</v>
      </c>
      <c r="AA64" s="272">
        <f t="shared" si="146"/>
        <v>-5.8873257562365956E-3</v>
      </c>
      <c r="AB64" s="271">
        <f t="shared" si="147"/>
        <v>-9.5417893867220348E-3</v>
      </c>
      <c r="AC64" s="271">
        <f t="shared" si="148"/>
        <v>-4.0236321473177092E-4</v>
      </c>
      <c r="AD64" s="272">
        <f t="shared" si="149"/>
        <v>-5.8873257562364377E-3</v>
      </c>
      <c r="AE64" s="271">
        <f t="shared" si="150"/>
        <v>-2.8897336542149356E-4</v>
      </c>
      <c r="AF64" s="271">
        <f t="shared" si="151"/>
        <v>-2.0385010580541347E-3</v>
      </c>
      <c r="AG64" s="271">
        <f t="shared" si="152"/>
        <v>8.0622389112767676E-4</v>
      </c>
      <c r="AH64" s="272">
        <f t="shared" si="153"/>
        <v>-1.5212505323480309E-3</v>
      </c>
      <c r="AI64" s="271">
        <f t="shared" si="154"/>
        <v>7.8935655118308253E-4</v>
      </c>
      <c r="AJ64" s="271">
        <f t="shared" si="155"/>
        <v>-2.3106070835311136E-3</v>
      </c>
      <c r="AK64" s="272">
        <f t="shared" si="156"/>
        <v>-1.5212505323480309E-3</v>
      </c>
      <c r="AL64" s="271">
        <f t="shared" si="157"/>
        <v>-1.2563949944853096E-2</v>
      </c>
      <c r="AM64" s="271">
        <f t="shared" si="158"/>
        <v>1.9692869718466537E-3</v>
      </c>
      <c r="AN64" s="271">
        <f t="shared" si="159"/>
        <v>4.7073372167698874E-3</v>
      </c>
      <c r="AO64" s="272">
        <f t="shared" si="160"/>
        <v>-5.8873257562365956E-3</v>
      </c>
      <c r="AP64" s="271">
        <f t="shared" si="161"/>
        <v>-5.7264380038972154E-3</v>
      </c>
      <c r="AQ64" s="271">
        <f t="shared" si="162"/>
        <v>-1.6088775233930058E-4</v>
      </c>
      <c r="AR64" s="272">
        <f t="shared" si="163"/>
        <v>-5.8873257562364369E-3</v>
      </c>
    </row>
    <row r="65" spans="1:44" x14ac:dyDescent="0.2">
      <c r="A65" s="329">
        <f>A53+1</f>
        <v>2009</v>
      </c>
      <c r="B65" s="82" t="s">
        <v>527</v>
      </c>
      <c r="C65" s="247">
        <f>'Dati Fig. 11'!C65+'Dati Fig. 11'!D65</f>
        <v>6665.1440000000002</v>
      </c>
      <c r="D65" s="248">
        <f>'Dati Fig. 11'!E65</f>
        <v>10492.673000000001</v>
      </c>
      <c r="E65" s="249">
        <f>'Dati Fig. 11'!F65+'Dati Fig. 11'!G65</f>
        <v>5585.8259999999973</v>
      </c>
      <c r="F65" s="240">
        <f t="shared" si="58"/>
        <v>22743.643</v>
      </c>
      <c r="G65" s="213">
        <f>'Dati Fig. 11'!I65</f>
        <v>13590.19</v>
      </c>
      <c r="H65" s="239">
        <f>'Dati Fig. 11'!J65</f>
        <v>9153.4529999999995</v>
      </c>
      <c r="I65" s="240">
        <f t="shared" si="1"/>
        <v>22743.643</v>
      </c>
      <c r="J65" s="267">
        <f t="shared" ref="J65:J76" si="164">C65-C64</f>
        <v>-89.345999999999549</v>
      </c>
      <c r="K65" s="267">
        <f t="shared" ref="K65:K76" si="165">D65-D64</f>
        <v>-28.048999999999069</v>
      </c>
      <c r="L65" s="267">
        <f t="shared" ref="L65:L76" si="166">E65-E64</f>
        <v>11.388999999994667</v>
      </c>
      <c r="M65" s="268">
        <f t="shared" ref="M65:M76" si="167">F65-F64</f>
        <v>-106.00600000000122</v>
      </c>
      <c r="N65" s="267">
        <f t="shared" ref="N65:N76" si="168">G65-G64</f>
        <v>-72.456000000000131</v>
      </c>
      <c r="O65" s="267">
        <f t="shared" ref="O65:O76" si="169">H65-H64</f>
        <v>-33.550000000001091</v>
      </c>
      <c r="P65" s="268">
        <f t="shared" ref="P65:P76" si="170">I65-I64</f>
        <v>-106.00600000000122</v>
      </c>
      <c r="Q65" s="267">
        <f t="shared" ref="Q65:Q76" si="171">(C65-C64)/C64</f>
        <v>-1.3227645610549361E-2</v>
      </c>
      <c r="R65" s="267">
        <f t="shared" ref="R65:R76" si="172">(D65-D64)/D64</f>
        <v>-2.6660717772030349E-3</v>
      </c>
      <c r="S65" s="267">
        <f t="shared" ref="S65:S76" si="173">(E65-E64)/E64</f>
        <v>2.0430762783747777E-3</v>
      </c>
      <c r="T65" s="268">
        <f t="shared" ref="T65:T76" si="174">(F65-F64)/F64</f>
        <v>-4.639283518096983E-3</v>
      </c>
      <c r="U65" s="267">
        <f t="shared" ref="U65:U76" si="175">(G65-G64)/G64</f>
        <v>-5.3032187176627523E-3</v>
      </c>
      <c r="V65" s="267">
        <f t="shared" ref="V65:V76" si="176">(H65-H64)/H64</f>
        <v>-3.6518982305765099E-3</v>
      </c>
      <c r="W65" s="268">
        <f t="shared" ref="W65:W76" si="177">(I65-I64)/I64</f>
        <v>-4.639283518096983E-3</v>
      </c>
      <c r="X65" s="267">
        <f t="shared" ref="X65:X76" si="178">(C65-C53)/C53</f>
        <v>-5.772400802323957E-2</v>
      </c>
      <c r="Y65" s="267">
        <f t="shared" ref="Y65:Y76" si="179">(D65-D53)/D53</f>
        <v>6.3141018183020682E-4</v>
      </c>
      <c r="Z65" s="267">
        <f t="shared" ref="Z65:Z76" si="180">(E65-E53)/E53</f>
        <v>2.0182750995877984E-2</v>
      </c>
      <c r="AA65" s="268">
        <f t="shared" ref="AA65:AA76" si="181">(F65-F53)/F53</f>
        <v>-1.2640861186560742E-2</v>
      </c>
      <c r="AB65" s="267">
        <f t="shared" ref="AB65:AB76" si="182">(G65-G53)/G53</f>
        <v>-1.351730966195107E-2</v>
      </c>
      <c r="AC65" s="267">
        <f t="shared" ref="AC65:AC76" si="183">(H65-H53)/H53</f>
        <v>-1.1336716130507565E-2</v>
      </c>
      <c r="AD65" s="268">
        <f t="shared" ref="AD65:AD76" si="184">(I65-I53)/I53</f>
        <v>-1.2640861186560898E-2</v>
      </c>
      <c r="AE65" s="267">
        <f t="shared" ref="AE65:AE76" si="185">(C65-C64)/$F64</f>
        <v>-3.9101694735004262E-3</v>
      </c>
      <c r="AF65" s="267">
        <f t="shared" ref="AF65:AF76" si="186">(D65-D64)/$F64</f>
        <v>-1.2275462086966441E-3</v>
      </c>
      <c r="AG65" s="267">
        <f t="shared" ref="AG65:AG76" si="187">(E65-E64)/$F64</f>
        <v>4.9843216409996781E-4</v>
      </c>
      <c r="AH65" s="268">
        <f t="shared" ref="AH65:AH76" si="188">(F65-F64)/$F64</f>
        <v>-4.639283518096983E-3</v>
      </c>
      <c r="AI65" s="267">
        <f t="shared" ref="AI65:AI76" si="189">(G65-G64)/$F64</f>
        <v>-3.1709896287684825E-3</v>
      </c>
      <c r="AJ65" s="267">
        <f t="shared" ref="AJ65:AJ76" si="190">(H65-H64)/$F64</f>
        <v>-1.4682938893285009E-3</v>
      </c>
      <c r="AK65" s="268">
        <f t="shared" ref="AK65:AK76" si="191">(I65-I64)/$F64</f>
        <v>-4.639283518096983E-3</v>
      </c>
      <c r="AL65" s="267">
        <f t="shared" ref="AL65:AL76" si="192">(C65-C53)/$F53</f>
        <v>-1.7725684282444889E-2</v>
      </c>
      <c r="AM65" s="267">
        <f t="shared" ref="AM65:AM76" si="193">(D65-D53)/$F53</f>
        <v>2.8743437707339902E-4</v>
      </c>
      <c r="AN65" s="267">
        <f t="shared" ref="AN65:AN76" si="194">(E65-E53)/$F53</f>
        <v>4.7973887188106296E-3</v>
      </c>
      <c r="AO65" s="268">
        <f t="shared" ref="AO65:AO76" si="195">(F65-F53)/$F53</f>
        <v>-1.2640861186560742E-2</v>
      </c>
      <c r="AP65" s="267">
        <f t="shared" ref="AP65:AP76" si="196">(G65-G53)/$F53</f>
        <v>-8.0842817850173779E-3</v>
      </c>
      <c r="AQ65" s="267">
        <f t="shared" ref="AQ65:AQ76" si="197">(H65-H53)/$F53</f>
        <v>-4.5565794015435222E-3</v>
      </c>
      <c r="AR65" s="268">
        <f t="shared" ref="AR65:AR76" si="198">(I65-I53)/$F53</f>
        <v>-1.26408611865609E-2</v>
      </c>
    </row>
    <row r="66" spans="1:44" x14ac:dyDescent="0.2">
      <c r="A66" s="330"/>
      <c r="B66" s="91" t="s">
        <v>528</v>
      </c>
      <c r="C66" s="250">
        <f>'Dati Fig. 11'!C66+'Dati Fig. 11'!D66</f>
        <v>6642.5559999999996</v>
      </c>
      <c r="D66" s="251">
        <f>'Dati Fig. 11'!E66</f>
        <v>10516.718000000001</v>
      </c>
      <c r="E66" s="252">
        <f>'Dati Fig. 11'!F66+'Dati Fig. 11'!G66</f>
        <v>5618.0839999999989</v>
      </c>
      <c r="F66" s="242">
        <f t="shared" si="58"/>
        <v>22777.358</v>
      </c>
      <c r="G66" s="214">
        <f>'Dati Fig. 11'!I66</f>
        <v>13574.359</v>
      </c>
      <c r="H66" s="241">
        <f>'Dati Fig. 11'!J66</f>
        <v>9202.9989999999998</v>
      </c>
      <c r="I66" s="242">
        <f t="shared" si="1"/>
        <v>22777.358</v>
      </c>
      <c r="J66" s="269">
        <f t="shared" si="164"/>
        <v>-22.588000000000648</v>
      </c>
      <c r="K66" s="269">
        <f t="shared" si="165"/>
        <v>24.045000000000073</v>
      </c>
      <c r="L66" s="269">
        <f t="shared" si="166"/>
        <v>32.25800000000163</v>
      </c>
      <c r="M66" s="270">
        <f t="shared" si="167"/>
        <v>33.715000000000146</v>
      </c>
      <c r="N66" s="269">
        <f t="shared" si="168"/>
        <v>-15.831000000000131</v>
      </c>
      <c r="O66" s="269">
        <f t="shared" si="169"/>
        <v>49.546000000000276</v>
      </c>
      <c r="P66" s="270">
        <f t="shared" si="170"/>
        <v>33.715000000000146</v>
      </c>
      <c r="Q66" s="269">
        <f t="shared" si="171"/>
        <v>-3.3889740416712145E-3</v>
      </c>
      <c r="R66" s="269">
        <f t="shared" si="172"/>
        <v>2.2915990996765145E-3</v>
      </c>
      <c r="S66" s="269">
        <f t="shared" si="173"/>
        <v>5.7749740145864991E-3</v>
      </c>
      <c r="T66" s="270">
        <f t="shared" si="174"/>
        <v>1.4823922447252688E-3</v>
      </c>
      <c r="U66" s="269">
        <f t="shared" si="175"/>
        <v>-1.1648843761566344E-3</v>
      </c>
      <c r="V66" s="269">
        <f t="shared" si="176"/>
        <v>5.4128207136695059E-3</v>
      </c>
      <c r="W66" s="270">
        <f t="shared" si="177"/>
        <v>1.4823922447252688E-3</v>
      </c>
      <c r="X66" s="269">
        <f t="shared" si="178"/>
        <v>-6.4106310427507918E-2</v>
      </c>
      <c r="Y66" s="269">
        <f t="shared" si="179"/>
        <v>2.9759151530389014E-3</v>
      </c>
      <c r="Z66" s="269">
        <f t="shared" si="180"/>
        <v>3.0232602064944773E-2</v>
      </c>
      <c r="AA66" s="270">
        <f t="shared" si="181"/>
        <v>-1.1240049231892434E-2</v>
      </c>
      <c r="AB66" s="269">
        <f t="shared" si="182"/>
        <v>-1.5329879704261399E-2</v>
      </c>
      <c r="AC66" s="269">
        <f t="shared" si="183"/>
        <v>-5.1451825531222102E-3</v>
      </c>
      <c r="AD66" s="270">
        <f t="shared" si="184"/>
        <v>-1.1240049231892122E-2</v>
      </c>
      <c r="AE66" s="269">
        <f t="shared" si="185"/>
        <v>-9.9315663721949248E-4</v>
      </c>
      <c r="AF66" s="269">
        <f t="shared" si="186"/>
        <v>1.0572184939765398E-3</v>
      </c>
      <c r="AG66" s="269">
        <f t="shared" si="187"/>
        <v>1.4183303879682612E-3</v>
      </c>
      <c r="AH66" s="270">
        <f t="shared" si="188"/>
        <v>1.4823922447252688E-3</v>
      </c>
      <c r="AI66" s="269">
        <f t="shared" si="189"/>
        <v>-6.9606263165492574E-4</v>
      </c>
      <c r="AJ66" s="269">
        <f t="shared" si="190"/>
        <v>2.1784548763801944E-3</v>
      </c>
      <c r="AK66" s="270">
        <f t="shared" si="191"/>
        <v>1.4823922447252688E-3</v>
      </c>
      <c r="AL66" s="269">
        <f t="shared" si="192"/>
        <v>-1.9751360104169585E-2</v>
      </c>
      <c r="AM66" s="269">
        <f t="shared" si="193"/>
        <v>1.3545585710058889E-3</v>
      </c>
      <c r="AN66" s="269">
        <f t="shared" si="194"/>
        <v>7.1567523012712993E-3</v>
      </c>
      <c r="AO66" s="270">
        <f t="shared" si="195"/>
        <v>-1.1240049231892434E-2</v>
      </c>
      <c r="AP66" s="269">
        <f t="shared" si="196"/>
        <v>-9.1739176543510978E-3</v>
      </c>
      <c r="AQ66" s="269">
        <f t="shared" si="197"/>
        <v>-2.0661315775411001E-3</v>
      </c>
      <c r="AR66" s="270">
        <f t="shared" si="198"/>
        <v>-1.1240049231892119E-2</v>
      </c>
    </row>
    <row r="67" spans="1:44" x14ac:dyDescent="0.2">
      <c r="A67" s="330"/>
      <c r="B67" s="91" t="s">
        <v>529</v>
      </c>
      <c r="C67" s="250">
        <f>'Dati Fig. 11'!C67+'Dati Fig. 11'!D67</f>
        <v>6601.01</v>
      </c>
      <c r="D67" s="251">
        <f>'Dati Fig. 11'!E67</f>
        <v>10472.004999999999</v>
      </c>
      <c r="E67" s="252">
        <f>'Dati Fig. 11'!F67+'Dati Fig. 11'!G67</f>
        <v>5620.9610000000002</v>
      </c>
      <c r="F67" s="242">
        <f t="shared" si="58"/>
        <v>22693.975999999999</v>
      </c>
      <c r="G67" s="214">
        <f>'Dati Fig. 11'!I67</f>
        <v>13493.277</v>
      </c>
      <c r="H67" s="241">
        <f>'Dati Fig. 11'!J67</f>
        <v>9200.7000000000007</v>
      </c>
      <c r="I67" s="242">
        <f t="shared" si="1"/>
        <v>22693.976999999999</v>
      </c>
      <c r="J67" s="269">
        <f t="shared" si="164"/>
        <v>-41.545999999999367</v>
      </c>
      <c r="K67" s="269">
        <f t="shared" si="165"/>
        <v>-44.713000000001557</v>
      </c>
      <c r="L67" s="269">
        <f t="shared" si="166"/>
        <v>2.8770000000013169</v>
      </c>
      <c r="M67" s="270">
        <f t="shared" si="167"/>
        <v>-83.382000000001426</v>
      </c>
      <c r="N67" s="269">
        <f t="shared" si="168"/>
        <v>-81.082000000000335</v>
      </c>
      <c r="O67" s="269">
        <f t="shared" si="169"/>
        <v>-2.2989999999990687</v>
      </c>
      <c r="P67" s="270">
        <f t="shared" si="170"/>
        <v>-83.381000000001222</v>
      </c>
      <c r="Q67" s="269">
        <f t="shared" si="171"/>
        <v>-6.2545200973841046E-3</v>
      </c>
      <c r="R67" s="269">
        <f t="shared" si="172"/>
        <v>-4.2516115769198675E-3</v>
      </c>
      <c r="S67" s="269">
        <f t="shared" si="173"/>
        <v>5.1209629475125636E-4</v>
      </c>
      <c r="T67" s="270">
        <f t="shared" si="174"/>
        <v>-3.6607406355030916E-3</v>
      </c>
      <c r="U67" s="269">
        <f t="shared" si="175"/>
        <v>-5.9731733925705317E-3</v>
      </c>
      <c r="V67" s="269">
        <f t="shared" si="176"/>
        <v>-2.4980987176018041E-4</v>
      </c>
      <c r="W67" s="270">
        <f t="shared" si="177"/>
        <v>-3.6606967322549535E-3</v>
      </c>
      <c r="X67" s="269">
        <f t="shared" si="178"/>
        <v>-6.4673062568332107E-2</v>
      </c>
      <c r="Y67" s="269">
        <f t="shared" si="179"/>
        <v>-4.7457032396786471E-3</v>
      </c>
      <c r="Z67" s="269">
        <f t="shared" si="180"/>
        <v>2.8015585124341356E-2</v>
      </c>
      <c r="AA67" s="270">
        <f t="shared" si="181"/>
        <v>-1.5324105324419017E-2</v>
      </c>
      <c r="AB67" s="269">
        <f t="shared" si="182"/>
        <v>-2.2326197105947857E-2</v>
      </c>
      <c r="AC67" s="269">
        <f t="shared" si="183"/>
        <v>-4.8716479434532632E-3</v>
      </c>
      <c r="AD67" s="270">
        <f t="shared" si="184"/>
        <v>-1.532401921070347E-2</v>
      </c>
      <c r="AE67" s="269">
        <f t="shared" si="185"/>
        <v>-1.824004346772763E-3</v>
      </c>
      <c r="AF67" s="269">
        <f t="shared" si="186"/>
        <v>-1.9630459335978102E-3</v>
      </c>
      <c r="AG67" s="269">
        <f t="shared" si="187"/>
        <v>1.2630964486756176E-4</v>
      </c>
      <c r="AH67" s="270">
        <f t="shared" si="188"/>
        <v>-3.6607406355030916E-3</v>
      </c>
      <c r="AI67" s="269">
        <f t="shared" si="189"/>
        <v>-3.5597631648060469E-3</v>
      </c>
      <c r="AJ67" s="269">
        <f t="shared" si="190"/>
        <v>-1.0093356744882654E-4</v>
      </c>
      <c r="AK67" s="270">
        <f t="shared" si="191"/>
        <v>-3.6606967322549535E-3</v>
      </c>
      <c r="AL67" s="269">
        <f t="shared" si="192"/>
        <v>-1.9804007896333204E-2</v>
      </c>
      <c r="AM67" s="269">
        <f t="shared" si="193"/>
        <v>-2.166601662253082E-3</v>
      </c>
      <c r="AN67" s="269">
        <f t="shared" si="194"/>
        <v>6.6465042341672708E-3</v>
      </c>
      <c r="AO67" s="270">
        <f t="shared" si="195"/>
        <v>-1.5324105324419017E-2</v>
      </c>
      <c r="AP67" s="269">
        <f t="shared" si="196"/>
        <v>-1.3369677374034E-2</v>
      </c>
      <c r="AQ67" s="269">
        <f t="shared" si="197"/>
        <v>-1.9543411717707375E-3</v>
      </c>
      <c r="AR67" s="270">
        <f t="shared" si="198"/>
        <v>-1.5324018545804896E-2</v>
      </c>
    </row>
    <row r="68" spans="1:44" x14ac:dyDescent="0.2">
      <c r="A68" s="330"/>
      <c r="B68" s="91" t="s">
        <v>530</v>
      </c>
      <c r="C68" s="250">
        <f>'Dati Fig. 11'!C68+'Dati Fig. 11'!D68</f>
        <v>6539.9210000000003</v>
      </c>
      <c r="D68" s="251">
        <f>'Dati Fig. 11'!E68</f>
        <v>10463.02</v>
      </c>
      <c r="E68" s="252">
        <f>'Dati Fig. 11'!F68+'Dati Fig. 11'!G68</f>
        <v>5611.0690000000004</v>
      </c>
      <c r="F68" s="242">
        <f t="shared" si="58"/>
        <v>22614.01</v>
      </c>
      <c r="G68" s="214">
        <f>'Dati Fig. 11'!I68</f>
        <v>13484.277</v>
      </c>
      <c r="H68" s="241">
        <f>'Dati Fig. 11'!J68</f>
        <v>9129.732</v>
      </c>
      <c r="I68" s="242">
        <f t="shared" si="1"/>
        <v>22614.008999999998</v>
      </c>
      <c r="J68" s="269">
        <f t="shared" si="164"/>
        <v>-61.088999999999942</v>
      </c>
      <c r="K68" s="269">
        <f t="shared" si="165"/>
        <v>-8.9849999999987631</v>
      </c>
      <c r="L68" s="269">
        <f t="shared" si="166"/>
        <v>-9.8919999999998254</v>
      </c>
      <c r="M68" s="270">
        <f t="shared" si="167"/>
        <v>-79.966000000000349</v>
      </c>
      <c r="N68" s="269">
        <f t="shared" si="168"/>
        <v>-9</v>
      </c>
      <c r="O68" s="269">
        <f t="shared" si="169"/>
        <v>-70.968000000000757</v>
      </c>
      <c r="P68" s="270">
        <f t="shared" si="170"/>
        <v>-79.968000000000757</v>
      </c>
      <c r="Q68" s="269">
        <f t="shared" si="171"/>
        <v>-9.254492873060325E-3</v>
      </c>
      <c r="R68" s="269">
        <f t="shared" si="172"/>
        <v>-8.5800188216093897E-4</v>
      </c>
      <c r="S68" s="269">
        <f t="shared" si="173"/>
        <v>-1.7598414221340131E-3</v>
      </c>
      <c r="T68" s="270">
        <f t="shared" si="174"/>
        <v>-3.5236663685552657E-3</v>
      </c>
      <c r="U68" s="269">
        <f t="shared" si="175"/>
        <v>-6.6699883208504499E-4</v>
      </c>
      <c r="V68" s="269">
        <f t="shared" si="176"/>
        <v>-7.7133261599661709E-3</v>
      </c>
      <c r="W68" s="270">
        <f t="shared" si="177"/>
        <v>-3.5237543423966965E-3</v>
      </c>
      <c r="X68" s="269">
        <f t="shared" si="178"/>
        <v>-7.1784695730470291E-2</v>
      </c>
      <c r="Y68" s="269">
        <f t="shared" si="179"/>
        <v>-8.463251754802413E-3</v>
      </c>
      <c r="Z68" s="269">
        <f t="shared" si="180"/>
        <v>1.031713592748742E-2</v>
      </c>
      <c r="AA68" s="270">
        <f t="shared" si="181"/>
        <v>-2.3228483705645023E-2</v>
      </c>
      <c r="AB68" s="269">
        <f t="shared" si="182"/>
        <v>-2.4087619556581268E-2</v>
      </c>
      <c r="AC68" s="269">
        <f t="shared" si="183"/>
        <v>-2.1957013266851549E-2</v>
      </c>
      <c r="AD68" s="270">
        <f t="shared" si="184"/>
        <v>-2.322856908873417E-2</v>
      </c>
      <c r="AE68" s="269">
        <f t="shared" si="185"/>
        <v>-2.6918597252416211E-3</v>
      </c>
      <c r="AF68" s="269">
        <f t="shared" si="186"/>
        <v>-3.9592004503744796E-4</v>
      </c>
      <c r="AG68" s="269">
        <f t="shared" si="187"/>
        <v>-4.3588659827611633E-4</v>
      </c>
      <c r="AH68" s="270">
        <f t="shared" si="188"/>
        <v>-3.5236663685552657E-3</v>
      </c>
      <c r="AI68" s="269">
        <f t="shared" si="189"/>
        <v>-3.9658101339315775E-4</v>
      </c>
      <c r="AJ68" s="269">
        <f t="shared" si="190"/>
        <v>-3.1271734842762133E-3</v>
      </c>
      <c r="AK68" s="270">
        <f t="shared" si="191"/>
        <v>-3.523754497669371E-3</v>
      </c>
      <c r="AL68" s="269">
        <f t="shared" si="192"/>
        <v>-2.1845955675740169E-2</v>
      </c>
      <c r="AM68" s="269">
        <f t="shared" si="193"/>
        <v>-3.85745534762295E-3</v>
      </c>
      <c r="AN68" s="269">
        <f t="shared" si="194"/>
        <v>2.474927317718176E-3</v>
      </c>
      <c r="AO68" s="270">
        <f t="shared" si="195"/>
        <v>-2.3228483705645023E-2</v>
      </c>
      <c r="AP68" s="269">
        <f t="shared" si="196"/>
        <v>-1.4375604893807134E-2</v>
      </c>
      <c r="AQ68" s="269">
        <f t="shared" si="197"/>
        <v>-8.8529651982431744E-3</v>
      </c>
      <c r="AR68" s="270">
        <f t="shared" si="198"/>
        <v>-2.3228570092050465E-2</v>
      </c>
    </row>
    <row r="69" spans="1:44" x14ac:dyDescent="0.2">
      <c r="A69" s="330"/>
      <c r="B69" s="91" t="s">
        <v>531</v>
      </c>
      <c r="C69" s="250">
        <f>'Dati Fig. 11'!C69+'Dati Fig. 11'!D69</f>
        <v>6519.4579999999996</v>
      </c>
      <c r="D69" s="251">
        <f>'Dati Fig. 11'!E69</f>
        <v>10494.664000000001</v>
      </c>
      <c r="E69" s="252">
        <f>'Dati Fig. 11'!F69+'Dati Fig. 11'!G69</f>
        <v>5649.0919999999987</v>
      </c>
      <c r="F69" s="242">
        <f t="shared" si="58"/>
        <v>22663.214</v>
      </c>
      <c r="G69" s="214">
        <f>'Dati Fig. 11'!I69</f>
        <v>13472.652</v>
      </c>
      <c r="H69" s="241">
        <f>'Dati Fig. 11'!J69</f>
        <v>9190.5619999999999</v>
      </c>
      <c r="I69" s="242">
        <f t="shared" si="1"/>
        <v>22663.214</v>
      </c>
      <c r="J69" s="269">
        <f t="shared" si="164"/>
        <v>-20.463000000000648</v>
      </c>
      <c r="K69" s="269">
        <f t="shared" si="165"/>
        <v>31.644000000000233</v>
      </c>
      <c r="L69" s="269">
        <f t="shared" si="166"/>
        <v>38.022999999998319</v>
      </c>
      <c r="M69" s="270">
        <f t="shared" si="167"/>
        <v>49.204000000001543</v>
      </c>
      <c r="N69" s="269">
        <f t="shared" si="168"/>
        <v>-11.625</v>
      </c>
      <c r="O69" s="269">
        <f t="shared" si="169"/>
        <v>60.829999999999927</v>
      </c>
      <c r="P69" s="270">
        <f t="shared" si="170"/>
        <v>49.205000000001746</v>
      </c>
      <c r="Q69" s="269">
        <f t="shared" si="171"/>
        <v>-3.1289368785954214E-3</v>
      </c>
      <c r="R69" s="269">
        <f t="shared" si="172"/>
        <v>3.0243658140766462E-3</v>
      </c>
      <c r="S69" s="269">
        <f t="shared" si="173"/>
        <v>6.7764270943733388E-3</v>
      </c>
      <c r="T69" s="270">
        <f t="shared" si="174"/>
        <v>2.1758193261611517E-3</v>
      </c>
      <c r="U69" s="269">
        <f t="shared" si="175"/>
        <v>-8.6211518793332417E-4</v>
      </c>
      <c r="V69" s="269">
        <f t="shared" si="176"/>
        <v>6.6628461821223147E-3</v>
      </c>
      <c r="W69" s="270">
        <f t="shared" si="177"/>
        <v>2.1758636427535584E-3</v>
      </c>
      <c r="X69" s="269">
        <f t="shared" si="178"/>
        <v>-7.4526801845251733E-2</v>
      </c>
      <c r="Y69" s="269">
        <f t="shared" si="179"/>
        <v>-3.6153921523204139E-3</v>
      </c>
      <c r="Z69" s="269">
        <f t="shared" si="180"/>
        <v>2.2950180837769625E-2</v>
      </c>
      <c r="AA69" s="270">
        <f t="shared" si="181"/>
        <v>-1.8889627142616962E-2</v>
      </c>
      <c r="AB69" s="269">
        <f t="shared" si="182"/>
        <v>-2.6876188266653587E-2</v>
      </c>
      <c r="AC69" s="269">
        <f t="shared" si="183"/>
        <v>-6.9420125255960866E-3</v>
      </c>
      <c r="AD69" s="270">
        <f t="shared" si="184"/>
        <v>-1.8889584669488237E-2</v>
      </c>
      <c r="AE69" s="269">
        <f t="shared" si="185"/>
        <v>-9.0488153140467565E-4</v>
      </c>
      <c r="AF69" s="269">
        <f t="shared" si="186"/>
        <v>1.3993095430664547E-3</v>
      </c>
      <c r="AG69" s="269">
        <f t="shared" si="187"/>
        <v>1.6813913144992118E-3</v>
      </c>
      <c r="AH69" s="270">
        <f t="shared" si="188"/>
        <v>2.1758193261611517E-3</v>
      </c>
      <c r="AI69" s="269">
        <f t="shared" si="189"/>
        <v>-5.1406185811362075E-4</v>
      </c>
      <c r="AJ69" s="269">
        <f t="shared" si="190"/>
        <v>2.6899254046495926E-3</v>
      </c>
      <c r="AK69" s="270">
        <f t="shared" si="191"/>
        <v>2.1758635465360522E-3</v>
      </c>
      <c r="AL69" s="269">
        <f t="shared" si="192"/>
        <v>-2.2727752862435981E-2</v>
      </c>
      <c r="AM69" s="269">
        <f t="shared" si="193"/>
        <v>-1.6485165342571921E-3</v>
      </c>
      <c r="AN69" s="269">
        <f t="shared" si="194"/>
        <v>5.486642254076207E-3</v>
      </c>
      <c r="AO69" s="270">
        <f t="shared" si="195"/>
        <v>-1.8889627142616962E-2</v>
      </c>
      <c r="AP69" s="269">
        <f t="shared" si="196"/>
        <v>-1.6108274981562379E-2</v>
      </c>
      <c r="AQ69" s="269">
        <f t="shared" si="197"/>
        <v>-2.7813088701791233E-3</v>
      </c>
      <c r="AR69" s="270">
        <f t="shared" si="198"/>
        <v>-1.8889583851741581E-2</v>
      </c>
    </row>
    <row r="70" spans="1:44" x14ac:dyDescent="0.2">
      <c r="A70" s="330"/>
      <c r="B70" s="91" t="s">
        <v>532</v>
      </c>
      <c r="C70" s="250">
        <f>'Dati Fig. 11'!C70+'Dati Fig. 11'!D70</f>
        <v>6424.6390000000001</v>
      </c>
      <c r="D70" s="251">
        <f>'Dati Fig. 11'!E70</f>
        <v>10462.655000000001</v>
      </c>
      <c r="E70" s="252">
        <f>'Dati Fig. 11'!F70+'Dati Fig. 11'!G70</f>
        <v>5647.7249999999995</v>
      </c>
      <c r="F70" s="242">
        <f t="shared" si="58"/>
        <v>22535.019</v>
      </c>
      <c r="G70" s="214">
        <f>'Dati Fig. 11'!I70</f>
        <v>13386.115</v>
      </c>
      <c r="H70" s="241">
        <f>'Dati Fig. 11'!J70</f>
        <v>9148.9040000000005</v>
      </c>
      <c r="I70" s="242">
        <f t="shared" ref="I70:I133" si="199">SUM(G70:H70)</f>
        <v>22535.019</v>
      </c>
      <c r="J70" s="269">
        <f t="shared" si="164"/>
        <v>-94.818999999999505</v>
      </c>
      <c r="K70" s="269">
        <f t="shared" si="165"/>
        <v>-32.009000000000015</v>
      </c>
      <c r="L70" s="269">
        <f t="shared" si="166"/>
        <v>-1.3669999999992797</v>
      </c>
      <c r="M70" s="270">
        <f t="shared" si="167"/>
        <v>-128.19499999999971</v>
      </c>
      <c r="N70" s="269">
        <f t="shared" si="168"/>
        <v>-86.537000000000262</v>
      </c>
      <c r="O70" s="269">
        <f t="shared" si="169"/>
        <v>-41.657999999999447</v>
      </c>
      <c r="P70" s="270">
        <f t="shared" si="170"/>
        <v>-128.19499999999971</v>
      </c>
      <c r="Q70" s="269">
        <f t="shared" si="171"/>
        <v>-1.4544000436846055E-2</v>
      </c>
      <c r="R70" s="269">
        <f t="shared" si="172"/>
        <v>-3.0500261847354057E-3</v>
      </c>
      <c r="S70" s="269">
        <f t="shared" si="173"/>
        <v>-2.4198579169878629E-4</v>
      </c>
      <c r="T70" s="270">
        <f t="shared" si="174"/>
        <v>-5.6565233863122731E-3</v>
      </c>
      <c r="U70" s="269">
        <f t="shared" si="175"/>
        <v>-6.4231600430264407E-3</v>
      </c>
      <c r="V70" s="269">
        <f t="shared" si="176"/>
        <v>-4.5326934304996203E-3</v>
      </c>
      <c r="W70" s="270">
        <f t="shared" si="177"/>
        <v>-5.6565233863122731E-3</v>
      </c>
      <c r="X70" s="269">
        <f t="shared" si="178"/>
        <v>-8.5590935725742154E-2</v>
      </c>
      <c r="Y70" s="269">
        <f t="shared" si="179"/>
        <v>-5.027804127706318E-3</v>
      </c>
      <c r="Z70" s="269">
        <f t="shared" si="180"/>
        <v>2.2713012356994956E-2</v>
      </c>
      <c r="AA70" s="270">
        <f t="shared" si="181"/>
        <v>-2.2927855455706546E-2</v>
      </c>
      <c r="AB70" s="269">
        <f t="shared" si="182"/>
        <v>-3.2155430482518427E-2</v>
      </c>
      <c r="AC70" s="269">
        <f t="shared" si="183"/>
        <v>-9.1050865425656713E-3</v>
      </c>
      <c r="AD70" s="270">
        <f t="shared" si="184"/>
        <v>-2.2927855455706546E-2</v>
      </c>
      <c r="AE70" s="269">
        <f t="shared" si="185"/>
        <v>-4.1838284719898731E-3</v>
      </c>
      <c r="AF70" s="269">
        <f t="shared" si="186"/>
        <v>-1.4123769029405985E-3</v>
      </c>
      <c r="AG70" s="269">
        <f t="shared" si="187"/>
        <v>-6.0318011381760756E-5</v>
      </c>
      <c r="AH70" s="270">
        <f t="shared" si="188"/>
        <v>-5.6565233863122731E-3</v>
      </c>
      <c r="AI70" s="269">
        <f t="shared" si="189"/>
        <v>-3.8183904542400853E-3</v>
      </c>
      <c r="AJ70" s="269">
        <f t="shared" si="190"/>
        <v>-1.8381329320721874E-3</v>
      </c>
      <c r="AK70" s="270">
        <f t="shared" si="191"/>
        <v>-5.6565233863122731E-3</v>
      </c>
      <c r="AL70" s="269">
        <f t="shared" si="192"/>
        <v>-2.607382132615222E-2</v>
      </c>
      <c r="AM70" s="269">
        <f t="shared" si="193"/>
        <v>-2.292334622928687E-3</v>
      </c>
      <c r="AN70" s="269">
        <f t="shared" si="194"/>
        <v>5.4383004933742443E-3</v>
      </c>
      <c r="AO70" s="270">
        <f t="shared" si="195"/>
        <v>-2.2927855455706546E-2</v>
      </c>
      <c r="AP70" s="269">
        <f t="shared" si="196"/>
        <v>-1.9282882980848449E-2</v>
      </c>
      <c r="AQ70" s="269">
        <f t="shared" si="197"/>
        <v>-3.6449724748580971E-3</v>
      </c>
      <c r="AR70" s="270">
        <f t="shared" si="198"/>
        <v>-2.2927855455706546E-2</v>
      </c>
    </row>
    <row r="71" spans="1:44" x14ac:dyDescent="0.2">
      <c r="A71" s="330"/>
      <c r="B71" s="91" t="s">
        <v>533</v>
      </c>
      <c r="C71" s="250">
        <f>'Dati Fig. 11'!C71+'Dati Fig. 11'!D71</f>
        <v>6414.1119999999992</v>
      </c>
      <c r="D71" s="251">
        <f>'Dati Fig. 11'!E71</f>
        <v>10485.566999999999</v>
      </c>
      <c r="E71" s="252">
        <f>'Dati Fig. 11'!F71+'Dati Fig. 11'!G71</f>
        <v>5611.8390000000027</v>
      </c>
      <c r="F71" s="242">
        <f t="shared" si="58"/>
        <v>22511.518</v>
      </c>
      <c r="G71" s="214">
        <f>'Dati Fig. 11'!I71</f>
        <v>13408.076999999999</v>
      </c>
      <c r="H71" s="241">
        <f>'Dati Fig. 11'!J71</f>
        <v>9103.4410000000007</v>
      </c>
      <c r="I71" s="242">
        <f t="shared" si="199"/>
        <v>22511.518</v>
      </c>
      <c r="J71" s="269">
        <f t="shared" si="164"/>
        <v>-10.527000000000953</v>
      </c>
      <c r="K71" s="269">
        <f t="shared" si="165"/>
        <v>22.911999999998443</v>
      </c>
      <c r="L71" s="269">
        <f t="shared" si="166"/>
        <v>-35.885999999996784</v>
      </c>
      <c r="M71" s="270">
        <f t="shared" si="167"/>
        <v>-23.501000000000204</v>
      </c>
      <c r="N71" s="269">
        <f t="shared" si="168"/>
        <v>21.961999999999534</v>
      </c>
      <c r="O71" s="269">
        <f t="shared" si="169"/>
        <v>-45.462999999999738</v>
      </c>
      <c r="P71" s="270">
        <f t="shared" si="170"/>
        <v>-23.501000000000204</v>
      </c>
      <c r="Q71" s="269">
        <f t="shared" si="171"/>
        <v>-1.6385356437927411E-3</v>
      </c>
      <c r="R71" s="269">
        <f t="shared" si="172"/>
        <v>2.1898839252559167E-3</v>
      </c>
      <c r="S71" s="269">
        <f t="shared" si="173"/>
        <v>-6.3540629191394388E-3</v>
      </c>
      <c r="T71" s="270">
        <f t="shared" si="174"/>
        <v>-1.0428657726004227E-3</v>
      </c>
      <c r="U71" s="269">
        <f t="shared" si="175"/>
        <v>1.6406552610671232E-3</v>
      </c>
      <c r="V71" s="269">
        <f t="shared" si="176"/>
        <v>-4.9692291011032286E-3</v>
      </c>
      <c r="W71" s="270">
        <f t="shared" si="177"/>
        <v>-1.0428657726004227E-3</v>
      </c>
      <c r="X71" s="269">
        <f t="shared" si="178"/>
        <v>-7.804631449915754E-2</v>
      </c>
      <c r="Y71" s="269">
        <f t="shared" si="179"/>
        <v>-4.1198809567340898E-3</v>
      </c>
      <c r="Z71" s="269">
        <f t="shared" si="180"/>
        <v>6.3226924028707407E-3</v>
      </c>
      <c r="AA71" s="270">
        <f t="shared" si="181"/>
        <v>-2.3895558751107677E-2</v>
      </c>
      <c r="AB71" s="269">
        <f t="shared" si="182"/>
        <v>-2.6025413268526146E-2</v>
      </c>
      <c r="AC71" s="269">
        <f t="shared" si="183"/>
        <v>-2.0741567038787587E-2</v>
      </c>
      <c r="AD71" s="270">
        <f t="shared" si="184"/>
        <v>-2.3895558751107677E-2</v>
      </c>
      <c r="AE71" s="269">
        <f t="shared" si="185"/>
        <v>-4.6713961057680725E-4</v>
      </c>
      <c r="AF71" s="269">
        <f t="shared" si="186"/>
        <v>1.0167286746018914E-3</v>
      </c>
      <c r="AG71" s="269">
        <f t="shared" si="187"/>
        <v>-1.5924548366254665E-3</v>
      </c>
      <c r="AH71" s="270">
        <f t="shared" si="188"/>
        <v>-1.0428657726004227E-3</v>
      </c>
      <c r="AI71" s="269">
        <f t="shared" si="189"/>
        <v>9.7457206492701574E-4</v>
      </c>
      <c r="AJ71" s="269">
        <f t="shared" si="190"/>
        <v>-2.0174378375274384E-3</v>
      </c>
      <c r="AK71" s="270">
        <f t="shared" si="191"/>
        <v>-1.0428657726004227E-3</v>
      </c>
      <c r="AL71" s="269">
        <f t="shared" si="192"/>
        <v>-2.3543517100318052E-2</v>
      </c>
      <c r="AM71" s="269">
        <f t="shared" si="193"/>
        <v>-1.8808797546436028E-3</v>
      </c>
      <c r="AN71" s="269">
        <f t="shared" si="194"/>
        <v>1.5288381038540181E-3</v>
      </c>
      <c r="AO71" s="270">
        <f t="shared" si="195"/>
        <v>-2.3895558751107677E-2</v>
      </c>
      <c r="AP71" s="269">
        <f t="shared" si="196"/>
        <v>-1.5534883906471715E-2</v>
      </c>
      <c r="AQ71" s="269">
        <f t="shared" si="197"/>
        <v>-8.3606748446359638E-3</v>
      </c>
      <c r="AR71" s="270">
        <f t="shared" si="198"/>
        <v>-2.3895558751107677E-2</v>
      </c>
    </row>
    <row r="72" spans="1:44" x14ac:dyDescent="0.2">
      <c r="A72" s="330"/>
      <c r="B72" s="91" t="s">
        <v>534</v>
      </c>
      <c r="C72" s="250">
        <f>'Dati Fig. 11'!C72+'Dati Fig. 11'!D72</f>
        <v>6432.6020000000008</v>
      </c>
      <c r="D72" s="251">
        <f>'Dati Fig. 11'!E72</f>
        <v>10404.032999999999</v>
      </c>
      <c r="E72" s="252">
        <f>'Dati Fig. 11'!F72+'Dati Fig. 11'!G72</f>
        <v>5627.7349999999951</v>
      </c>
      <c r="F72" s="242">
        <f t="shared" si="58"/>
        <v>22464.369999999995</v>
      </c>
      <c r="G72" s="214">
        <f>'Dati Fig. 11'!I72</f>
        <v>13394.472</v>
      </c>
      <c r="H72" s="241">
        <f>'Dati Fig. 11'!J72</f>
        <v>9069.8979999999992</v>
      </c>
      <c r="I72" s="242">
        <f t="shared" si="199"/>
        <v>22464.37</v>
      </c>
      <c r="J72" s="269">
        <f t="shared" si="164"/>
        <v>18.490000000001601</v>
      </c>
      <c r="K72" s="269">
        <f t="shared" si="165"/>
        <v>-81.533999999999651</v>
      </c>
      <c r="L72" s="269">
        <f t="shared" si="166"/>
        <v>15.895999999992455</v>
      </c>
      <c r="M72" s="270">
        <f t="shared" si="167"/>
        <v>-47.148000000004686</v>
      </c>
      <c r="N72" s="269">
        <f t="shared" si="168"/>
        <v>-13.604999999999563</v>
      </c>
      <c r="O72" s="269">
        <f t="shared" si="169"/>
        <v>-33.543000000001484</v>
      </c>
      <c r="P72" s="270">
        <f t="shared" si="170"/>
        <v>-47.148000000001048</v>
      </c>
      <c r="Q72" s="269">
        <f t="shared" si="171"/>
        <v>2.8827061329770361E-3</v>
      </c>
      <c r="R72" s="269">
        <f t="shared" si="172"/>
        <v>-7.7758312926711221E-3</v>
      </c>
      <c r="S72" s="269">
        <f t="shared" si="173"/>
        <v>2.832583044522918E-3</v>
      </c>
      <c r="T72" s="270">
        <f t="shared" si="174"/>
        <v>-2.0943945228395831E-3</v>
      </c>
      <c r="U72" s="269">
        <f t="shared" si="175"/>
        <v>-1.0146868935791138E-3</v>
      </c>
      <c r="V72" s="269">
        <f t="shared" si="176"/>
        <v>-3.6846506722020256E-3</v>
      </c>
      <c r="W72" s="270">
        <f t="shared" si="177"/>
        <v>-2.0943945228394214E-3</v>
      </c>
      <c r="X72" s="269">
        <f t="shared" si="178"/>
        <v>-7.0822229479941587E-2</v>
      </c>
      <c r="Y72" s="269">
        <f t="shared" si="179"/>
        <v>-1.7166097552473648E-2</v>
      </c>
      <c r="Z72" s="269">
        <f t="shared" si="180"/>
        <v>1.5694921990125409E-2</v>
      </c>
      <c r="AA72" s="270">
        <f t="shared" si="181"/>
        <v>-2.5382375147937841E-2</v>
      </c>
      <c r="AB72" s="269">
        <f t="shared" si="182"/>
        <v>-2.9067719668949464E-2</v>
      </c>
      <c r="AC72" s="269">
        <f t="shared" si="183"/>
        <v>-1.9888384887567969E-2</v>
      </c>
      <c r="AD72" s="270">
        <f t="shared" si="184"/>
        <v>-2.5382375147937685E-2</v>
      </c>
      <c r="AE72" s="269">
        <f t="shared" si="185"/>
        <v>8.2135731584167713E-4</v>
      </c>
      <c r="AF72" s="269">
        <f t="shared" si="186"/>
        <v>-3.6218792531005528E-3</v>
      </c>
      <c r="AG72" s="269">
        <f t="shared" si="187"/>
        <v>7.0612741441925214E-4</v>
      </c>
      <c r="AH72" s="270">
        <f t="shared" si="188"/>
        <v>-2.0943945228395831E-3</v>
      </c>
      <c r="AI72" s="269">
        <f t="shared" si="189"/>
        <v>-6.0435728945509425E-4</v>
      </c>
      <c r="AJ72" s="269">
        <f t="shared" si="190"/>
        <v>-1.4900372333843273E-3</v>
      </c>
      <c r="AK72" s="270">
        <f t="shared" si="191"/>
        <v>-2.0943945228394214E-3</v>
      </c>
      <c r="AL72" s="269">
        <f t="shared" si="192"/>
        <v>-2.127146892509521E-2</v>
      </c>
      <c r="AM72" s="269">
        <f t="shared" si="193"/>
        <v>-7.8837562022713165E-3</v>
      </c>
      <c r="AN72" s="269">
        <f t="shared" si="194"/>
        <v>3.7728499794286857E-3</v>
      </c>
      <c r="AO72" s="270">
        <f t="shared" si="195"/>
        <v>-2.5382375147937841E-2</v>
      </c>
      <c r="AP72" s="269">
        <f t="shared" si="196"/>
        <v>-1.7397531798957734E-2</v>
      </c>
      <c r="AQ72" s="269">
        <f t="shared" si="197"/>
        <v>-7.9848433489798712E-3</v>
      </c>
      <c r="AR72" s="270">
        <f t="shared" si="198"/>
        <v>-2.5382375147937685E-2</v>
      </c>
    </row>
    <row r="73" spans="1:44" x14ac:dyDescent="0.2">
      <c r="A73" s="330"/>
      <c r="B73" s="91" t="s">
        <v>535</v>
      </c>
      <c r="C73" s="250">
        <f>'Dati Fig. 11'!C73+'Dati Fig. 11'!D73</f>
        <v>6320.8069999999998</v>
      </c>
      <c r="D73" s="251">
        <f>'Dati Fig. 11'!E73</f>
        <v>10378.766</v>
      </c>
      <c r="E73" s="252">
        <f>'Dati Fig. 11'!F73+'Dati Fig. 11'!G73</f>
        <v>5623.8789999999999</v>
      </c>
      <c r="F73" s="242">
        <f t="shared" si="58"/>
        <v>22323.452000000001</v>
      </c>
      <c r="G73" s="214">
        <f>'Dati Fig. 11'!I73</f>
        <v>13249.472</v>
      </c>
      <c r="H73" s="241">
        <f>'Dati Fig. 11'!J73</f>
        <v>9073.98</v>
      </c>
      <c r="I73" s="242">
        <f t="shared" si="199"/>
        <v>22323.451999999997</v>
      </c>
      <c r="J73" s="269">
        <f t="shared" si="164"/>
        <v>-111.79500000000098</v>
      </c>
      <c r="K73" s="269">
        <f t="shared" si="165"/>
        <v>-25.266999999999825</v>
      </c>
      <c r="L73" s="269">
        <f t="shared" si="166"/>
        <v>-3.8559999999952197</v>
      </c>
      <c r="M73" s="270">
        <f t="shared" si="167"/>
        <v>-140.91799999999421</v>
      </c>
      <c r="N73" s="269">
        <f t="shared" si="168"/>
        <v>-145</v>
      </c>
      <c r="O73" s="269">
        <f t="shared" si="169"/>
        <v>4.0820000000003347</v>
      </c>
      <c r="P73" s="270">
        <f t="shared" si="170"/>
        <v>-140.91800000000148</v>
      </c>
      <c r="Q73" s="269">
        <f t="shared" si="171"/>
        <v>-1.7379436812661651E-2</v>
      </c>
      <c r="R73" s="269">
        <f t="shared" si="172"/>
        <v>-2.4285774564536491E-3</v>
      </c>
      <c r="S73" s="269">
        <f t="shared" si="173"/>
        <v>-6.8517796235878612E-4</v>
      </c>
      <c r="T73" s="270">
        <f t="shared" si="174"/>
        <v>-6.2729557962228292E-3</v>
      </c>
      <c r="U73" s="269">
        <f t="shared" si="175"/>
        <v>-1.082536138789196E-2</v>
      </c>
      <c r="V73" s="269">
        <f t="shared" si="176"/>
        <v>4.5006018810799582E-4</v>
      </c>
      <c r="W73" s="270">
        <f t="shared" si="177"/>
        <v>-6.2729557962231518E-3</v>
      </c>
      <c r="X73" s="269">
        <f t="shared" si="178"/>
        <v>-8.1826287443485829E-2</v>
      </c>
      <c r="Y73" s="269">
        <f t="shared" si="179"/>
        <v>-1.6789509961921127E-2</v>
      </c>
      <c r="Z73" s="269">
        <f t="shared" si="180"/>
        <v>1.1251311966773134E-2</v>
      </c>
      <c r="AA73" s="270">
        <f t="shared" si="181"/>
        <v>-2.9474670053937078E-2</v>
      </c>
      <c r="AB73" s="269">
        <f t="shared" si="182"/>
        <v>-3.6446535014564817E-2</v>
      </c>
      <c r="AC73" s="269">
        <f t="shared" si="183"/>
        <v>-1.9111371749934474E-2</v>
      </c>
      <c r="AD73" s="270">
        <f t="shared" si="184"/>
        <v>-2.9474627859770439E-2</v>
      </c>
      <c r="AE73" s="269">
        <f t="shared" si="185"/>
        <v>-4.9765473058002961E-3</v>
      </c>
      <c r="AF73" s="269">
        <f t="shared" si="186"/>
        <v>-1.1247588959761537E-3</v>
      </c>
      <c r="AG73" s="269">
        <f t="shared" si="187"/>
        <v>-1.7164959444645989E-4</v>
      </c>
      <c r="AH73" s="270">
        <f t="shared" si="188"/>
        <v>-6.2729557962228292E-3</v>
      </c>
      <c r="AI73" s="269">
        <f t="shared" si="189"/>
        <v>-6.4546657662778893E-3</v>
      </c>
      <c r="AJ73" s="269">
        <f t="shared" si="190"/>
        <v>1.8170997005481727E-4</v>
      </c>
      <c r="AK73" s="270">
        <f t="shared" si="191"/>
        <v>-6.2729557962231527E-3</v>
      </c>
      <c r="AL73" s="269">
        <f t="shared" si="192"/>
        <v>-2.4489845427308803E-2</v>
      </c>
      <c r="AM73" s="269">
        <f t="shared" si="193"/>
        <v>-7.7051794779024454E-3</v>
      </c>
      <c r="AN73" s="269">
        <f t="shared" si="194"/>
        <v>2.7203548512740893E-3</v>
      </c>
      <c r="AO73" s="270">
        <f t="shared" si="195"/>
        <v>-2.9474670053937078E-2</v>
      </c>
      <c r="AP73" s="269">
        <f t="shared" si="196"/>
        <v>-2.1788358983716279E-2</v>
      </c>
      <c r="AQ73" s="269">
        <f t="shared" si="197"/>
        <v>-7.6862675946271324E-3</v>
      </c>
      <c r="AR73" s="270">
        <f t="shared" si="198"/>
        <v>-2.9474626578343491E-2</v>
      </c>
    </row>
    <row r="74" spans="1:44" x14ac:dyDescent="0.2">
      <c r="A74" s="330"/>
      <c r="B74" s="91" t="s">
        <v>536</v>
      </c>
      <c r="C74" s="250">
        <f>'Dati Fig. 11'!C74+'Dati Fig. 11'!D74</f>
        <v>6284.0770000000002</v>
      </c>
      <c r="D74" s="251">
        <f>'Dati Fig. 11'!E74</f>
        <v>10448.786</v>
      </c>
      <c r="E74" s="252">
        <f>'Dati Fig. 11'!F74+'Dati Fig. 11'!G74</f>
        <v>5649.3389999999999</v>
      </c>
      <c r="F74" s="242">
        <f t="shared" si="58"/>
        <v>22382.202000000001</v>
      </c>
      <c r="G74" s="214">
        <f>'Dati Fig. 11'!I74</f>
        <v>13292.33</v>
      </c>
      <c r="H74" s="241">
        <f>'Dati Fig. 11'!J74</f>
        <v>9089.8719999999994</v>
      </c>
      <c r="I74" s="242">
        <f t="shared" si="199"/>
        <v>22382.201999999997</v>
      </c>
      <c r="J74" s="269">
        <f t="shared" si="164"/>
        <v>-36.729999999999563</v>
      </c>
      <c r="K74" s="269">
        <f t="shared" si="165"/>
        <v>70.020000000000437</v>
      </c>
      <c r="L74" s="269">
        <f t="shared" si="166"/>
        <v>25.460000000000036</v>
      </c>
      <c r="M74" s="270">
        <f t="shared" si="167"/>
        <v>58.75</v>
      </c>
      <c r="N74" s="269">
        <f t="shared" si="168"/>
        <v>42.858000000000175</v>
      </c>
      <c r="O74" s="269">
        <f t="shared" si="169"/>
        <v>15.891999999999825</v>
      </c>
      <c r="P74" s="270">
        <f t="shared" si="170"/>
        <v>58.75</v>
      </c>
      <c r="Q74" s="269">
        <f t="shared" si="171"/>
        <v>-5.8109668591367469E-3</v>
      </c>
      <c r="R74" s="269">
        <f t="shared" si="172"/>
        <v>6.7464667764935097E-3</v>
      </c>
      <c r="S74" s="269">
        <f t="shared" si="173"/>
        <v>4.5271244278193108E-3</v>
      </c>
      <c r="T74" s="270">
        <f t="shared" si="174"/>
        <v>2.6317614318789044E-3</v>
      </c>
      <c r="U74" s="269">
        <f t="shared" si="175"/>
        <v>3.2346949372775136E-3</v>
      </c>
      <c r="V74" s="269">
        <f t="shared" si="176"/>
        <v>1.7513814224849322E-3</v>
      </c>
      <c r="W74" s="270">
        <f t="shared" si="177"/>
        <v>2.6317614318789049E-3</v>
      </c>
      <c r="X74" s="269">
        <f t="shared" si="178"/>
        <v>-8.3876600681515173E-2</v>
      </c>
      <c r="Y74" s="269">
        <f t="shared" si="179"/>
        <v>-8.0143713170627642E-3</v>
      </c>
      <c r="Z74" s="269">
        <f t="shared" si="180"/>
        <v>9.95503118355184E-3</v>
      </c>
      <c r="AA74" s="270">
        <f t="shared" si="181"/>
        <v>-2.6279895062615445E-2</v>
      </c>
      <c r="AB74" s="269">
        <f t="shared" si="182"/>
        <v>-2.9822580618085168E-2</v>
      </c>
      <c r="AC74" s="269">
        <f t="shared" si="183"/>
        <v>-2.1052513679610786E-2</v>
      </c>
      <c r="AD74" s="270">
        <f t="shared" si="184"/>
        <v>-2.6279895062615601E-2</v>
      </c>
      <c r="AE74" s="269">
        <f t="shared" si="185"/>
        <v>-1.6453548492410385E-3</v>
      </c>
      <c r="AF74" s="269">
        <f t="shared" si="186"/>
        <v>3.1366116674070134E-3</v>
      </c>
      <c r="AG74" s="269">
        <f t="shared" si="187"/>
        <v>1.1405046137129703E-3</v>
      </c>
      <c r="AH74" s="270">
        <f t="shared" si="188"/>
        <v>2.6317614318789044E-3</v>
      </c>
      <c r="AI74" s="269">
        <f t="shared" si="189"/>
        <v>1.9198643650632605E-3</v>
      </c>
      <c r="AJ74" s="269">
        <f t="shared" si="190"/>
        <v>7.1189706681564413E-4</v>
      </c>
      <c r="AK74" s="270">
        <f t="shared" si="191"/>
        <v>2.6317614318789044E-3</v>
      </c>
      <c r="AL74" s="269">
        <f t="shared" si="192"/>
        <v>-2.5029931986817015E-2</v>
      </c>
      <c r="AM74" s="269">
        <f t="shared" si="193"/>
        <v>-3.672495230741759E-3</v>
      </c>
      <c r="AN74" s="269">
        <f t="shared" si="194"/>
        <v>2.4225321549433678E-3</v>
      </c>
      <c r="AO74" s="270">
        <f t="shared" si="195"/>
        <v>-2.6279895062615445E-2</v>
      </c>
      <c r="AP74" s="269">
        <f t="shared" si="196"/>
        <v>-1.7775691315675742E-2</v>
      </c>
      <c r="AQ74" s="269">
        <f t="shared" si="197"/>
        <v>-8.5042037469397012E-3</v>
      </c>
      <c r="AR74" s="270">
        <f t="shared" si="198"/>
        <v>-2.6279895062615601E-2</v>
      </c>
    </row>
    <row r="75" spans="1:44" x14ac:dyDescent="0.2">
      <c r="A75" s="330"/>
      <c r="B75" s="91" t="s">
        <v>537</v>
      </c>
      <c r="C75" s="250">
        <f>'Dati Fig. 11'!C75+'Dati Fig. 11'!D75</f>
        <v>6264.2250000000004</v>
      </c>
      <c r="D75" s="251">
        <f>'Dati Fig. 11'!E75</f>
        <v>10386.93</v>
      </c>
      <c r="E75" s="252">
        <f>'Dati Fig. 11'!F75+'Dati Fig. 11'!G75</f>
        <v>5674.4590000000017</v>
      </c>
      <c r="F75" s="242">
        <f t="shared" si="58"/>
        <v>22325.614000000001</v>
      </c>
      <c r="G75" s="214">
        <f>'Dati Fig. 11'!I75</f>
        <v>13307.662</v>
      </c>
      <c r="H75" s="241">
        <f>'Dati Fig. 11'!J75</f>
        <v>9017.9519999999993</v>
      </c>
      <c r="I75" s="242">
        <f t="shared" si="199"/>
        <v>22325.614000000001</v>
      </c>
      <c r="J75" s="269">
        <f t="shared" si="164"/>
        <v>-19.851999999999862</v>
      </c>
      <c r="K75" s="269">
        <f t="shared" si="165"/>
        <v>-61.855999999999767</v>
      </c>
      <c r="L75" s="269">
        <f t="shared" si="166"/>
        <v>25.12000000000171</v>
      </c>
      <c r="M75" s="270">
        <f t="shared" si="167"/>
        <v>-56.587999999999738</v>
      </c>
      <c r="N75" s="269">
        <f t="shared" si="168"/>
        <v>15.332000000000335</v>
      </c>
      <c r="O75" s="269">
        <f t="shared" si="169"/>
        <v>-71.920000000000073</v>
      </c>
      <c r="P75" s="270">
        <f t="shared" si="170"/>
        <v>-56.5879999999961</v>
      </c>
      <c r="Q75" s="269">
        <f t="shared" si="171"/>
        <v>-3.1590955998788465E-3</v>
      </c>
      <c r="R75" s="269">
        <f t="shared" si="172"/>
        <v>-5.9199221804331877E-3</v>
      </c>
      <c r="S75" s="269">
        <f t="shared" si="173"/>
        <v>4.4465379047003038E-3</v>
      </c>
      <c r="T75" s="270">
        <f t="shared" si="174"/>
        <v>-2.5282588370884925E-3</v>
      </c>
      <c r="U75" s="269">
        <f t="shared" si="175"/>
        <v>1.1534471383121195E-3</v>
      </c>
      <c r="V75" s="269">
        <f t="shared" si="176"/>
        <v>-7.912102612666061E-3</v>
      </c>
      <c r="W75" s="270">
        <f t="shared" si="177"/>
        <v>-2.5282588370883308E-3</v>
      </c>
      <c r="X75" s="269">
        <f t="shared" si="178"/>
        <v>-7.3490671566458859E-2</v>
      </c>
      <c r="Y75" s="269">
        <f t="shared" si="179"/>
        <v>-1.7075390172693751E-2</v>
      </c>
      <c r="Z75" s="269">
        <f t="shared" si="180"/>
        <v>2.1323304032209309E-2</v>
      </c>
      <c r="AA75" s="270">
        <f t="shared" si="181"/>
        <v>-2.442041241782298E-2</v>
      </c>
      <c r="AB75" s="269">
        <f t="shared" si="182"/>
        <v>-2.4692584939575289E-2</v>
      </c>
      <c r="AC75" s="269">
        <f t="shared" si="183"/>
        <v>-2.4018493746672025E-2</v>
      </c>
      <c r="AD75" s="270">
        <f t="shared" si="184"/>
        <v>-2.442041241782298E-2</v>
      </c>
      <c r="AE75" s="269">
        <f t="shared" si="185"/>
        <v>-8.8695473305083479E-4</v>
      </c>
      <c r="AF75" s="269">
        <f t="shared" si="186"/>
        <v>-2.7636244190808287E-3</v>
      </c>
      <c r="AG75" s="269">
        <f t="shared" si="187"/>
        <v>1.1223203150432521E-3</v>
      </c>
      <c r="AH75" s="270">
        <f t="shared" si="188"/>
        <v>-2.5282588370884925E-3</v>
      </c>
      <c r="AI75" s="269">
        <f t="shared" si="189"/>
        <v>6.8500856171346922E-4</v>
      </c>
      <c r="AJ75" s="269">
        <f t="shared" si="190"/>
        <v>-3.2132673988019621E-3</v>
      </c>
      <c r="AK75" s="270">
        <f t="shared" si="191"/>
        <v>-2.5282588370883303E-3</v>
      </c>
      <c r="AL75" s="269">
        <f t="shared" si="192"/>
        <v>-2.1712461494615854E-2</v>
      </c>
      <c r="AM75" s="269">
        <f t="shared" si="193"/>
        <v>-7.8849133529990401E-3</v>
      </c>
      <c r="AN75" s="269">
        <f t="shared" si="194"/>
        <v>5.1769624297919913E-3</v>
      </c>
      <c r="AO75" s="270">
        <f t="shared" si="195"/>
        <v>-2.442041241782298E-2</v>
      </c>
      <c r="AP75" s="269">
        <f t="shared" si="196"/>
        <v>-1.4722653300741791E-2</v>
      </c>
      <c r="AQ75" s="269">
        <f t="shared" si="197"/>
        <v>-9.6977591170812703E-3</v>
      </c>
      <c r="AR75" s="270">
        <f t="shared" si="198"/>
        <v>-2.442041241782298E-2</v>
      </c>
    </row>
    <row r="76" spans="1:44" x14ac:dyDescent="0.2">
      <c r="A76" s="331"/>
      <c r="B76" s="100" t="s">
        <v>538</v>
      </c>
      <c r="C76" s="253">
        <f>'Dati Fig. 11'!C76+'Dati Fig. 11'!D76</f>
        <v>6211.6809999999996</v>
      </c>
      <c r="D76" s="254">
        <f>'Dati Fig. 11'!E76</f>
        <v>10410.323</v>
      </c>
      <c r="E76" s="255">
        <f>'Dati Fig. 11'!F76+'Dati Fig. 11'!G76</f>
        <v>5731.5010000000011</v>
      </c>
      <c r="F76" s="245">
        <f t="shared" si="58"/>
        <v>22353.505000000001</v>
      </c>
      <c r="G76" s="243">
        <f>'Dati Fig. 11'!I76</f>
        <v>13280.966</v>
      </c>
      <c r="H76" s="244">
        <f>'Dati Fig. 11'!J76</f>
        <v>9072.5380000000005</v>
      </c>
      <c r="I76" s="245">
        <f t="shared" si="199"/>
        <v>22353.504000000001</v>
      </c>
      <c r="J76" s="271">
        <f t="shared" si="164"/>
        <v>-52.544000000000779</v>
      </c>
      <c r="K76" s="271">
        <f t="shared" si="165"/>
        <v>23.393000000000029</v>
      </c>
      <c r="L76" s="271">
        <f t="shared" si="166"/>
        <v>57.041999999999462</v>
      </c>
      <c r="M76" s="272">
        <f t="shared" si="167"/>
        <v>27.890999999999622</v>
      </c>
      <c r="N76" s="271">
        <f t="shared" si="168"/>
        <v>-26.695999999999913</v>
      </c>
      <c r="O76" s="271">
        <f t="shared" si="169"/>
        <v>54.58600000000115</v>
      </c>
      <c r="P76" s="272">
        <f t="shared" si="170"/>
        <v>27.889999999999418</v>
      </c>
      <c r="Q76" s="271">
        <f t="shared" si="171"/>
        <v>-8.3879490280123672E-3</v>
      </c>
      <c r="R76" s="271">
        <f t="shared" si="172"/>
        <v>2.2521572784258708E-3</v>
      </c>
      <c r="S76" s="271">
        <f t="shared" si="173"/>
        <v>1.0052412044919074E-2</v>
      </c>
      <c r="T76" s="272">
        <f t="shared" si="174"/>
        <v>1.2492825505269248E-3</v>
      </c>
      <c r="U76" s="271">
        <f t="shared" si="175"/>
        <v>-2.0060623721882861E-3</v>
      </c>
      <c r="V76" s="271">
        <f t="shared" si="176"/>
        <v>6.0530373193382657E-3</v>
      </c>
      <c r="W76" s="272">
        <f t="shared" si="177"/>
        <v>1.2492377589256635E-3</v>
      </c>
      <c r="X76" s="271">
        <f t="shared" si="178"/>
        <v>-8.0362692075937672E-2</v>
      </c>
      <c r="Y76" s="271">
        <f t="shared" si="179"/>
        <v>-1.0493481340919325E-2</v>
      </c>
      <c r="Z76" s="271">
        <f t="shared" si="180"/>
        <v>2.8175760170937158E-2</v>
      </c>
      <c r="AA76" s="272">
        <f t="shared" si="181"/>
        <v>-2.1713418880088715E-2</v>
      </c>
      <c r="AB76" s="271">
        <f t="shared" si="182"/>
        <v>-2.7936023519895069E-2</v>
      </c>
      <c r="AC76" s="271">
        <f t="shared" si="183"/>
        <v>-1.2459449507091718E-2</v>
      </c>
      <c r="AD76" s="272">
        <f t="shared" si="184"/>
        <v>-2.1713462644437138E-2</v>
      </c>
      <c r="AE76" s="271">
        <f t="shared" si="185"/>
        <v>-2.353529896199082E-3</v>
      </c>
      <c r="AF76" s="271">
        <f t="shared" si="186"/>
        <v>1.0478099280942521E-3</v>
      </c>
      <c r="AG76" s="271">
        <f t="shared" si="187"/>
        <v>2.5550025186317142E-3</v>
      </c>
      <c r="AH76" s="272">
        <f t="shared" si="188"/>
        <v>1.2492825505269248E-3</v>
      </c>
      <c r="AI76" s="271">
        <f t="shared" si="189"/>
        <v>-1.1957565870304803E-3</v>
      </c>
      <c r="AJ76" s="271">
        <f t="shared" si="190"/>
        <v>2.4449943459562253E-3</v>
      </c>
      <c r="AK76" s="272">
        <f t="shared" si="191"/>
        <v>1.2492377589256635E-3</v>
      </c>
      <c r="AL76" s="271">
        <f t="shared" si="192"/>
        <v>-2.3755682198881925E-2</v>
      </c>
      <c r="AM76" s="271">
        <f t="shared" si="193"/>
        <v>-4.8315403006846816E-3</v>
      </c>
      <c r="AN76" s="271">
        <f t="shared" si="194"/>
        <v>6.8738036194778522E-3</v>
      </c>
      <c r="AO76" s="272">
        <f t="shared" si="195"/>
        <v>-2.1713418880088715E-2</v>
      </c>
      <c r="AP76" s="271">
        <f t="shared" si="196"/>
        <v>-1.6703976503096404E-2</v>
      </c>
      <c r="AQ76" s="271">
        <f t="shared" si="197"/>
        <v>-5.009486141340733E-3</v>
      </c>
      <c r="AR76" s="272">
        <f t="shared" si="198"/>
        <v>-2.1713462644437138E-2</v>
      </c>
    </row>
    <row r="77" spans="1:44" x14ac:dyDescent="0.2">
      <c r="A77" s="329">
        <f>A65+1</f>
        <v>2010</v>
      </c>
      <c r="B77" s="82" t="s">
        <v>527</v>
      </c>
      <c r="C77" s="247">
        <f>'Dati Fig. 11'!C77+'Dati Fig. 11'!D77</f>
        <v>6220.4809999999998</v>
      </c>
      <c r="D77" s="248">
        <f>'Dati Fig. 11'!E77</f>
        <v>10431.684999999999</v>
      </c>
      <c r="E77" s="249">
        <f>'Dati Fig. 11'!F77+'Dati Fig. 11'!G77</f>
        <v>5773.0740000000051</v>
      </c>
      <c r="F77" s="240">
        <f t="shared" si="58"/>
        <v>22425.24</v>
      </c>
      <c r="G77" s="213">
        <f>'Dati Fig. 11'!I77</f>
        <v>13339.61</v>
      </c>
      <c r="H77" s="239">
        <f>'Dati Fig. 11'!J77</f>
        <v>9085.6299999999992</v>
      </c>
      <c r="I77" s="240">
        <f t="shared" si="199"/>
        <v>22425.239999999998</v>
      </c>
      <c r="J77" s="267">
        <f t="shared" ref="J77:J88" si="200">C77-C76</f>
        <v>8.8000000000001819</v>
      </c>
      <c r="K77" s="267">
        <f t="shared" ref="K77:K88" si="201">D77-D76</f>
        <v>21.361999999999171</v>
      </c>
      <c r="L77" s="267">
        <f t="shared" ref="L77:L88" si="202">E77-E76</f>
        <v>41.573000000003958</v>
      </c>
      <c r="M77" s="268">
        <f t="shared" ref="M77:M88" si="203">F77-F76</f>
        <v>71.735000000000582</v>
      </c>
      <c r="N77" s="267">
        <f t="shared" ref="N77:N88" si="204">G77-G76</f>
        <v>58.644000000000233</v>
      </c>
      <c r="O77" s="267">
        <f t="shared" ref="O77:O88" si="205">H77-H76</f>
        <v>13.091999999998734</v>
      </c>
      <c r="P77" s="268">
        <f t="shared" ref="P77:P88" si="206">I77-I76</f>
        <v>71.735999999997148</v>
      </c>
      <c r="Q77" s="267">
        <f t="shared" ref="Q77:Q88" si="207">(C77-C76)/C76</f>
        <v>1.4166857570438957E-3</v>
      </c>
      <c r="R77" s="267">
        <f t="shared" ref="R77:R88" si="208">(D77-D76)/D76</f>
        <v>2.0520016525903345E-3</v>
      </c>
      <c r="S77" s="267">
        <f t="shared" ref="S77:S88" si="209">(E77-E76)/E76</f>
        <v>7.253422794483321E-3</v>
      </c>
      <c r="T77" s="268">
        <f t="shared" ref="T77:T88" si="210">(F77-F76)/F76</f>
        <v>3.209116422681838E-3</v>
      </c>
      <c r="U77" s="267">
        <f t="shared" ref="U77:U88" si="211">(G77-G76)/G76</f>
        <v>4.4156426573187697E-3</v>
      </c>
      <c r="V77" s="267">
        <f t="shared" ref="V77:V88" si="212">(H77-H76)/H76</f>
        <v>1.4430361162442896E-3</v>
      </c>
      <c r="W77" s="268">
        <f t="shared" ref="W77:W88" si="213">(I77-I76)/I76</f>
        <v>3.2091613019595115E-3</v>
      </c>
      <c r="X77" s="267">
        <f t="shared" ref="X77:X88" si="214">(C77-C65)/C65</f>
        <v>-6.6714687634655823E-2</v>
      </c>
      <c r="Y77" s="267">
        <f t="shared" ref="Y77:Y88" si="215">(D77-D65)/D65</f>
        <v>-5.8124369262247278E-3</v>
      </c>
      <c r="Z77" s="267">
        <f t="shared" ref="Z77:Z88" si="216">(E77-E65)/E65</f>
        <v>3.3521989406760586E-2</v>
      </c>
      <c r="AA77" s="268">
        <f t="shared" ref="AA77:AA88" si="217">(F77-F65)/F65</f>
        <v>-1.3999648165423562E-2</v>
      </c>
      <c r="AB77" s="267">
        <f t="shared" ref="AB77:AB88" si="218">(G77-G65)/G65</f>
        <v>-1.8438299979617646E-2</v>
      </c>
      <c r="AC77" s="267">
        <f t="shared" ref="AC77:AC88" si="219">(H77-H65)/H65</f>
        <v>-7.409553531328595E-3</v>
      </c>
      <c r="AD77" s="268">
        <f t="shared" ref="AD77:AD88" si="220">(I77-I65)/I65</f>
        <v>-1.3999648165423722E-2</v>
      </c>
      <c r="AE77" s="267">
        <f t="shared" ref="AE77:AE88" si="221">(C77-C76)/$F76</f>
        <v>3.9367428061058799E-4</v>
      </c>
      <c r="AF77" s="267">
        <f t="shared" ref="AF77:AF88" si="222">(D77-D76)/$F76</f>
        <v>9.5564431618214542E-4</v>
      </c>
      <c r="AG77" s="267">
        <f t="shared" ref="AG77:AG88" si="223">(E77-E76)/$F76</f>
        <v>1.8597978258892266E-3</v>
      </c>
      <c r="AH77" s="268">
        <f t="shared" ref="AH77:AH88" si="224">(F77-F76)/$F76</f>
        <v>3.209116422681838E-3</v>
      </c>
      <c r="AI77" s="267">
        <f t="shared" ref="AI77:AI88" si="225">(G77-G76)/$F76</f>
        <v>2.623481194559879E-3</v>
      </c>
      <c r="AJ77" s="267">
        <f t="shared" ref="AJ77:AJ88" si="226">(H77-H76)/$F76</f>
        <v>5.8567996383559237E-4</v>
      </c>
      <c r="AK77" s="268">
        <f t="shared" ref="AK77:AK88" si="227">(I77-I76)/$F76</f>
        <v>3.20916115839539E-3</v>
      </c>
      <c r="AL77" s="267">
        <f t="shared" ref="AL77:AL88" si="228">(C77-C65)/$F65</f>
        <v>-1.9551089506637104E-2</v>
      </c>
      <c r="AM77" s="267">
        <f t="shared" ref="AM77:AM88" si="229">(D77-D65)/$F65</f>
        <v>-2.6815405078245906E-3</v>
      </c>
      <c r="AN77" s="267">
        <f t="shared" ref="AN77:AN88" si="230">(E77-E65)/$F65</f>
        <v>8.2329818490383348E-3</v>
      </c>
      <c r="AO77" s="268">
        <f t="shared" ref="AO77:AO88" si="231">(F77-F65)/$F65</f>
        <v>-1.3999648165423562E-2</v>
      </c>
      <c r="AP77" s="267">
        <f t="shared" ref="AP77:AP88" si="232">(G77-G65)/$F65</f>
        <v>-1.1017584122297379E-2</v>
      </c>
      <c r="AQ77" s="267">
        <f t="shared" ref="AQ77:AQ88" si="233">(H77-H65)/$F65</f>
        <v>-2.9820640431262625E-3</v>
      </c>
      <c r="AR77" s="268">
        <f t="shared" ref="AR77:AR88" si="234">(I77-I65)/$F65</f>
        <v>-1.3999648165423722E-2</v>
      </c>
    </row>
    <row r="78" spans="1:44" x14ac:dyDescent="0.2">
      <c r="A78" s="330"/>
      <c r="B78" s="91" t="s">
        <v>528</v>
      </c>
      <c r="C78" s="250">
        <f>'Dati Fig. 11'!C78+'Dati Fig. 11'!D78</f>
        <v>6184.1109999999999</v>
      </c>
      <c r="D78" s="251">
        <f>'Dati Fig. 11'!E78</f>
        <v>10430.499</v>
      </c>
      <c r="E78" s="252">
        <f>'Dati Fig. 11'!F78+'Dati Fig. 11'!G78</f>
        <v>5735.6179999999977</v>
      </c>
      <c r="F78" s="242">
        <f t="shared" si="58"/>
        <v>22350.227999999999</v>
      </c>
      <c r="G78" s="214">
        <f>'Dati Fig. 11'!I78</f>
        <v>13306.016</v>
      </c>
      <c r="H78" s="241">
        <f>'Dati Fig. 11'!J78</f>
        <v>9044.2119999999995</v>
      </c>
      <c r="I78" s="242">
        <f t="shared" si="199"/>
        <v>22350.227999999999</v>
      </c>
      <c r="J78" s="269">
        <f t="shared" si="200"/>
        <v>-36.369999999999891</v>
      </c>
      <c r="K78" s="269">
        <f t="shared" si="201"/>
        <v>-1.1859999999996944</v>
      </c>
      <c r="L78" s="269">
        <f t="shared" si="202"/>
        <v>-37.456000000007407</v>
      </c>
      <c r="M78" s="270">
        <f t="shared" si="203"/>
        <v>-75.012000000002445</v>
      </c>
      <c r="N78" s="269">
        <f t="shared" si="204"/>
        <v>-33.59400000000096</v>
      </c>
      <c r="O78" s="269">
        <f t="shared" si="205"/>
        <v>-41.417999999999665</v>
      </c>
      <c r="P78" s="270">
        <f t="shared" si="206"/>
        <v>-75.011999999998807</v>
      </c>
      <c r="Q78" s="269">
        <f t="shared" si="207"/>
        <v>-5.8468147398890681E-3</v>
      </c>
      <c r="R78" s="269">
        <f t="shared" si="208"/>
        <v>-1.1369208330194925E-4</v>
      </c>
      <c r="S78" s="269">
        <f t="shared" si="209"/>
        <v>-6.4880512531118387E-3</v>
      </c>
      <c r="T78" s="270">
        <f t="shared" si="210"/>
        <v>-3.3449809232811976E-3</v>
      </c>
      <c r="U78" s="269">
        <f t="shared" si="211"/>
        <v>-2.5183644799211492E-3</v>
      </c>
      <c r="V78" s="269">
        <f t="shared" si="212"/>
        <v>-4.5586271948119912E-3</v>
      </c>
      <c r="W78" s="270">
        <f t="shared" si="213"/>
        <v>-3.3449809232810358E-3</v>
      </c>
      <c r="X78" s="269">
        <f t="shared" si="214"/>
        <v>-6.9016354547857747E-2</v>
      </c>
      <c r="Y78" s="269">
        <f t="shared" si="215"/>
        <v>-8.198280109821425E-3</v>
      </c>
      <c r="Z78" s="269">
        <f t="shared" si="216"/>
        <v>2.0920655511736521E-2</v>
      </c>
      <c r="AA78" s="270">
        <f t="shared" si="217"/>
        <v>-1.8752394373394887E-2</v>
      </c>
      <c r="AB78" s="269">
        <f t="shared" si="218"/>
        <v>-1.9768373593184087E-2</v>
      </c>
      <c r="AC78" s="269">
        <f t="shared" si="219"/>
        <v>-1.7253832147542367E-2</v>
      </c>
      <c r="AD78" s="270">
        <f t="shared" si="220"/>
        <v>-1.8752394373394887E-2</v>
      </c>
      <c r="AE78" s="269">
        <f t="shared" si="221"/>
        <v>-1.6218332557421855E-3</v>
      </c>
      <c r="AF78" s="269">
        <f t="shared" si="222"/>
        <v>-5.2886836439640974E-5</v>
      </c>
      <c r="AG78" s="269">
        <f t="shared" si="223"/>
        <v>-1.6702608310995737E-3</v>
      </c>
      <c r="AH78" s="270">
        <f t="shared" si="224"/>
        <v>-3.3449809232811976E-3</v>
      </c>
      <c r="AI78" s="269">
        <f t="shared" si="225"/>
        <v>-1.4980441680892136E-3</v>
      </c>
      <c r="AJ78" s="269">
        <f t="shared" si="226"/>
        <v>-1.8469367551919027E-3</v>
      </c>
      <c r="AK78" s="270">
        <f t="shared" si="227"/>
        <v>-3.3449809232810354E-3</v>
      </c>
      <c r="AL78" s="269">
        <f t="shared" si="228"/>
        <v>-2.0127224588558503E-2</v>
      </c>
      <c r="AM78" s="269">
        <f t="shared" si="229"/>
        <v>-3.7852941504454098E-3</v>
      </c>
      <c r="AN78" s="269">
        <f t="shared" si="230"/>
        <v>5.1601243656089852E-3</v>
      </c>
      <c r="AO78" s="270">
        <f t="shared" si="231"/>
        <v>-1.8752394373394887E-2</v>
      </c>
      <c r="AP78" s="269">
        <f t="shared" si="232"/>
        <v>-1.178112931271488E-2</v>
      </c>
      <c r="AQ78" s="269">
        <f t="shared" si="233"/>
        <v>-6.9712650606800078E-3</v>
      </c>
      <c r="AR78" s="270">
        <f t="shared" si="234"/>
        <v>-1.8752394373394887E-2</v>
      </c>
    </row>
    <row r="79" spans="1:44" x14ac:dyDescent="0.2">
      <c r="A79" s="330"/>
      <c r="B79" s="91" t="s">
        <v>529</v>
      </c>
      <c r="C79" s="250">
        <f>'Dati Fig. 11'!C79+'Dati Fig. 11'!D79</f>
        <v>6122.9319999999998</v>
      </c>
      <c r="D79" s="251">
        <f>'Dati Fig. 11'!E79</f>
        <v>10427.391</v>
      </c>
      <c r="E79" s="252">
        <f>'Dati Fig. 11'!F79+'Dati Fig. 11'!G79</f>
        <v>5769.9129999999996</v>
      </c>
      <c r="F79" s="242">
        <f t="shared" si="58"/>
        <v>22320.236000000001</v>
      </c>
      <c r="G79" s="214">
        <f>'Dati Fig. 11'!I79</f>
        <v>13279.844999999999</v>
      </c>
      <c r="H79" s="241">
        <f>'Dati Fig. 11'!J79</f>
        <v>9040.3909999999996</v>
      </c>
      <c r="I79" s="242">
        <f t="shared" si="199"/>
        <v>22320.235999999997</v>
      </c>
      <c r="J79" s="269">
        <f t="shared" si="200"/>
        <v>-61.179000000000087</v>
      </c>
      <c r="K79" s="269">
        <f t="shared" si="201"/>
        <v>-3.1080000000001746</v>
      </c>
      <c r="L79" s="269">
        <f t="shared" si="202"/>
        <v>34.295000000001892</v>
      </c>
      <c r="M79" s="270">
        <f t="shared" si="203"/>
        <v>-29.99199999999837</v>
      </c>
      <c r="N79" s="269">
        <f t="shared" si="204"/>
        <v>-26.171000000000276</v>
      </c>
      <c r="O79" s="269">
        <f t="shared" si="205"/>
        <v>-3.8209999999999127</v>
      </c>
      <c r="P79" s="270">
        <f t="shared" si="206"/>
        <v>-29.992000000002008</v>
      </c>
      <c r="Q79" s="269">
        <f t="shared" si="207"/>
        <v>-9.8929336811710029E-3</v>
      </c>
      <c r="R79" s="269">
        <f t="shared" si="208"/>
        <v>-2.979723213625901E-4</v>
      </c>
      <c r="S79" s="269">
        <f t="shared" si="209"/>
        <v>5.9793033636483294E-3</v>
      </c>
      <c r="T79" s="270">
        <f t="shared" si="210"/>
        <v>-1.341910248074354E-3</v>
      </c>
      <c r="U79" s="269">
        <f t="shared" si="211"/>
        <v>-1.9668546918927706E-3</v>
      </c>
      <c r="V79" s="269">
        <f t="shared" si="212"/>
        <v>-4.2248014531281585E-4</v>
      </c>
      <c r="W79" s="270">
        <f t="shared" si="213"/>
        <v>-1.3419102480745166E-3</v>
      </c>
      <c r="X79" s="269">
        <f t="shared" si="214"/>
        <v>-7.2424977389823744E-2</v>
      </c>
      <c r="Y79" s="269">
        <f t="shared" si="215"/>
        <v>-4.2603111820515346E-3</v>
      </c>
      <c r="Z79" s="269">
        <f t="shared" si="216"/>
        <v>2.6499383290508386E-2</v>
      </c>
      <c r="AA79" s="270">
        <f t="shared" si="217"/>
        <v>-1.646868754950644E-2</v>
      </c>
      <c r="AB79" s="269">
        <f t="shared" si="218"/>
        <v>-1.5817654969952865E-2</v>
      </c>
      <c r="AC79" s="269">
        <f t="shared" si="219"/>
        <v>-1.7423565598269814E-2</v>
      </c>
      <c r="AD79" s="270">
        <f t="shared" si="220"/>
        <v>-1.6468730888376321E-2</v>
      </c>
      <c r="AE79" s="269">
        <f t="shared" si="221"/>
        <v>-2.7372875122347786E-3</v>
      </c>
      <c r="AF79" s="269">
        <f t="shared" si="222"/>
        <v>-1.3905898409627743E-4</v>
      </c>
      <c r="AG79" s="269">
        <f t="shared" si="223"/>
        <v>1.534436248256702E-3</v>
      </c>
      <c r="AH79" s="270">
        <f t="shared" si="224"/>
        <v>-1.341910248074354E-3</v>
      </c>
      <c r="AI79" s="269">
        <f t="shared" si="225"/>
        <v>-1.170950023418118E-3</v>
      </c>
      <c r="AJ79" s="269">
        <f t="shared" si="226"/>
        <v>-1.7096022465631729E-4</v>
      </c>
      <c r="AK79" s="270">
        <f t="shared" si="227"/>
        <v>-1.3419102480745166E-3</v>
      </c>
      <c r="AL79" s="269">
        <f t="shared" si="228"/>
        <v>-2.1066295302330472E-2</v>
      </c>
      <c r="AM79" s="269">
        <f t="shared" si="229"/>
        <v>-1.9658961479469082E-3</v>
      </c>
      <c r="AN79" s="269">
        <f t="shared" si="230"/>
        <v>6.5635039007708182E-3</v>
      </c>
      <c r="AO79" s="270">
        <f t="shared" si="231"/>
        <v>-1.646868754950644E-2</v>
      </c>
      <c r="AP79" s="269">
        <f t="shared" si="232"/>
        <v>-9.4047865389476366E-3</v>
      </c>
      <c r="AQ79" s="269">
        <f t="shared" si="233"/>
        <v>-7.0639450751160179E-3</v>
      </c>
      <c r="AR79" s="270">
        <f t="shared" si="234"/>
        <v>-1.6468731614063654E-2</v>
      </c>
    </row>
    <row r="80" spans="1:44" x14ac:dyDescent="0.2">
      <c r="A80" s="330"/>
      <c r="B80" s="91" t="s">
        <v>530</v>
      </c>
      <c r="C80" s="250">
        <f>'Dati Fig. 11'!C80+'Dati Fig. 11'!D80</f>
        <v>6143.518</v>
      </c>
      <c r="D80" s="251">
        <f>'Dati Fig. 11'!E80</f>
        <v>10472.706</v>
      </c>
      <c r="E80" s="252">
        <f>'Dati Fig. 11'!F80+'Dati Fig. 11'!G80</f>
        <v>5790.2609999999986</v>
      </c>
      <c r="F80" s="242">
        <f t="shared" si="58"/>
        <v>22406.485000000001</v>
      </c>
      <c r="G80" s="214">
        <f>'Dati Fig. 11'!I80</f>
        <v>13280.846</v>
      </c>
      <c r="H80" s="241">
        <f>'Dati Fig. 11'!J80</f>
        <v>9125.6389999999992</v>
      </c>
      <c r="I80" s="242">
        <f t="shared" si="199"/>
        <v>22406.485000000001</v>
      </c>
      <c r="J80" s="269">
        <f t="shared" si="200"/>
        <v>20.58600000000024</v>
      </c>
      <c r="K80" s="269">
        <f t="shared" si="201"/>
        <v>45.315000000000509</v>
      </c>
      <c r="L80" s="269">
        <f t="shared" si="202"/>
        <v>20.347999999999047</v>
      </c>
      <c r="M80" s="270">
        <f t="shared" si="203"/>
        <v>86.248999999999796</v>
      </c>
      <c r="N80" s="269">
        <f t="shared" si="204"/>
        <v>1.0010000000002037</v>
      </c>
      <c r="O80" s="269">
        <f t="shared" si="205"/>
        <v>85.247999999999593</v>
      </c>
      <c r="P80" s="270">
        <f t="shared" si="206"/>
        <v>86.249000000003434</v>
      </c>
      <c r="Q80" s="269">
        <f t="shared" si="207"/>
        <v>3.3621147515602396E-3</v>
      </c>
      <c r="R80" s="269">
        <f t="shared" si="208"/>
        <v>4.3457658775815072E-3</v>
      </c>
      <c r="S80" s="269">
        <f t="shared" si="209"/>
        <v>3.5265696380515701E-3</v>
      </c>
      <c r="T80" s="270">
        <f t="shared" si="210"/>
        <v>3.8641616513373691E-3</v>
      </c>
      <c r="U80" s="269">
        <f t="shared" si="211"/>
        <v>7.5377385805346661E-5</v>
      </c>
      <c r="V80" s="269">
        <f t="shared" si="212"/>
        <v>9.4296806410253276E-3</v>
      </c>
      <c r="W80" s="270">
        <f t="shared" si="213"/>
        <v>3.8641616513375326E-3</v>
      </c>
      <c r="X80" s="269">
        <f t="shared" si="214"/>
        <v>-6.0612811683810892E-2</v>
      </c>
      <c r="Y80" s="269">
        <f t="shared" si="215"/>
        <v>9.2573654642729287E-4</v>
      </c>
      <c r="Z80" s="269">
        <f t="shared" si="216"/>
        <v>3.1935447594744988E-2</v>
      </c>
      <c r="AA80" s="270">
        <f t="shared" si="217"/>
        <v>-9.1768332993572496E-3</v>
      </c>
      <c r="AB80" s="269">
        <f t="shared" si="218"/>
        <v>-1.508653374593243E-2</v>
      </c>
      <c r="AC80" s="269">
        <f t="shared" si="219"/>
        <v>-4.4831545986243152E-4</v>
      </c>
      <c r="AD80" s="270">
        <f t="shared" si="220"/>
        <v>-9.1767894847834212E-3</v>
      </c>
      <c r="AE80" s="269">
        <f t="shared" si="221"/>
        <v>9.2230207601748653E-4</v>
      </c>
      <c r="AF80" s="269">
        <f t="shared" si="222"/>
        <v>2.0302204689950638E-3</v>
      </c>
      <c r="AG80" s="269">
        <f t="shared" si="223"/>
        <v>9.1163910632481875E-4</v>
      </c>
      <c r="AH80" s="270">
        <f t="shared" si="224"/>
        <v>3.8641616513373691E-3</v>
      </c>
      <c r="AI80" s="269">
        <f t="shared" si="225"/>
        <v>4.4847196060122469E-5</v>
      </c>
      <c r="AJ80" s="269">
        <f t="shared" si="226"/>
        <v>3.8193144552772468E-3</v>
      </c>
      <c r="AK80" s="270">
        <f t="shared" si="227"/>
        <v>3.8641616513375322E-3</v>
      </c>
      <c r="AL80" s="269">
        <f t="shared" si="228"/>
        <v>-1.7529089268113009E-2</v>
      </c>
      <c r="AM80" s="269">
        <f t="shared" si="229"/>
        <v>4.2831855119899987E-4</v>
      </c>
      <c r="AN80" s="269">
        <f t="shared" si="230"/>
        <v>7.9239374175565595E-3</v>
      </c>
      <c r="AO80" s="270">
        <f t="shared" si="231"/>
        <v>-9.1768332993572496E-3</v>
      </c>
      <c r="AP80" s="269">
        <f t="shared" si="232"/>
        <v>-8.9957950845515906E-3</v>
      </c>
      <c r="AQ80" s="269">
        <f t="shared" si="233"/>
        <v>-1.8099399443091945E-4</v>
      </c>
      <c r="AR80" s="270">
        <f t="shared" si="234"/>
        <v>-9.1767890789823496E-3</v>
      </c>
    </row>
    <row r="81" spans="1:44" x14ac:dyDescent="0.2">
      <c r="A81" s="330"/>
      <c r="B81" s="91" t="s">
        <v>531</v>
      </c>
      <c r="C81" s="250">
        <f>'Dati Fig. 11'!C81+'Dati Fig. 11'!D81</f>
        <v>6096.9539999999997</v>
      </c>
      <c r="D81" s="251">
        <f>'Dati Fig. 11'!E81</f>
        <v>10462.538</v>
      </c>
      <c r="E81" s="252">
        <f>'Dati Fig. 11'!F81+'Dati Fig. 11'!G81</f>
        <v>5760.2940000000026</v>
      </c>
      <c r="F81" s="242">
        <f t="shared" si="58"/>
        <v>22319.786</v>
      </c>
      <c r="G81" s="214">
        <f>'Dati Fig. 11'!I81</f>
        <v>13259.609</v>
      </c>
      <c r="H81" s="241">
        <f>'Dati Fig. 11'!J81</f>
        <v>9060.1759999999995</v>
      </c>
      <c r="I81" s="242">
        <f t="shared" si="199"/>
        <v>22319.785</v>
      </c>
      <c r="J81" s="269">
        <f t="shared" si="200"/>
        <v>-46.564000000000306</v>
      </c>
      <c r="K81" s="269">
        <f t="shared" si="201"/>
        <v>-10.167999999999665</v>
      </c>
      <c r="L81" s="269">
        <f t="shared" si="202"/>
        <v>-29.966999999996005</v>
      </c>
      <c r="M81" s="270">
        <f t="shared" si="203"/>
        <v>-86.699000000000524</v>
      </c>
      <c r="N81" s="269">
        <f t="shared" si="204"/>
        <v>-21.236999999999171</v>
      </c>
      <c r="O81" s="269">
        <f t="shared" si="205"/>
        <v>-65.462999999999738</v>
      </c>
      <c r="P81" s="270">
        <f t="shared" si="206"/>
        <v>-86.700000000000728</v>
      </c>
      <c r="Q81" s="269">
        <f t="shared" si="207"/>
        <v>-7.5793706472415817E-3</v>
      </c>
      <c r="R81" s="269">
        <f t="shared" si="208"/>
        <v>-9.7090474992801907E-4</v>
      </c>
      <c r="S81" s="269">
        <f t="shared" si="209"/>
        <v>-5.175414372512053E-3</v>
      </c>
      <c r="T81" s="270">
        <f t="shared" si="210"/>
        <v>-3.8693708540184025E-3</v>
      </c>
      <c r="U81" s="269">
        <f t="shared" si="211"/>
        <v>-1.5990698182931397E-3</v>
      </c>
      <c r="V81" s="269">
        <f t="shared" si="212"/>
        <v>-7.1735250539715347E-3</v>
      </c>
      <c r="W81" s="270">
        <f t="shared" si="213"/>
        <v>-3.8694154839547892E-3</v>
      </c>
      <c r="X81" s="269">
        <f t="shared" si="214"/>
        <v>-6.4806614292169676E-2</v>
      </c>
      <c r="Y81" s="269">
        <f t="shared" si="215"/>
        <v>-3.0611747074513486E-3</v>
      </c>
      <c r="Z81" s="269">
        <f t="shared" si="216"/>
        <v>1.9684933437091108E-2</v>
      </c>
      <c r="AA81" s="270">
        <f t="shared" si="217"/>
        <v>-1.5153543535352042E-2</v>
      </c>
      <c r="AB81" s="269">
        <f t="shared" si="218"/>
        <v>-1.5812996580034849E-2</v>
      </c>
      <c r="AC81" s="269">
        <f t="shared" si="219"/>
        <v>-1.4186945259713217E-2</v>
      </c>
      <c r="AD81" s="270">
        <f t="shared" si="220"/>
        <v>-1.5153587659720288E-2</v>
      </c>
      <c r="AE81" s="269">
        <f t="shared" si="221"/>
        <v>-2.0781483574956227E-3</v>
      </c>
      <c r="AF81" s="269">
        <f t="shared" si="222"/>
        <v>-4.5379719308939645E-4</v>
      </c>
      <c r="AG81" s="269">
        <f t="shared" si="223"/>
        <v>-1.3374253034331804E-3</v>
      </c>
      <c r="AH81" s="270">
        <f t="shared" si="224"/>
        <v>-3.8693708540184025E-3</v>
      </c>
      <c r="AI81" s="269">
        <f t="shared" si="225"/>
        <v>-9.4780595885517833E-4</v>
      </c>
      <c r="AJ81" s="269">
        <f t="shared" si="226"/>
        <v>-2.9216095250995298E-3</v>
      </c>
      <c r="AK81" s="270">
        <f t="shared" si="227"/>
        <v>-3.8694154839547892E-3</v>
      </c>
      <c r="AL81" s="269">
        <f t="shared" si="228"/>
        <v>-1.864272207816596E-2</v>
      </c>
      <c r="AM81" s="269">
        <f t="shared" si="229"/>
        <v>-1.4175394540244912E-3</v>
      </c>
      <c r="AN81" s="269">
        <f t="shared" si="230"/>
        <v>4.9067179968385714E-3</v>
      </c>
      <c r="AO81" s="270">
        <f t="shared" si="231"/>
        <v>-1.5153543535352042E-2</v>
      </c>
      <c r="AP81" s="269">
        <f t="shared" si="232"/>
        <v>-9.4003877825978108E-3</v>
      </c>
      <c r="AQ81" s="269">
        <f t="shared" si="233"/>
        <v>-5.7531998771224776E-3</v>
      </c>
      <c r="AR81" s="270">
        <f t="shared" si="234"/>
        <v>-1.5153587659720288E-2</v>
      </c>
    </row>
    <row r="82" spans="1:44" x14ac:dyDescent="0.2">
      <c r="A82" s="330"/>
      <c r="B82" s="91" t="s">
        <v>532</v>
      </c>
      <c r="C82" s="250">
        <f>'Dati Fig. 11'!C82+'Dati Fig. 11'!D82</f>
        <v>6040.9600000000009</v>
      </c>
      <c r="D82" s="251">
        <f>'Dati Fig. 11'!E82</f>
        <v>10478.964</v>
      </c>
      <c r="E82" s="252">
        <f>'Dati Fig. 11'!F82+'Dati Fig. 11'!G82</f>
        <v>5756.8430000000008</v>
      </c>
      <c r="F82" s="242">
        <f t="shared" si="58"/>
        <v>22276.767</v>
      </c>
      <c r="G82" s="214">
        <f>'Dati Fig. 11'!I82</f>
        <v>13170.067999999999</v>
      </c>
      <c r="H82" s="241">
        <f>'Dati Fig. 11'!J82</f>
        <v>9106.6990000000005</v>
      </c>
      <c r="I82" s="242">
        <f t="shared" si="199"/>
        <v>22276.767</v>
      </c>
      <c r="J82" s="269">
        <f t="shared" si="200"/>
        <v>-55.993999999998778</v>
      </c>
      <c r="K82" s="269">
        <f t="shared" si="201"/>
        <v>16.425999999999476</v>
      </c>
      <c r="L82" s="269">
        <f t="shared" si="202"/>
        <v>-3.4510000000018408</v>
      </c>
      <c r="M82" s="270">
        <f t="shared" si="203"/>
        <v>-43.019000000000233</v>
      </c>
      <c r="N82" s="269">
        <f t="shared" si="204"/>
        <v>-89.541000000001077</v>
      </c>
      <c r="O82" s="269">
        <f t="shared" si="205"/>
        <v>46.523000000001048</v>
      </c>
      <c r="P82" s="270">
        <f t="shared" si="206"/>
        <v>-43.018000000000029</v>
      </c>
      <c r="Q82" s="269">
        <f t="shared" si="207"/>
        <v>-9.1839302051481414E-3</v>
      </c>
      <c r="R82" s="269">
        <f t="shared" si="208"/>
        <v>1.5699823503627394E-3</v>
      </c>
      <c r="S82" s="269">
        <f t="shared" si="209"/>
        <v>-5.9910136531257597E-4</v>
      </c>
      <c r="T82" s="270">
        <f t="shared" si="210"/>
        <v>-1.9273930314564949E-3</v>
      </c>
      <c r="U82" s="269">
        <f t="shared" si="211"/>
        <v>-6.7529140565156234E-3</v>
      </c>
      <c r="V82" s="269">
        <f t="shared" si="212"/>
        <v>5.1348892118653162E-3</v>
      </c>
      <c r="W82" s="270">
        <f t="shared" si="213"/>
        <v>-1.9273483145110955E-3</v>
      </c>
      <c r="X82" s="269">
        <f t="shared" si="214"/>
        <v>-5.9719931345558745E-2</v>
      </c>
      <c r="Y82" s="269">
        <f t="shared" si="215"/>
        <v>1.5587821638006114E-3</v>
      </c>
      <c r="Z82" s="269">
        <f t="shared" si="216"/>
        <v>1.9320699927847285E-2</v>
      </c>
      <c r="AA82" s="270">
        <f t="shared" si="217"/>
        <v>-1.1460030275545825E-2</v>
      </c>
      <c r="AB82" s="269">
        <f t="shared" si="218"/>
        <v>-1.6139634240405112E-2</v>
      </c>
      <c r="AC82" s="269">
        <f t="shared" si="219"/>
        <v>-4.6131208721831513E-3</v>
      </c>
      <c r="AD82" s="270">
        <f t="shared" si="220"/>
        <v>-1.1460030275545825E-2</v>
      </c>
      <c r="AE82" s="269">
        <f t="shared" si="221"/>
        <v>-2.5087158093719526E-3</v>
      </c>
      <c r="AF82" s="269">
        <f t="shared" si="222"/>
        <v>7.3593895568709652E-4</v>
      </c>
      <c r="AG82" s="269">
        <f t="shared" si="223"/>
        <v>-1.546161777716794E-4</v>
      </c>
      <c r="AH82" s="270">
        <f t="shared" si="224"/>
        <v>-1.9273930314564949E-3</v>
      </c>
      <c r="AI82" s="269">
        <f t="shared" si="225"/>
        <v>-4.0117320121259709E-3</v>
      </c>
      <c r="AJ82" s="269">
        <f t="shared" si="226"/>
        <v>2.0843837839664343E-3</v>
      </c>
      <c r="AK82" s="270">
        <f t="shared" si="227"/>
        <v>-1.9273482281595366E-3</v>
      </c>
      <c r="AL82" s="269">
        <f t="shared" si="228"/>
        <v>-1.70259008878581E-2</v>
      </c>
      <c r="AM82" s="269">
        <f t="shared" si="229"/>
        <v>7.2371804967190335E-4</v>
      </c>
      <c r="AN82" s="269">
        <f t="shared" si="230"/>
        <v>4.8421525626404531E-3</v>
      </c>
      <c r="AO82" s="270">
        <f t="shared" si="231"/>
        <v>-1.1460030275545825E-2</v>
      </c>
      <c r="AP82" s="269">
        <f t="shared" si="232"/>
        <v>-9.5871674215140656E-3</v>
      </c>
      <c r="AQ82" s="269">
        <f t="shared" si="233"/>
        <v>-1.8728628540317595E-3</v>
      </c>
      <c r="AR82" s="270">
        <f t="shared" si="234"/>
        <v>-1.1460030275545825E-2</v>
      </c>
    </row>
    <row r="83" spans="1:44" x14ac:dyDescent="0.2">
      <c r="A83" s="330"/>
      <c r="B83" s="91" t="s">
        <v>533</v>
      </c>
      <c r="C83" s="250">
        <f>'Dati Fig. 11'!C83+'Dati Fig. 11'!D83</f>
        <v>6050.09</v>
      </c>
      <c r="D83" s="251">
        <f>'Dati Fig. 11'!E83</f>
        <v>10417.344999999999</v>
      </c>
      <c r="E83" s="252">
        <f>'Dati Fig. 11'!F83+'Dati Fig. 11'!G83</f>
        <v>5781.2100000000028</v>
      </c>
      <c r="F83" s="242">
        <f t="shared" si="58"/>
        <v>22248.645</v>
      </c>
      <c r="G83" s="214">
        <f>'Dati Fig. 11'!I83</f>
        <v>13156.645</v>
      </c>
      <c r="H83" s="241">
        <f>'Dati Fig. 11'!J83</f>
        <v>9091.9989999999998</v>
      </c>
      <c r="I83" s="242">
        <f t="shared" si="199"/>
        <v>22248.644</v>
      </c>
      <c r="J83" s="269">
        <f t="shared" si="200"/>
        <v>9.1299999999991996</v>
      </c>
      <c r="K83" s="269">
        <f t="shared" si="201"/>
        <v>-61.619000000000597</v>
      </c>
      <c r="L83" s="269">
        <f t="shared" si="202"/>
        <v>24.367000000002008</v>
      </c>
      <c r="M83" s="270">
        <f t="shared" si="203"/>
        <v>-28.121999999999389</v>
      </c>
      <c r="N83" s="269">
        <f t="shared" si="204"/>
        <v>-13.422999999998865</v>
      </c>
      <c r="O83" s="269">
        <f t="shared" si="205"/>
        <v>-14.700000000000728</v>
      </c>
      <c r="P83" s="270">
        <f t="shared" si="206"/>
        <v>-28.122999999999593</v>
      </c>
      <c r="Q83" s="269">
        <f t="shared" si="207"/>
        <v>1.5113491895326569E-3</v>
      </c>
      <c r="R83" s="269">
        <f t="shared" si="208"/>
        <v>-5.8802568650871022E-3</v>
      </c>
      <c r="S83" s="269">
        <f t="shared" si="209"/>
        <v>4.2327018471759615E-3</v>
      </c>
      <c r="T83" s="270">
        <f t="shared" si="210"/>
        <v>-1.2623914412714999E-3</v>
      </c>
      <c r="U83" s="269">
        <f t="shared" si="211"/>
        <v>-1.0192050640891806E-3</v>
      </c>
      <c r="V83" s="269">
        <f t="shared" si="212"/>
        <v>-1.6141963185563426E-3</v>
      </c>
      <c r="W83" s="270">
        <f t="shared" si="213"/>
        <v>-1.2624363310887792E-3</v>
      </c>
      <c r="X83" s="269">
        <f t="shared" si="214"/>
        <v>-5.675329648125868E-2</v>
      </c>
      <c r="Y83" s="269">
        <f t="shared" si="215"/>
        <v>-6.5062766753576379E-3</v>
      </c>
      <c r="Z83" s="269">
        <f t="shared" si="216"/>
        <v>3.0181015528064868E-2</v>
      </c>
      <c r="AA83" s="270">
        <f t="shared" si="217"/>
        <v>-1.1677266721862097E-2</v>
      </c>
      <c r="AB83" s="269">
        <f t="shared" si="218"/>
        <v>-1.8752278943505389E-2</v>
      </c>
      <c r="AC83" s="269">
        <f t="shared" si="219"/>
        <v>-1.2568873681941715E-3</v>
      </c>
      <c r="AD83" s="270">
        <f t="shared" si="220"/>
        <v>-1.1677311143566587E-2</v>
      </c>
      <c r="AE83" s="269">
        <f t="shared" si="221"/>
        <v>4.0984403167655339E-4</v>
      </c>
      <c r="AF83" s="269">
        <f t="shared" si="222"/>
        <v>-2.7660656503702085E-3</v>
      </c>
      <c r="AG83" s="269">
        <f t="shared" si="223"/>
        <v>1.0938301774221549E-3</v>
      </c>
      <c r="AH83" s="270">
        <f t="shared" si="224"/>
        <v>-1.2623914412714999E-3</v>
      </c>
      <c r="AI83" s="269">
        <f t="shared" si="225"/>
        <v>-6.0255601721734872E-4</v>
      </c>
      <c r="AJ83" s="269">
        <f t="shared" si="226"/>
        <v>-6.5988031387143064E-4</v>
      </c>
      <c r="AK83" s="270">
        <f t="shared" si="227"/>
        <v>-1.2624363310887792E-3</v>
      </c>
      <c r="AL83" s="269">
        <f t="shared" si="228"/>
        <v>-1.6170477708344635E-2</v>
      </c>
      <c r="AM83" s="269">
        <f t="shared" si="229"/>
        <v>-3.0305375230581851E-3</v>
      </c>
      <c r="AN83" s="269">
        <f t="shared" si="230"/>
        <v>7.5237485095407649E-3</v>
      </c>
      <c r="AO83" s="270">
        <f t="shared" si="231"/>
        <v>-1.1677266721862097E-2</v>
      </c>
      <c r="AP83" s="269">
        <f t="shared" si="232"/>
        <v>-1.1169038000902421E-2</v>
      </c>
      <c r="AQ83" s="269">
        <f t="shared" si="233"/>
        <v>-5.0827314266416494E-4</v>
      </c>
      <c r="AR83" s="270">
        <f t="shared" si="234"/>
        <v>-1.1677311143566587E-2</v>
      </c>
    </row>
    <row r="84" spans="1:44" x14ac:dyDescent="0.2">
      <c r="A84" s="330"/>
      <c r="B84" s="91" t="s">
        <v>534</v>
      </c>
      <c r="C84" s="250">
        <f>'Dati Fig. 11'!C84+'Dati Fig. 11'!D84</f>
        <v>5962.8409999999994</v>
      </c>
      <c r="D84" s="251">
        <f>'Dati Fig. 11'!E84</f>
        <v>10457.504999999999</v>
      </c>
      <c r="E84" s="252">
        <f>'Dati Fig. 11'!F84+'Dati Fig. 11'!G84</f>
        <v>5799.1459999999997</v>
      </c>
      <c r="F84" s="242">
        <f t="shared" si="58"/>
        <v>22219.491999999998</v>
      </c>
      <c r="G84" s="214">
        <f>'Dati Fig. 11'!I84</f>
        <v>13083.478999999999</v>
      </c>
      <c r="H84" s="241">
        <f>'Dati Fig. 11'!J84</f>
        <v>9136.0130000000008</v>
      </c>
      <c r="I84" s="242">
        <f t="shared" si="199"/>
        <v>22219.491999999998</v>
      </c>
      <c r="J84" s="269">
        <f t="shared" si="200"/>
        <v>-87.249000000000706</v>
      </c>
      <c r="K84" s="269">
        <f t="shared" si="201"/>
        <v>40.159999999999854</v>
      </c>
      <c r="L84" s="269">
        <f t="shared" si="202"/>
        <v>17.935999999996966</v>
      </c>
      <c r="M84" s="270">
        <f t="shared" si="203"/>
        <v>-29.153000000002066</v>
      </c>
      <c r="N84" s="269">
        <f t="shared" si="204"/>
        <v>-73.166000000001077</v>
      </c>
      <c r="O84" s="269">
        <f t="shared" si="205"/>
        <v>44.014000000001033</v>
      </c>
      <c r="P84" s="270">
        <f t="shared" si="206"/>
        <v>-29.152000000001863</v>
      </c>
      <c r="Q84" s="269">
        <f t="shared" si="207"/>
        <v>-1.4421107785173561E-2</v>
      </c>
      <c r="R84" s="269">
        <f t="shared" si="208"/>
        <v>3.8551089553048169E-3</v>
      </c>
      <c r="S84" s="269">
        <f t="shared" si="209"/>
        <v>3.102464708944487E-3</v>
      </c>
      <c r="T84" s="270">
        <f t="shared" si="210"/>
        <v>-1.310326988452648E-3</v>
      </c>
      <c r="U84" s="269">
        <f t="shared" si="211"/>
        <v>-5.561144197475958E-3</v>
      </c>
      <c r="V84" s="269">
        <f t="shared" si="212"/>
        <v>4.8409596173515897E-3</v>
      </c>
      <c r="W84" s="270">
        <f t="shared" si="213"/>
        <v>-1.310282100787889E-3</v>
      </c>
      <c r="X84" s="269">
        <f t="shared" si="214"/>
        <v>-7.3028146308445827E-2</v>
      </c>
      <c r="Y84" s="269">
        <f t="shared" si="215"/>
        <v>5.1395454051327743E-3</v>
      </c>
      <c r="Z84" s="269">
        <f t="shared" si="216"/>
        <v>3.045825718517392E-2</v>
      </c>
      <c r="AA84" s="270">
        <f t="shared" si="217"/>
        <v>-1.0900728575962602E-2</v>
      </c>
      <c r="AB84" s="269">
        <f t="shared" si="218"/>
        <v>-2.3218011131756474E-2</v>
      </c>
      <c r="AC84" s="269">
        <f t="shared" si="219"/>
        <v>7.2894976327188693E-3</v>
      </c>
      <c r="AD84" s="270">
        <f t="shared" si="220"/>
        <v>-1.0900728575962764E-2</v>
      </c>
      <c r="AE84" s="269">
        <f t="shared" si="221"/>
        <v>-3.9215421882995887E-3</v>
      </c>
      <c r="AF84" s="269">
        <f t="shared" si="222"/>
        <v>1.8050537459696919E-3</v>
      </c>
      <c r="AG84" s="269">
        <f t="shared" si="223"/>
        <v>8.061614538771672E-4</v>
      </c>
      <c r="AH84" s="270">
        <f t="shared" si="224"/>
        <v>-1.310326988452648E-3</v>
      </c>
      <c r="AI84" s="269">
        <f t="shared" si="225"/>
        <v>-3.2885598201598826E-3</v>
      </c>
      <c r="AJ84" s="269">
        <f t="shared" si="226"/>
        <v>1.9782777782647453E-3</v>
      </c>
      <c r="AK84" s="270">
        <f t="shared" si="227"/>
        <v>-1.3102820418952194E-3</v>
      </c>
      <c r="AL84" s="269">
        <f t="shared" si="228"/>
        <v>-2.0911381000223973E-2</v>
      </c>
      <c r="AM84" s="269">
        <f t="shared" si="229"/>
        <v>2.380302674857998E-3</v>
      </c>
      <c r="AN84" s="269">
        <f t="shared" si="230"/>
        <v>7.6303497494033725E-3</v>
      </c>
      <c r="AO84" s="270">
        <f t="shared" si="231"/>
        <v>-1.0900728575962602E-2</v>
      </c>
      <c r="AP84" s="269">
        <f t="shared" si="232"/>
        <v>-1.3843833590703878E-2</v>
      </c>
      <c r="AQ84" s="269">
        <f t="shared" si="233"/>
        <v>2.9431050147411932E-3</v>
      </c>
      <c r="AR84" s="270">
        <f t="shared" si="234"/>
        <v>-1.0900728575962765E-2</v>
      </c>
    </row>
    <row r="85" spans="1:44" x14ac:dyDescent="0.2">
      <c r="A85" s="330"/>
      <c r="B85" s="91" t="s">
        <v>535</v>
      </c>
      <c r="C85" s="250">
        <f>'Dati Fig. 11'!C85+'Dati Fig. 11'!D85</f>
        <v>5992.1570000000002</v>
      </c>
      <c r="D85" s="251">
        <f>'Dati Fig. 11'!E85</f>
        <v>10522.579</v>
      </c>
      <c r="E85" s="252">
        <f>'Dati Fig. 11'!F85+'Dati Fig. 11'!G85</f>
        <v>5818.2010000000018</v>
      </c>
      <c r="F85" s="242">
        <f t="shared" ref="F85:F148" si="235">SUM(C85:E85)</f>
        <v>22332.937000000002</v>
      </c>
      <c r="G85" s="214">
        <f>'Dati Fig. 11'!I85</f>
        <v>13218.496999999999</v>
      </c>
      <c r="H85" s="241">
        <f>'Dati Fig. 11'!J85</f>
        <v>9114.44</v>
      </c>
      <c r="I85" s="242">
        <f t="shared" si="199"/>
        <v>22332.936999999998</v>
      </c>
      <c r="J85" s="269">
        <f t="shared" si="200"/>
        <v>29.316000000000713</v>
      </c>
      <c r="K85" s="269">
        <f t="shared" si="201"/>
        <v>65.074000000000524</v>
      </c>
      <c r="L85" s="269">
        <f t="shared" si="202"/>
        <v>19.05500000000211</v>
      </c>
      <c r="M85" s="270">
        <f t="shared" si="203"/>
        <v>113.44500000000335</v>
      </c>
      <c r="N85" s="269">
        <f t="shared" si="204"/>
        <v>135.01800000000003</v>
      </c>
      <c r="O85" s="269">
        <f t="shared" si="205"/>
        <v>-21.57300000000032</v>
      </c>
      <c r="P85" s="270">
        <f t="shared" si="206"/>
        <v>113.44499999999971</v>
      </c>
      <c r="Q85" s="269">
        <f t="shared" si="207"/>
        <v>4.9164483842518555E-3</v>
      </c>
      <c r="R85" s="269">
        <f t="shared" si="208"/>
        <v>6.2227079977490354E-3</v>
      </c>
      <c r="S85" s="269">
        <f t="shared" si="209"/>
        <v>3.285828637527338E-3</v>
      </c>
      <c r="T85" s="270">
        <f t="shared" si="210"/>
        <v>5.1056522804393259E-3</v>
      </c>
      <c r="U85" s="269">
        <f t="shared" si="211"/>
        <v>1.0319732236357014E-2</v>
      </c>
      <c r="V85" s="269">
        <f t="shared" si="212"/>
        <v>-2.361314503383513E-3</v>
      </c>
      <c r="W85" s="270">
        <f t="shared" si="213"/>
        <v>5.1056522804391619E-3</v>
      </c>
      <c r="X85" s="269">
        <f t="shared" si="214"/>
        <v>-5.1994943050784441E-2</v>
      </c>
      <c r="Y85" s="269">
        <f t="shared" si="215"/>
        <v>1.385646424632756E-2</v>
      </c>
      <c r="Z85" s="269">
        <f t="shared" si="216"/>
        <v>3.4553019366170917E-2</v>
      </c>
      <c r="AA85" s="270">
        <f t="shared" si="217"/>
        <v>4.2488948393826285E-4</v>
      </c>
      <c r="AB85" s="269">
        <f t="shared" si="218"/>
        <v>-2.3378290093371543E-3</v>
      </c>
      <c r="AC85" s="269">
        <f t="shared" si="219"/>
        <v>4.4589033698554494E-3</v>
      </c>
      <c r="AD85" s="270">
        <f t="shared" si="220"/>
        <v>4.2488948393826291E-4</v>
      </c>
      <c r="AE85" s="269">
        <f t="shared" si="221"/>
        <v>1.3193820992847504E-3</v>
      </c>
      <c r="AF85" s="269">
        <f t="shared" si="222"/>
        <v>2.9286898188311656E-3</v>
      </c>
      <c r="AG85" s="269">
        <f t="shared" si="223"/>
        <v>8.5758036232341003E-4</v>
      </c>
      <c r="AH85" s="270">
        <f t="shared" si="224"/>
        <v>5.1056522804393259E-3</v>
      </c>
      <c r="AI85" s="269">
        <f t="shared" si="225"/>
        <v>6.0765565657396681E-3</v>
      </c>
      <c r="AJ85" s="269">
        <f t="shared" si="226"/>
        <v>-9.709042853005065E-4</v>
      </c>
      <c r="AK85" s="270">
        <f t="shared" si="227"/>
        <v>5.1056522804391619E-3</v>
      </c>
      <c r="AL85" s="269">
        <f t="shared" si="228"/>
        <v>-1.4722185439778742E-2</v>
      </c>
      <c r="AM85" s="269">
        <f t="shared" si="229"/>
        <v>6.4422384136647009E-3</v>
      </c>
      <c r="AN85" s="269">
        <f t="shared" si="230"/>
        <v>8.7048365100523845E-3</v>
      </c>
      <c r="AO85" s="270">
        <f t="shared" si="231"/>
        <v>4.2488948393826285E-4</v>
      </c>
      <c r="AP85" s="269">
        <f t="shared" si="232"/>
        <v>-1.3875542187651068E-3</v>
      </c>
      <c r="AQ85" s="269">
        <f t="shared" si="233"/>
        <v>1.8124437027033696E-3</v>
      </c>
      <c r="AR85" s="270">
        <f t="shared" si="234"/>
        <v>4.2488948393826285E-4</v>
      </c>
    </row>
    <row r="86" spans="1:44" x14ac:dyDescent="0.2">
      <c r="A86" s="330"/>
      <c r="B86" s="91" t="s">
        <v>536</v>
      </c>
      <c r="C86" s="250">
        <f>'Dati Fig. 11'!C86+'Dati Fig. 11'!D86</f>
        <v>6009.7710000000006</v>
      </c>
      <c r="D86" s="251">
        <f>'Dati Fig. 11'!E86</f>
        <v>10489.939</v>
      </c>
      <c r="E86" s="252">
        <f>'Dati Fig. 11'!F86+'Dati Fig. 11'!G86</f>
        <v>5825.3510000000006</v>
      </c>
      <c r="F86" s="242">
        <f t="shared" si="235"/>
        <v>22325.061000000002</v>
      </c>
      <c r="G86" s="214">
        <f>'Dati Fig. 11'!I86</f>
        <v>13241.834000000001</v>
      </c>
      <c r="H86" s="241">
        <f>'Dati Fig. 11'!J86</f>
        <v>9083.2270000000008</v>
      </c>
      <c r="I86" s="242">
        <f t="shared" si="199"/>
        <v>22325.061000000002</v>
      </c>
      <c r="J86" s="269">
        <f t="shared" si="200"/>
        <v>17.614000000000487</v>
      </c>
      <c r="K86" s="269">
        <f t="shared" si="201"/>
        <v>-32.639999999999418</v>
      </c>
      <c r="L86" s="269">
        <f t="shared" si="202"/>
        <v>7.1499999999987267</v>
      </c>
      <c r="M86" s="270">
        <f t="shared" si="203"/>
        <v>-7.8760000000002037</v>
      </c>
      <c r="N86" s="269">
        <f t="shared" si="204"/>
        <v>23.337000000001353</v>
      </c>
      <c r="O86" s="269">
        <f t="shared" si="205"/>
        <v>-31.212999999999738</v>
      </c>
      <c r="P86" s="270">
        <f t="shared" si="206"/>
        <v>-7.8759999999965657</v>
      </c>
      <c r="Q86" s="269">
        <f t="shared" si="207"/>
        <v>2.9395090949720587E-3</v>
      </c>
      <c r="R86" s="269">
        <f t="shared" si="208"/>
        <v>-3.1019011594020265E-3</v>
      </c>
      <c r="S86" s="269">
        <f t="shared" si="209"/>
        <v>1.2289021984628451E-3</v>
      </c>
      <c r="T86" s="270">
        <f t="shared" si="210"/>
        <v>-3.5266297486981688E-4</v>
      </c>
      <c r="U86" s="269">
        <f t="shared" si="211"/>
        <v>1.7654805988911867E-3</v>
      </c>
      <c r="V86" s="269">
        <f t="shared" si="212"/>
        <v>-3.4245658537441397E-3</v>
      </c>
      <c r="W86" s="270">
        <f t="shared" si="213"/>
        <v>-3.5266297486965403E-4</v>
      </c>
      <c r="X86" s="269">
        <f t="shared" si="214"/>
        <v>-4.3650960992362056E-2</v>
      </c>
      <c r="Y86" s="269">
        <f t="shared" si="215"/>
        <v>3.9385436738775441E-3</v>
      </c>
      <c r="Z86" s="269">
        <f t="shared" si="216"/>
        <v>3.1156211372693449E-2</v>
      </c>
      <c r="AA86" s="270">
        <f t="shared" si="217"/>
        <v>-2.5529659682277739E-3</v>
      </c>
      <c r="AB86" s="269">
        <f t="shared" si="218"/>
        <v>-3.7988825134494244E-3</v>
      </c>
      <c r="AC86" s="269">
        <f t="shared" si="219"/>
        <v>-7.3103339628969666E-4</v>
      </c>
      <c r="AD86" s="270">
        <f t="shared" si="220"/>
        <v>-2.5529659682276117E-3</v>
      </c>
      <c r="AE86" s="269">
        <f t="shared" si="221"/>
        <v>7.8870056365629322E-4</v>
      </c>
      <c r="AF86" s="269">
        <f t="shared" si="222"/>
        <v>-1.4615184738128897E-3</v>
      </c>
      <c r="AG86" s="269">
        <f t="shared" si="223"/>
        <v>3.2015493528677962E-4</v>
      </c>
      <c r="AH86" s="270">
        <f t="shared" si="224"/>
        <v>-3.5266297486981688E-4</v>
      </c>
      <c r="AI86" s="269">
        <f t="shared" si="225"/>
        <v>1.0449588426278797E-3</v>
      </c>
      <c r="AJ86" s="269">
        <f t="shared" si="226"/>
        <v>-1.3976218174976151E-3</v>
      </c>
      <c r="AK86" s="270">
        <f t="shared" si="227"/>
        <v>-3.5266297486965398E-4</v>
      </c>
      <c r="AL86" s="269">
        <f t="shared" si="228"/>
        <v>-1.2255541255502902E-2</v>
      </c>
      <c r="AM86" s="269">
        <f t="shared" si="229"/>
        <v>1.8386484046565323E-3</v>
      </c>
      <c r="AN86" s="269">
        <f t="shared" si="230"/>
        <v>7.8639268826186364E-3</v>
      </c>
      <c r="AO86" s="270">
        <f t="shared" si="231"/>
        <v>-2.5529659682277739E-3</v>
      </c>
      <c r="AP86" s="269">
        <f t="shared" si="232"/>
        <v>-2.2560782893479014E-3</v>
      </c>
      <c r="AQ86" s="269">
        <f t="shared" si="233"/>
        <v>-2.9688767887979105E-4</v>
      </c>
      <c r="AR86" s="270">
        <f t="shared" si="234"/>
        <v>-2.5529659682276113E-3</v>
      </c>
    </row>
    <row r="87" spans="1:44" x14ac:dyDescent="0.2">
      <c r="A87" s="330"/>
      <c r="B87" s="91" t="s">
        <v>537</v>
      </c>
      <c r="C87" s="250">
        <f>'Dati Fig. 11'!C87+'Dati Fig. 11'!D87</f>
        <v>6011.0240000000003</v>
      </c>
      <c r="D87" s="251">
        <f>'Dati Fig. 11'!E87</f>
        <v>10498.152</v>
      </c>
      <c r="E87" s="252">
        <f>'Dati Fig. 11'!F87+'Dati Fig. 11'!G87</f>
        <v>5897.475000000004</v>
      </c>
      <c r="F87" s="242">
        <f t="shared" si="235"/>
        <v>22406.651000000005</v>
      </c>
      <c r="G87" s="214">
        <f>'Dati Fig. 11'!I87</f>
        <v>13181.305</v>
      </c>
      <c r="H87" s="241">
        <f>'Dati Fig. 11'!J87</f>
        <v>9225.3459999999995</v>
      </c>
      <c r="I87" s="242">
        <f t="shared" si="199"/>
        <v>22406.650999999998</v>
      </c>
      <c r="J87" s="269">
        <f t="shared" si="200"/>
        <v>1.2529999999997017</v>
      </c>
      <c r="K87" s="269">
        <f t="shared" si="201"/>
        <v>8.2129999999997381</v>
      </c>
      <c r="L87" s="269">
        <f t="shared" si="202"/>
        <v>72.124000000003434</v>
      </c>
      <c r="M87" s="270">
        <f t="shared" si="203"/>
        <v>81.590000000003783</v>
      </c>
      <c r="N87" s="269">
        <f t="shared" si="204"/>
        <v>-60.529000000000451</v>
      </c>
      <c r="O87" s="269">
        <f t="shared" si="205"/>
        <v>142.11899999999878</v>
      </c>
      <c r="P87" s="270">
        <f t="shared" si="206"/>
        <v>81.589999999996508</v>
      </c>
      <c r="Q87" s="269">
        <f t="shared" si="207"/>
        <v>2.084938011780651E-4</v>
      </c>
      <c r="R87" s="269">
        <f t="shared" si="208"/>
        <v>7.8294068249584086E-4</v>
      </c>
      <c r="S87" s="269">
        <f t="shared" si="209"/>
        <v>1.2381056523461578E-2</v>
      </c>
      <c r="T87" s="270">
        <f t="shared" si="210"/>
        <v>3.654637270644133E-3</v>
      </c>
      <c r="U87" s="269">
        <f t="shared" si="211"/>
        <v>-4.5710435578636957E-3</v>
      </c>
      <c r="V87" s="269">
        <f t="shared" si="212"/>
        <v>1.5646311602693488E-2</v>
      </c>
      <c r="W87" s="270">
        <f t="shared" si="213"/>
        <v>3.6546372706438069E-3</v>
      </c>
      <c r="X87" s="269">
        <f t="shared" si="214"/>
        <v>-4.0420163707401952E-2</v>
      </c>
      <c r="Y87" s="269">
        <f t="shared" si="215"/>
        <v>1.0707879999191268E-2</v>
      </c>
      <c r="Z87" s="269">
        <f t="shared" si="216"/>
        <v>3.9301720216852791E-2</v>
      </c>
      <c r="AA87" s="270">
        <f t="shared" si="217"/>
        <v>3.6297769906800275E-3</v>
      </c>
      <c r="AB87" s="269">
        <f t="shared" si="218"/>
        <v>-9.4950563066600255E-3</v>
      </c>
      <c r="AC87" s="269">
        <f t="shared" si="219"/>
        <v>2.2997904624021091E-2</v>
      </c>
      <c r="AD87" s="270">
        <f t="shared" si="220"/>
        <v>3.6297769906797018E-3</v>
      </c>
      <c r="AE87" s="269">
        <f t="shared" si="221"/>
        <v>5.6125266578205611E-5</v>
      </c>
      <c r="AF87" s="269">
        <f t="shared" si="222"/>
        <v>3.678825334452496E-4</v>
      </c>
      <c r="AG87" s="269">
        <f t="shared" si="223"/>
        <v>3.2306294706206371E-3</v>
      </c>
      <c r="AH87" s="270">
        <f t="shared" si="224"/>
        <v>3.654637270644133E-3</v>
      </c>
      <c r="AI87" s="269">
        <f t="shared" si="225"/>
        <v>-2.7112579893958833E-3</v>
      </c>
      <c r="AJ87" s="269">
        <f t="shared" si="226"/>
        <v>6.3658952600397717E-3</v>
      </c>
      <c r="AK87" s="270">
        <f t="shared" si="227"/>
        <v>3.6546372706438069E-3</v>
      </c>
      <c r="AL87" s="269">
        <f t="shared" si="228"/>
        <v>-1.1341278228674921E-2</v>
      </c>
      <c r="AM87" s="269">
        <f t="shared" si="229"/>
        <v>4.9818114744794809E-3</v>
      </c>
      <c r="AN87" s="269">
        <f t="shared" si="230"/>
        <v>9.9892437448753854E-3</v>
      </c>
      <c r="AO87" s="270">
        <f t="shared" si="231"/>
        <v>3.6297769906800275E-3</v>
      </c>
      <c r="AP87" s="269">
        <f t="shared" si="232"/>
        <v>-5.6597323594325321E-3</v>
      </c>
      <c r="AQ87" s="269">
        <f t="shared" si="233"/>
        <v>9.289509350112397E-3</v>
      </c>
      <c r="AR87" s="270">
        <f t="shared" si="234"/>
        <v>3.6297769906797018E-3</v>
      </c>
    </row>
    <row r="88" spans="1:44" x14ac:dyDescent="0.2">
      <c r="A88" s="331"/>
      <c r="B88" s="100" t="s">
        <v>538</v>
      </c>
      <c r="C88" s="253">
        <f>'Dati Fig. 11'!C88+'Dati Fig. 11'!D88</f>
        <v>5988.9849999999997</v>
      </c>
      <c r="D88" s="254">
        <f>'Dati Fig. 11'!E88</f>
        <v>10521.251</v>
      </c>
      <c r="E88" s="255">
        <f>'Dati Fig. 11'!F88+'Dati Fig. 11'!G88</f>
        <v>5926.9519999999966</v>
      </c>
      <c r="F88" s="245">
        <f t="shared" si="235"/>
        <v>22437.187999999998</v>
      </c>
      <c r="G88" s="243">
        <f>'Dati Fig. 11'!I88</f>
        <v>13258.162</v>
      </c>
      <c r="H88" s="244">
        <f>'Dati Fig. 11'!J88</f>
        <v>9179.0259999999998</v>
      </c>
      <c r="I88" s="245">
        <f t="shared" si="199"/>
        <v>22437.188000000002</v>
      </c>
      <c r="J88" s="271">
        <f t="shared" si="200"/>
        <v>-22.039000000000669</v>
      </c>
      <c r="K88" s="271">
        <f t="shared" si="201"/>
        <v>23.09900000000016</v>
      </c>
      <c r="L88" s="271">
        <f t="shared" si="202"/>
        <v>29.476999999992586</v>
      </c>
      <c r="M88" s="272">
        <f t="shared" si="203"/>
        <v>30.536999999992986</v>
      </c>
      <c r="N88" s="271">
        <f t="shared" si="204"/>
        <v>76.856999999999971</v>
      </c>
      <c r="O88" s="271">
        <f t="shared" si="205"/>
        <v>-46.319999999999709</v>
      </c>
      <c r="P88" s="272">
        <f t="shared" si="206"/>
        <v>30.5370000000039</v>
      </c>
      <c r="Q88" s="271">
        <f t="shared" si="207"/>
        <v>-3.6664302122235192E-3</v>
      </c>
      <c r="R88" s="271">
        <f t="shared" si="208"/>
        <v>2.2002920132991178E-3</v>
      </c>
      <c r="S88" s="271">
        <f t="shared" si="209"/>
        <v>4.998240772532748E-3</v>
      </c>
      <c r="T88" s="272">
        <f t="shared" si="210"/>
        <v>1.3628542703678912E-3</v>
      </c>
      <c r="U88" s="271">
        <f t="shared" si="211"/>
        <v>5.8307580319247581E-3</v>
      </c>
      <c r="V88" s="271">
        <f t="shared" si="212"/>
        <v>-5.0209498917438665E-3</v>
      </c>
      <c r="W88" s="272">
        <f t="shared" si="213"/>
        <v>1.3628542703683787E-3</v>
      </c>
      <c r="X88" s="271">
        <f t="shared" si="214"/>
        <v>-3.5851164926209177E-2</v>
      </c>
      <c r="Y88" s="271">
        <f t="shared" si="215"/>
        <v>1.0655577161246571E-2</v>
      </c>
      <c r="Z88" s="271">
        <f t="shared" si="216"/>
        <v>3.4101189199826611E-2</v>
      </c>
      <c r="AA88" s="272">
        <f t="shared" si="217"/>
        <v>3.743618730037963E-3</v>
      </c>
      <c r="AB88" s="271">
        <f t="shared" si="218"/>
        <v>-1.7170437752796058E-3</v>
      </c>
      <c r="AC88" s="271">
        <f t="shared" si="219"/>
        <v>1.1737399170992657E-2</v>
      </c>
      <c r="AD88" s="272">
        <f t="shared" si="220"/>
        <v>3.7436636332273052E-3</v>
      </c>
      <c r="AE88" s="271">
        <f t="shared" si="221"/>
        <v>-9.835918808214876E-4</v>
      </c>
      <c r="AF88" s="271">
        <f t="shared" si="222"/>
        <v>1.0308992629019015E-3</v>
      </c>
      <c r="AG88" s="271">
        <f t="shared" si="223"/>
        <v>1.3155468882874366E-3</v>
      </c>
      <c r="AH88" s="272">
        <f t="shared" si="224"/>
        <v>1.3628542703678912E-3</v>
      </c>
      <c r="AI88" s="271">
        <f t="shared" si="225"/>
        <v>3.4300976080718156E-3</v>
      </c>
      <c r="AJ88" s="271">
        <f t="shared" si="226"/>
        <v>-2.0672433377035998E-3</v>
      </c>
      <c r="AK88" s="272">
        <f t="shared" si="227"/>
        <v>1.3628542703683782E-3</v>
      </c>
      <c r="AL88" s="271">
        <f t="shared" si="228"/>
        <v>-9.9624644994151888E-3</v>
      </c>
      <c r="AM88" s="271">
        <f t="shared" si="229"/>
        <v>4.9624432499511765E-3</v>
      </c>
      <c r="AN88" s="271">
        <f t="shared" si="230"/>
        <v>8.7436399795018938E-3</v>
      </c>
      <c r="AO88" s="272">
        <f t="shared" si="231"/>
        <v>3.743618730037963E-3</v>
      </c>
      <c r="AP88" s="271">
        <f t="shared" si="232"/>
        <v>-1.0201532153458746E-3</v>
      </c>
      <c r="AQ88" s="271">
        <f t="shared" si="233"/>
        <v>4.7638166810976337E-3</v>
      </c>
      <c r="AR88" s="272">
        <f t="shared" si="234"/>
        <v>3.7436634657518407E-3</v>
      </c>
    </row>
    <row r="89" spans="1:44" x14ac:dyDescent="0.2">
      <c r="A89" s="329">
        <f>A77+1</f>
        <v>2011</v>
      </c>
      <c r="B89" s="82" t="s">
        <v>527</v>
      </c>
      <c r="C89" s="247">
        <f>'Dati Fig. 11'!C89+'Dati Fig. 11'!D89</f>
        <v>5943.7219999999998</v>
      </c>
      <c r="D89" s="248">
        <f>'Dati Fig. 11'!E89</f>
        <v>10488.502</v>
      </c>
      <c r="E89" s="249">
        <f>'Dati Fig. 11'!F89+'Dati Fig. 11'!G89</f>
        <v>5945.9749999999995</v>
      </c>
      <c r="F89" s="240">
        <f t="shared" si="235"/>
        <v>22378.199000000001</v>
      </c>
      <c r="G89" s="213">
        <f>'Dati Fig. 11'!I89</f>
        <v>13222.123</v>
      </c>
      <c r="H89" s="239">
        <f>'Dati Fig. 11'!J89</f>
        <v>9156.0759999999991</v>
      </c>
      <c r="I89" s="240">
        <f t="shared" si="199"/>
        <v>22378.199000000001</v>
      </c>
      <c r="J89" s="267">
        <f t="shared" ref="J89:J100" si="236">C89-C88</f>
        <v>-45.26299999999992</v>
      </c>
      <c r="K89" s="267">
        <f t="shared" ref="K89:K100" si="237">D89-D88</f>
        <v>-32.748999999999796</v>
      </c>
      <c r="L89" s="267">
        <f t="shared" ref="L89:L100" si="238">E89-E88</f>
        <v>19.023000000002867</v>
      </c>
      <c r="M89" s="268">
        <f t="shared" ref="M89:M100" si="239">F89-F88</f>
        <v>-58.988999999997759</v>
      </c>
      <c r="N89" s="267">
        <f t="shared" ref="N89:N100" si="240">G89-G88</f>
        <v>-36.039000000000669</v>
      </c>
      <c r="O89" s="267">
        <f t="shared" ref="O89:O100" si="241">H89-H88</f>
        <v>-22.950000000000728</v>
      </c>
      <c r="P89" s="268">
        <f t="shared" ref="P89:P100" si="242">I89-I88</f>
        <v>-58.989000000001397</v>
      </c>
      <c r="Q89" s="267">
        <f t="shared" ref="Q89:Q100" si="243">(C89-C88)/C88</f>
        <v>-7.5577080256504104E-3</v>
      </c>
      <c r="R89" s="267">
        <f t="shared" ref="R89:R100" si="244">(D89-D88)/D88</f>
        <v>-3.1126526683946422E-3</v>
      </c>
      <c r="S89" s="267">
        <f t="shared" ref="S89:S100" si="245">(E89-E88)/E88</f>
        <v>3.2095755120005827E-3</v>
      </c>
      <c r="T89" s="268">
        <f t="shared" ref="T89:T100" si="246">(F89-F88)/F88</f>
        <v>-2.6290727697248764E-3</v>
      </c>
      <c r="U89" s="267">
        <f t="shared" ref="U89:U100" si="247">(G89-G88)/G88</f>
        <v>-2.7182500862488082E-3</v>
      </c>
      <c r="V89" s="267">
        <f t="shared" ref="V89:V100" si="248">(H89-H88)/H88</f>
        <v>-2.5002652786908683E-3</v>
      </c>
      <c r="W89" s="268">
        <f t="shared" ref="W89:W100" si="249">(I89-I88)/I88</f>
        <v>-2.6290727697250381E-3</v>
      </c>
      <c r="X89" s="267">
        <f t="shared" ref="X89:X100" si="250">(C89-C77)/C77</f>
        <v>-4.4491575490705627E-2</v>
      </c>
      <c r="Y89" s="267">
        <f t="shared" ref="Y89:Y100" si="251">(D89-D77)/D77</f>
        <v>5.4465793397711799E-3</v>
      </c>
      <c r="Z89" s="267">
        <f t="shared" ref="Z89:Z100" si="252">(E89-E77)/E77</f>
        <v>2.9949555470793244E-2</v>
      </c>
      <c r="AA89" s="268">
        <f t="shared" ref="AA89:AA100" si="253">(F89-F77)/F77</f>
        <v>-2.0976810058666519E-3</v>
      </c>
      <c r="AB89" s="267">
        <f t="shared" ref="AB89:AB100" si="254">(G89-G77)/G77</f>
        <v>-8.8073789263704849E-3</v>
      </c>
      <c r="AC89" s="267">
        <f t="shared" ref="AC89:AC100" si="255">(H89-H77)/H77</f>
        <v>7.7535624937401055E-3</v>
      </c>
      <c r="AD89" s="268">
        <f t="shared" ref="AD89:AD100" si="256">(I89-I77)/I77</f>
        <v>-2.0976810058664897E-3</v>
      </c>
      <c r="AE89" s="267">
        <f t="shared" ref="AE89:AE100" si="257">(C89-C88)/$F88</f>
        <v>-2.0173205305406331E-3</v>
      </c>
      <c r="AF89" s="267">
        <f t="shared" ref="AF89:AF100" si="258">(D89-D88)/$F88</f>
        <v>-1.4595857555768485E-3</v>
      </c>
      <c r="AG89" s="267">
        <f t="shared" ref="AG89:AG100" si="259">(E89-E88)/$F88</f>
        <v>8.4783351639264543E-4</v>
      </c>
      <c r="AH89" s="268">
        <f t="shared" ref="AH89:AH100" si="260">(F89-F88)/$F88</f>
        <v>-2.6290727697248764E-3</v>
      </c>
      <c r="AI89" s="267">
        <f t="shared" ref="AI89:AI100" si="261">(G89-G88)/$F88</f>
        <v>-1.6062173209940868E-3</v>
      </c>
      <c r="AJ89" s="267">
        <f t="shared" ref="AJ89:AJ100" si="262">(H89-H88)/$F88</f>
        <v>-1.022855448730952E-3</v>
      </c>
      <c r="AK89" s="268">
        <f t="shared" ref="AK89:AK100" si="263">(I89-I88)/$F88</f>
        <v>-2.6290727697250386E-3</v>
      </c>
      <c r="AL89" s="267">
        <f t="shared" ref="AL89:AL100" si="264">(C89-C77)/$F77</f>
        <v>-1.2341406379597275E-2</v>
      </c>
      <c r="AM89" s="267">
        <f t="shared" ref="AM89:AM100" si="265">(D89-D77)/$F77</f>
        <v>2.5336183693017741E-3</v>
      </c>
      <c r="AN89" s="267">
        <f t="shared" ref="AN89:AN100" si="266">(E89-E77)/$F77</f>
        <v>7.7101070044286873E-3</v>
      </c>
      <c r="AO89" s="268">
        <f t="shared" ref="AO89:AO100" si="267">(F89-F77)/$F77</f>
        <v>-2.0976810058666519E-3</v>
      </c>
      <c r="AP89" s="267">
        <f t="shared" ref="AP89:AP100" si="268">(G89-G77)/$F77</f>
        <v>-5.2390520681161483E-3</v>
      </c>
      <c r="AQ89" s="267">
        <f t="shared" ref="AQ89:AQ100" si="269">(H89-H77)/$F77</f>
        <v>3.1413710622494968E-3</v>
      </c>
      <c r="AR89" s="268">
        <f t="shared" ref="AR89:AR100" si="270">(I89-I77)/$F77</f>
        <v>-2.0976810058664897E-3</v>
      </c>
    </row>
    <row r="90" spans="1:44" x14ac:dyDescent="0.2">
      <c r="A90" s="330"/>
      <c r="B90" s="91" t="s">
        <v>528</v>
      </c>
      <c r="C90" s="250">
        <f>'Dati Fig. 11'!C90+'Dati Fig. 11'!D90</f>
        <v>5950.7209999999995</v>
      </c>
      <c r="D90" s="251">
        <f>'Dati Fig. 11'!E90</f>
        <v>10502.607</v>
      </c>
      <c r="E90" s="252">
        <f>'Dati Fig. 11'!F90+'Dati Fig. 11'!G90</f>
        <v>5978.6250000000009</v>
      </c>
      <c r="F90" s="242">
        <f t="shared" si="235"/>
        <v>22431.953000000001</v>
      </c>
      <c r="G90" s="214">
        <f>'Dati Fig. 11'!I90</f>
        <v>13240.264999999999</v>
      </c>
      <c r="H90" s="241">
        <f>'Dati Fig. 11'!J90</f>
        <v>9191.6880000000001</v>
      </c>
      <c r="I90" s="242">
        <f t="shared" si="199"/>
        <v>22431.953000000001</v>
      </c>
      <c r="J90" s="269">
        <f t="shared" si="236"/>
        <v>6.9989999999997963</v>
      </c>
      <c r="K90" s="269">
        <f t="shared" si="237"/>
        <v>14.104999999999563</v>
      </c>
      <c r="L90" s="269">
        <f t="shared" si="238"/>
        <v>32.650000000001455</v>
      </c>
      <c r="M90" s="270">
        <f t="shared" si="239"/>
        <v>53.754000000000815</v>
      </c>
      <c r="N90" s="269">
        <f t="shared" si="240"/>
        <v>18.141999999999825</v>
      </c>
      <c r="O90" s="269">
        <f t="shared" si="241"/>
        <v>35.61200000000099</v>
      </c>
      <c r="P90" s="270">
        <f t="shared" si="242"/>
        <v>53.754000000000815</v>
      </c>
      <c r="Q90" s="269">
        <f t="shared" si="243"/>
        <v>1.1775449793916667E-3</v>
      </c>
      <c r="R90" s="269">
        <f t="shared" si="244"/>
        <v>1.3448059598977589E-3</v>
      </c>
      <c r="S90" s="269">
        <f t="shared" si="245"/>
        <v>5.4911095320786677E-3</v>
      </c>
      <c r="T90" s="270">
        <f t="shared" si="246"/>
        <v>2.4020699789112079E-3</v>
      </c>
      <c r="U90" s="269">
        <f t="shared" si="247"/>
        <v>1.3720943300860101E-3</v>
      </c>
      <c r="V90" s="269">
        <f t="shared" si="248"/>
        <v>3.8894391003308614E-3</v>
      </c>
      <c r="W90" s="270">
        <f t="shared" si="249"/>
        <v>2.4020699789112079E-3</v>
      </c>
      <c r="X90" s="269">
        <f t="shared" si="250"/>
        <v>-3.7740266951870743E-2</v>
      </c>
      <c r="Y90" s="269">
        <f t="shared" si="251"/>
        <v>6.9131879500683689E-3</v>
      </c>
      <c r="Z90" s="269">
        <f t="shared" si="252"/>
        <v>4.2368058681732872E-2</v>
      </c>
      <c r="AA90" s="270">
        <f t="shared" si="253"/>
        <v>3.6565622507297099E-3</v>
      </c>
      <c r="AB90" s="269">
        <f t="shared" si="254"/>
        <v>-4.941449040794796E-3</v>
      </c>
      <c r="AC90" s="269">
        <f t="shared" si="255"/>
        <v>1.6306119316973174E-2</v>
      </c>
      <c r="AD90" s="270">
        <f t="shared" si="256"/>
        <v>3.6565622507297099E-3</v>
      </c>
      <c r="AE90" s="269">
        <f t="shared" si="257"/>
        <v>3.1275975336530863E-4</v>
      </c>
      <c r="AF90" s="269">
        <f t="shared" si="258"/>
        <v>6.3030094602338483E-4</v>
      </c>
      <c r="AG90" s="269">
        <f t="shared" si="259"/>
        <v>1.4590092795225146E-3</v>
      </c>
      <c r="AH90" s="270">
        <f t="shared" si="260"/>
        <v>2.4020699789112079E-3</v>
      </c>
      <c r="AI90" s="269">
        <f t="shared" si="261"/>
        <v>8.1069973504122581E-4</v>
      </c>
      <c r="AJ90" s="269">
        <f t="shared" si="262"/>
        <v>1.5913702438699821E-3</v>
      </c>
      <c r="AK90" s="270">
        <f t="shared" si="263"/>
        <v>2.4020699789112079E-3</v>
      </c>
      <c r="AL90" s="269">
        <f t="shared" si="264"/>
        <v>-1.0442399066354059E-2</v>
      </c>
      <c r="AM90" s="269">
        <f t="shared" si="265"/>
        <v>3.2262758124883637E-3</v>
      </c>
      <c r="AN90" s="269">
        <f t="shared" si="266"/>
        <v>1.0872685504595445E-2</v>
      </c>
      <c r="AO90" s="270">
        <f t="shared" si="267"/>
        <v>3.6565622507297099E-3</v>
      </c>
      <c r="AP90" s="269">
        <f t="shared" si="268"/>
        <v>-2.9418491838204158E-3</v>
      </c>
      <c r="AQ90" s="269">
        <f t="shared" si="269"/>
        <v>6.5984114345500446E-3</v>
      </c>
      <c r="AR90" s="270">
        <f t="shared" si="270"/>
        <v>3.6565622507297099E-3</v>
      </c>
    </row>
    <row r="91" spans="1:44" x14ac:dyDescent="0.2">
      <c r="A91" s="330"/>
      <c r="B91" s="91" t="s">
        <v>529</v>
      </c>
      <c r="C91" s="250">
        <f>'Dati Fig. 11'!C91+'Dati Fig. 11'!D91</f>
        <v>5975.0159999999996</v>
      </c>
      <c r="D91" s="251">
        <f>'Dati Fig. 11'!E91</f>
        <v>10574.708000000001</v>
      </c>
      <c r="E91" s="252">
        <f>'Dati Fig. 11'!F91+'Dati Fig. 11'!G91</f>
        <v>5980.1609999999982</v>
      </c>
      <c r="F91" s="242">
        <f t="shared" si="235"/>
        <v>22529.885000000002</v>
      </c>
      <c r="G91" s="214">
        <f>'Dati Fig. 11'!I91</f>
        <v>13286.075999999999</v>
      </c>
      <c r="H91" s="241">
        <f>'Dati Fig. 11'!J91</f>
        <v>9243.8089999999993</v>
      </c>
      <c r="I91" s="242">
        <f t="shared" si="199"/>
        <v>22529.884999999998</v>
      </c>
      <c r="J91" s="269">
        <f t="shared" si="236"/>
        <v>24.295000000000073</v>
      </c>
      <c r="K91" s="269">
        <f t="shared" si="237"/>
        <v>72.101000000000568</v>
      </c>
      <c r="L91" s="269">
        <f t="shared" si="238"/>
        <v>1.5359999999973297</v>
      </c>
      <c r="M91" s="270">
        <f t="shared" si="239"/>
        <v>97.932000000000698</v>
      </c>
      <c r="N91" s="269">
        <f t="shared" si="240"/>
        <v>45.810999999999694</v>
      </c>
      <c r="O91" s="269">
        <f t="shared" si="241"/>
        <v>52.120999999999185</v>
      </c>
      <c r="P91" s="270">
        <f t="shared" si="242"/>
        <v>97.931999999997061</v>
      </c>
      <c r="Q91" s="269">
        <f t="shared" si="243"/>
        <v>4.0826985503101343E-3</v>
      </c>
      <c r="R91" s="269">
        <f t="shared" si="244"/>
        <v>6.8650574090795332E-3</v>
      </c>
      <c r="S91" s="269">
        <f t="shared" si="245"/>
        <v>2.5691526061549764E-4</v>
      </c>
      <c r="T91" s="270">
        <f t="shared" si="246"/>
        <v>4.3657366792806979E-3</v>
      </c>
      <c r="U91" s="269">
        <f t="shared" si="247"/>
        <v>3.4599760654337127E-3</v>
      </c>
      <c r="V91" s="269">
        <f t="shared" si="248"/>
        <v>5.6704492145511452E-3</v>
      </c>
      <c r="W91" s="270">
        <f t="shared" si="249"/>
        <v>4.3657366792805357E-3</v>
      </c>
      <c r="X91" s="269">
        <f t="shared" si="250"/>
        <v>-2.415770745126684E-2</v>
      </c>
      <c r="Y91" s="269">
        <f t="shared" si="251"/>
        <v>1.412788683190272E-2</v>
      </c>
      <c r="Z91" s="269">
        <f t="shared" si="252"/>
        <v>3.6438677671569518E-2</v>
      </c>
      <c r="AA91" s="270">
        <f t="shared" si="253"/>
        <v>9.392777029776981E-3</v>
      </c>
      <c r="AB91" s="269">
        <f t="shared" si="254"/>
        <v>4.6920728366933257E-4</v>
      </c>
      <c r="AC91" s="269">
        <f t="shared" si="255"/>
        <v>2.2501017931635885E-2</v>
      </c>
      <c r="AD91" s="270">
        <f t="shared" si="256"/>
        <v>9.3927770297769827E-3</v>
      </c>
      <c r="AE91" s="269">
        <f t="shared" si="257"/>
        <v>1.0830532678095426E-3</v>
      </c>
      <c r="AF91" s="269">
        <f t="shared" si="258"/>
        <v>3.2142096588736861E-3</v>
      </c>
      <c r="AG91" s="269">
        <f t="shared" si="259"/>
        <v>6.8473752597347621E-5</v>
      </c>
      <c r="AH91" s="270">
        <f t="shared" si="260"/>
        <v>4.3657366792806979E-3</v>
      </c>
      <c r="AI91" s="269">
        <f t="shared" si="261"/>
        <v>2.0422207553662266E-3</v>
      </c>
      <c r="AJ91" s="269">
        <f t="shared" si="262"/>
        <v>2.3235159239143903E-3</v>
      </c>
      <c r="AK91" s="270">
        <f t="shared" si="263"/>
        <v>4.3657366792805357E-3</v>
      </c>
      <c r="AL91" s="269">
        <f t="shared" si="264"/>
        <v>-6.6269908615661666E-3</v>
      </c>
      <c r="AM91" s="269">
        <f t="shared" si="265"/>
        <v>6.6001542277599979E-3</v>
      </c>
      <c r="AN91" s="269">
        <f t="shared" si="266"/>
        <v>9.4196136635830673E-3</v>
      </c>
      <c r="AO91" s="270">
        <f t="shared" si="267"/>
        <v>9.392777029776981E-3</v>
      </c>
      <c r="AP91" s="269">
        <f t="shared" si="268"/>
        <v>2.7916371493562017E-4</v>
      </c>
      <c r="AQ91" s="269">
        <f t="shared" si="269"/>
        <v>9.1136133148412794E-3</v>
      </c>
      <c r="AR91" s="270">
        <f t="shared" si="270"/>
        <v>9.392777029776981E-3</v>
      </c>
    </row>
    <row r="92" spans="1:44" x14ac:dyDescent="0.2">
      <c r="A92" s="330"/>
      <c r="B92" s="91" t="s">
        <v>530</v>
      </c>
      <c r="C92" s="250">
        <f>'Dati Fig. 11'!C92+'Dati Fig. 11'!D92</f>
        <v>5893.6760000000004</v>
      </c>
      <c r="D92" s="251">
        <f>'Dati Fig. 11'!E92</f>
        <v>10532.967000000001</v>
      </c>
      <c r="E92" s="252">
        <f>'Dati Fig. 11'!F92+'Dati Fig. 11'!G92</f>
        <v>6013.6269999999995</v>
      </c>
      <c r="F92" s="242">
        <f t="shared" si="235"/>
        <v>22440.27</v>
      </c>
      <c r="G92" s="214">
        <f>'Dati Fig. 11'!I92</f>
        <v>13253.311</v>
      </c>
      <c r="H92" s="241">
        <f>'Dati Fig. 11'!J92</f>
        <v>9186.9590000000007</v>
      </c>
      <c r="I92" s="242">
        <f t="shared" si="199"/>
        <v>22440.27</v>
      </c>
      <c r="J92" s="269">
        <f t="shared" si="236"/>
        <v>-81.339999999999236</v>
      </c>
      <c r="K92" s="269">
        <f t="shared" si="237"/>
        <v>-41.740999999999985</v>
      </c>
      <c r="L92" s="269">
        <f t="shared" si="238"/>
        <v>33.466000000001259</v>
      </c>
      <c r="M92" s="270">
        <f t="shared" si="239"/>
        <v>-89.615000000001601</v>
      </c>
      <c r="N92" s="269">
        <f t="shared" si="240"/>
        <v>-32.764999999999418</v>
      </c>
      <c r="O92" s="269">
        <f t="shared" si="241"/>
        <v>-56.849999999998545</v>
      </c>
      <c r="P92" s="270">
        <f t="shared" si="242"/>
        <v>-89.614999999997963</v>
      </c>
      <c r="Q92" s="269">
        <f t="shared" si="243"/>
        <v>-1.3613352667172647E-2</v>
      </c>
      <c r="R92" s="269">
        <f t="shared" si="244"/>
        <v>-3.9472484724873708E-3</v>
      </c>
      <c r="S92" s="269">
        <f t="shared" si="245"/>
        <v>5.5961704041080614E-3</v>
      </c>
      <c r="T92" s="270">
        <f t="shared" si="246"/>
        <v>-3.9776057445478127E-3</v>
      </c>
      <c r="U92" s="269">
        <f t="shared" si="247"/>
        <v>-2.4661156537114058E-3</v>
      </c>
      <c r="V92" s="269">
        <f t="shared" si="248"/>
        <v>-6.1500621659316577E-3</v>
      </c>
      <c r="W92" s="270">
        <f t="shared" si="249"/>
        <v>-3.9776057445476513E-3</v>
      </c>
      <c r="X92" s="269">
        <f t="shared" si="250"/>
        <v>-4.066757841354085E-2</v>
      </c>
      <c r="Y92" s="269">
        <f t="shared" si="251"/>
        <v>5.7541002296827987E-3</v>
      </c>
      <c r="Z92" s="269">
        <f t="shared" si="252"/>
        <v>3.8576153993749321E-2</v>
      </c>
      <c r="AA92" s="270">
        <f t="shared" si="253"/>
        <v>1.5078224005237704E-3</v>
      </c>
      <c r="AB92" s="269">
        <f t="shared" si="254"/>
        <v>-2.0732865963508543E-3</v>
      </c>
      <c r="AC92" s="269">
        <f t="shared" si="255"/>
        <v>6.7195294488420522E-3</v>
      </c>
      <c r="AD92" s="270">
        <f t="shared" si="256"/>
        <v>1.5078224005237704E-3</v>
      </c>
      <c r="AE92" s="269">
        <f t="shared" si="257"/>
        <v>-3.61031580942376E-3</v>
      </c>
      <c r="AF92" s="269">
        <f t="shared" si="258"/>
        <v>-1.8526947651974247E-3</v>
      </c>
      <c r="AG92" s="269">
        <f t="shared" si="259"/>
        <v>1.4854048300735336E-3</v>
      </c>
      <c r="AH92" s="270">
        <f t="shared" si="260"/>
        <v>-3.9776057445478127E-3</v>
      </c>
      <c r="AI92" s="269">
        <f t="shared" si="261"/>
        <v>-1.4542906011282089E-3</v>
      </c>
      <c r="AJ92" s="269">
        <f t="shared" si="262"/>
        <v>-2.5233151434194421E-3</v>
      </c>
      <c r="AK92" s="270">
        <f t="shared" si="263"/>
        <v>-3.9776057445476513E-3</v>
      </c>
      <c r="AL92" s="269">
        <f t="shared" si="264"/>
        <v>-1.1150432564500842E-2</v>
      </c>
      <c r="AM92" s="269">
        <f t="shared" si="265"/>
        <v>2.6894445960622747E-3</v>
      </c>
      <c r="AN92" s="269">
        <f t="shared" si="266"/>
        <v>9.9688103689624177E-3</v>
      </c>
      <c r="AO92" s="270">
        <f t="shared" si="267"/>
        <v>1.5078224005237704E-3</v>
      </c>
      <c r="AP92" s="269">
        <f t="shared" si="268"/>
        <v>-1.2288852981625566E-3</v>
      </c>
      <c r="AQ92" s="269">
        <f t="shared" si="269"/>
        <v>2.7367076986864083E-3</v>
      </c>
      <c r="AR92" s="270">
        <f t="shared" si="270"/>
        <v>1.5078224005237704E-3</v>
      </c>
    </row>
    <row r="93" spans="1:44" x14ac:dyDescent="0.2">
      <c r="A93" s="330"/>
      <c r="B93" s="91" t="s">
        <v>531</v>
      </c>
      <c r="C93" s="250">
        <f>'Dati Fig. 11'!C93+'Dati Fig. 11'!D93</f>
        <v>5861.893</v>
      </c>
      <c r="D93" s="251">
        <f>'Dati Fig. 11'!E93</f>
        <v>10524.307000000001</v>
      </c>
      <c r="E93" s="252">
        <f>'Dati Fig. 11'!F93+'Dati Fig. 11'!G93</f>
        <v>6037.9519999999957</v>
      </c>
      <c r="F93" s="242">
        <f t="shared" si="235"/>
        <v>22424.151999999995</v>
      </c>
      <c r="G93" s="214">
        <f>'Dati Fig. 11'!I93</f>
        <v>13216.915999999999</v>
      </c>
      <c r="H93" s="241">
        <f>'Dati Fig. 11'!J93</f>
        <v>9207.2360000000008</v>
      </c>
      <c r="I93" s="242">
        <f t="shared" si="199"/>
        <v>22424.152000000002</v>
      </c>
      <c r="J93" s="269">
        <f t="shared" si="236"/>
        <v>-31.783000000000357</v>
      </c>
      <c r="K93" s="269">
        <f t="shared" si="237"/>
        <v>-8.6599999999998545</v>
      </c>
      <c r="L93" s="269">
        <f t="shared" si="238"/>
        <v>24.32499999999618</v>
      </c>
      <c r="M93" s="270">
        <f t="shared" si="239"/>
        <v>-16.11800000000585</v>
      </c>
      <c r="N93" s="269">
        <f t="shared" si="240"/>
        <v>-36.395000000000437</v>
      </c>
      <c r="O93" s="269">
        <f t="shared" si="241"/>
        <v>20.277000000000044</v>
      </c>
      <c r="P93" s="270">
        <f t="shared" si="242"/>
        <v>-16.117999999998574</v>
      </c>
      <c r="Q93" s="269">
        <f t="shared" si="243"/>
        <v>-5.3927294272709181E-3</v>
      </c>
      <c r="R93" s="269">
        <f t="shared" si="244"/>
        <v>-8.2218049292282543E-4</v>
      </c>
      <c r="S93" s="269">
        <f t="shared" si="245"/>
        <v>4.0449798432786377E-3</v>
      </c>
      <c r="T93" s="270">
        <f t="shared" si="246"/>
        <v>-7.1826230254831377E-4</v>
      </c>
      <c r="U93" s="269">
        <f t="shared" si="247"/>
        <v>-2.7461062371508852E-3</v>
      </c>
      <c r="V93" s="269">
        <f t="shared" si="248"/>
        <v>2.2071503747866997E-3</v>
      </c>
      <c r="W93" s="270">
        <f t="shared" si="249"/>
        <v>-7.1826230254798959E-4</v>
      </c>
      <c r="X93" s="269">
        <f t="shared" si="250"/>
        <v>-3.8553841803628454E-2</v>
      </c>
      <c r="Y93" s="269">
        <f t="shared" si="251"/>
        <v>5.9038256300718078E-3</v>
      </c>
      <c r="Z93" s="269">
        <f t="shared" si="252"/>
        <v>4.8202053575736405E-2</v>
      </c>
      <c r="AA93" s="270">
        <f t="shared" si="253"/>
        <v>4.6759408893971713E-3</v>
      </c>
      <c r="AB93" s="269">
        <f t="shared" si="254"/>
        <v>-3.2197782000963314E-3</v>
      </c>
      <c r="AC93" s="269">
        <f t="shared" si="255"/>
        <v>1.6231472766092107E-2</v>
      </c>
      <c r="AD93" s="270">
        <f t="shared" si="256"/>
        <v>4.6759859021940405E-3</v>
      </c>
      <c r="AE93" s="269">
        <f t="shared" si="257"/>
        <v>-1.4163376822115045E-3</v>
      </c>
      <c r="AF93" s="269">
        <f t="shared" si="258"/>
        <v>-3.8591336022248638E-4</v>
      </c>
      <c r="AG93" s="269">
        <f t="shared" si="259"/>
        <v>1.0839887398857581E-3</v>
      </c>
      <c r="AH93" s="270">
        <f t="shared" si="260"/>
        <v>-7.1826230254831377E-4</v>
      </c>
      <c r="AI93" s="269">
        <f t="shared" si="261"/>
        <v>-1.6218610560390064E-3</v>
      </c>
      <c r="AJ93" s="269">
        <f t="shared" si="262"/>
        <v>9.0359875349093591E-4</v>
      </c>
      <c r="AK93" s="270">
        <f t="shared" si="263"/>
        <v>-7.1826230254798959E-4</v>
      </c>
      <c r="AL93" s="269">
        <f t="shared" si="264"/>
        <v>-1.0531507784169601E-2</v>
      </c>
      <c r="AM93" s="269">
        <f t="shared" si="265"/>
        <v>2.7674548492534934E-3</v>
      </c>
      <c r="AN93" s="269">
        <f t="shared" si="266"/>
        <v>1.2439993824313239E-2</v>
      </c>
      <c r="AO93" s="270">
        <f t="shared" si="267"/>
        <v>4.6759408893971713E-3</v>
      </c>
      <c r="AP93" s="269">
        <f t="shared" si="268"/>
        <v>-1.9127871566511042E-3</v>
      </c>
      <c r="AQ93" s="269">
        <f t="shared" si="269"/>
        <v>6.5887728493454782E-3</v>
      </c>
      <c r="AR93" s="270">
        <f t="shared" si="270"/>
        <v>4.6759856926944553E-3</v>
      </c>
    </row>
    <row r="94" spans="1:44" x14ac:dyDescent="0.2">
      <c r="A94" s="330"/>
      <c r="B94" s="91" t="s">
        <v>532</v>
      </c>
      <c r="C94" s="250">
        <f>'Dati Fig. 11'!C94+'Dati Fig. 11'!D94</f>
        <v>5869.7190000000001</v>
      </c>
      <c r="D94" s="251">
        <f>'Dati Fig. 11'!E94</f>
        <v>10545.745000000001</v>
      </c>
      <c r="E94" s="252">
        <f>'Dati Fig. 11'!F94+'Dati Fig. 11'!G94</f>
        <v>5986.6699999999964</v>
      </c>
      <c r="F94" s="242">
        <f t="shared" si="235"/>
        <v>22402.133999999998</v>
      </c>
      <c r="G94" s="214">
        <f>'Dati Fig. 11'!I94</f>
        <v>13219.043</v>
      </c>
      <c r="H94" s="241">
        <f>'Dati Fig. 11'!J94</f>
        <v>9183.0910000000003</v>
      </c>
      <c r="I94" s="242">
        <f t="shared" si="199"/>
        <v>22402.133999999998</v>
      </c>
      <c r="J94" s="269">
        <f t="shared" si="236"/>
        <v>7.8260000000000218</v>
      </c>
      <c r="K94" s="269">
        <f t="shared" si="237"/>
        <v>21.438000000000102</v>
      </c>
      <c r="L94" s="269">
        <f t="shared" si="238"/>
        <v>-51.281999999999243</v>
      </c>
      <c r="M94" s="270">
        <f t="shared" si="239"/>
        <v>-22.017999999996391</v>
      </c>
      <c r="N94" s="269">
        <f t="shared" si="240"/>
        <v>2.1270000000004075</v>
      </c>
      <c r="O94" s="269">
        <f t="shared" si="241"/>
        <v>-24.145000000000437</v>
      </c>
      <c r="P94" s="270">
        <f t="shared" si="242"/>
        <v>-22.018000000003667</v>
      </c>
      <c r="Q94" s="269">
        <f t="shared" si="243"/>
        <v>1.3350636048798609E-3</v>
      </c>
      <c r="R94" s="269">
        <f t="shared" si="244"/>
        <v>2.0369987306527735E-3</v>
      </c>
      <c r="S94" s="269">
        <f t="shared" si="245"/>
        <v>-8.4932771906764543E-3</v>
      </c>
      <c r="T94" s="270">
        <f t="shared" si="246"/>
        <v>-9.8188774317960366E-4</v>
      </c>
      <c r="U94" s="269">
        <f t="shared" si="247"/>
        <v>1.6093012923744143E-4</v>
      </c>
      <c r="V94" s="269">
        <f t="shared" si="248"/>
        <v>-2.622393951887454E-3</v>
      </c>
      <c r="W94" s="270">
        <f t="shared" si="249"/>
        <v>-9.8188774317992784E-4</v>
      </c>
      <c r="X94" s="269">
        <f t="shared" si="250"/>
        <v>-2.8346653512024724E-2</v>
      </c>
      <c r="Y94" s="269">
        <f t="shared" si="251"/>
        <v>6.3728628135377562E-3</v>
      </c>
      <c r="Z94" s="269">
        <f t="shared" si="252"/>
        <v>3.9922401913687004E-2</v>
      </c>
      <c r="AA94" s="270">
        <f t="shared" si="253"/>
        <v>5.6277017217084679E-3</v>
      </c>
      <c r="AB94" s="269">
        <f t="shared" si="254"/>
        <v>3.7186596151212253E-3</v>
      </c>
      <c r="AC94" s="269">
        <f t="shared" si="255"/>
        <v>8.3885500113707306E-3</v>
      </c>
      <c r="AD94" s="270">
        <f t="shared" si="256"/>
        <v>5.6277017217084679E-3</v>
      </c>
      <c r="AE94" s="269">
        <f t="shared" si="257"/>
        <v>3.4899870461099368E-4</v>
      </c>
      <c r="AF94" s="269">
        <f t="shared" si="258"/>
        <v>9.5602277401616383E-4</v>
      </c>
      <c r="AG94" s="269">
        <f t="shared" si="259"/>
        <v>-2.2869092218068829E-3</v>
      </c>
      <c r="AH94" s="270">
        <f t="shared" si="260"/>
        <v>-9.8188774317960366E-4</v>
      </c>
      <c r="AI94" s="269">
        <f t="shared" si="261"/>
        <v>9.485308519137794E-5</v>
      </c>
      <c r="AJ94" s="269">
        <f t="shared" si="262"/>
        <v>-1.0767408283711439E-3</v>
      </c>
      <c r="AK94" s="270">
        <f t="shared" si="263"/>
        <v>-9.8188774317992805E-4</v>
      </c>
      <c r="AL94" s="269">
        <f t="shared" si="264"/>
        <v>-7.6869771991600437E-3</v>
      </c>
      <c r="AM94" s="269">
        <f t="shared" si="265"/>
        <v>2.9977868871188021E-3</v>
      </c>
      <c r="AN94" s="269">
        <f t="shared" si="266"/>
        <v>1.0316892033749588E-2</v>
      </c>
      <c r="AO94" s="270">
        <f t="shared" si="267"/>
        <v>5.6277017217084679E-3</v>
      </c>
      <c r="AP94" s="269">
        <f t="shared" si="268"/>
        <v>2.1984788008062553E-3</v>
      </c>
      <c r="AQ94" s="269">
        <f t="shared" si="269"/>
        <v>3.4292229209022937E-3</v>
      </c>
      <c r="AR94" s="270">
        <f t="shared" si="270"/>
        <v>5.6277017217084679E-3</v>
      </c>
    </row>
    <row r="95" spans="1:44" x14ac:dyDescent="0.2">
      <c r="A95" s="330"/>
      <c r="B95" s="91" t="s">
        <v>533</v>
      </c>
      <c r="C95" s="250">
        <f>'Dati Fig. 11'!C95+'Dati Fig. 11'!D95</f>
        <v>5851.2579999999998</v>
      </c>
      <c r="D95" s="251">
        <f>'Dati Fig. 11'!E95</f>
        <v>10551.152</v>
      </c>
      <c r="E95" s="252">
        <f>'Dati Fig. 11'!F95+'Dati Fig. 11'!G95</f>
        <v>6056.9469999999992</v>
      </c>
      <c r="F95" s="242">
        <f t="shared" si="235"/>
        <v>22459.357</v>
      </c>
      <c r="G95" s="214">
        <f>'Dati Fig. 11'!I95</f>
        <v>13240.633</v>
      </c>
      <c r="H95" s="241">
        <f>'Dati Fig. 11'!J95</f>
        <v>9218.723</v>
      </c>
      <c r="I95" s="242">
        <f t="shared" si="199"/>
        <v>22459.356</v>
      </c>
      <c r="J95" s="269">
        <f t="shared" si="236"/>
        <v>-18.46100000000024</v>
      </c>
      <c r="K95" s="269">
        <f t="shared" si="237"/>
        <v>5.4069999999992433</v>
      </c>
      <c r="L95" s="269">
        <f t="shared" si="238"/>
        <v>70.277000000002772</v>
      </c>
      <c r="M95" s="270">
        <f t="shared" si="239"/>
        <v>57.223000000001775</v>
      </c>
      <c r="N95" s="269">
        <f t="shared" si="240"/>
        <v>21.590000000000146</v>
      </c>
      <c r="O95" s="269">
        <f t="shared" si="241"/>
        <v>35.631999999999607</v>
      </c>
      <c r="P95" s="270">
        <f t="shared" si="242"/>
        <v>57.222000000001572</v>
      </c>
      <c r="Q95" s="269">
        <f t="shared" si="243"/>
        <v>-3.1451250051323138E-3</v>
      </c>
      <c r="R95" s="269">
        <f t="shared" si="244"/>
        <v>5.1271863675816573E-4</v>
      </c>
      <c r="S95" s="269">
        <f t="shared" si="245"/>
        <v>1.1738913285683496E-2</v>
      </c>
      <c r="T95" s="270">
        <f t="shared" si="246"/>
        <v>2.554354866371292E-3</v>
      </c>
      <c r="U95" s="269">
        <f t="shared" si="247"/>
        <v>1.6332498502350092E-3</v>
      </c>
      <c r="V95" s="269">
        <f t="shared" si="248"/>
        <v>3.8801749868317332E-3</v>
      </c>
      <c r="W95" s="270">
        <f t="shared" si="249"/>
        <v>2.5543102277667644E-3</v>
      </c>
      <c r="X95" s="269">
        <f t="shared" si="250"/>
        <v>-3.2864304497949672E-2</v>
      </c>
      <c r="Y95" s="269">
        <f t="shared" si="251"/>
        <v>1.2844635557332574E-2</v>
      </c>
      <c r="Z95" s="269">
        <f t="shared" si="252"/>
        <v>4.7695378649105689E-2</v>
      </c>
      <c r="AA95" s="270">
        <f t="shared" si="253"/>
        <v>9.470779006991191E-3</v>
      </c>
      <c r="AB95" s="269">
        <f t="shared" si="254"/>
        <v>6.3836943232867781E-3</v>
      </c>
      <c r="AC95" s="269">
        <f t="shared" si="255"/>
        <v>1.3937968976899378E-2</v>
      </c>
      <c r="AD95" s="270">
        <f t="shared" si="256"/>
        <v>9.4707794326701223E-3</v>
      </c>
      <c r="AE95" s="269">
        <f t="shared" si="257"/>
        <v>-8.2407327801897095E-4</v>
      </c>
      <c r="AF95" s="269">
        <f t="shared" si="258"/>
        <v>2.413609346323544E-4</v>
      </c>
      <c r="AG95" s="269">
        <f t="shared" si="259"/>
        <v>3.1370672097579089E-3</v>
      </c>
      <c r="AH95" s="270">
        <f t="shared" si="260"/>
        <v>2.554354866371292E-3</v>
      </c>
      <c r="AI95" s="269">
        <f t="shared" si="261"/>
        <v>9.637474715578501E-4</v>
      </c>
      <c r="AJ95" s="269">
        <f t="shared" si="262"/>
        <v>1.590562756208833E-3</v>
      </c>
      <c r="AK95" s="270">
        <f t="shared" si="263"/>
        <v>2.5543102277667644E-3</v>
      </c>
      <c r="AL95" s="269">
        <f t="shared" si="264"/>
        <v>-8.9368139048468052E-3</v>
      </c>
      <c r="AM95" s="269">
        <f t="shared" si="265"/>
        <v>6.0141640086396582E-3</v>
      </c>
      <c r="AN95" s="269">
        <f t="shared" si="266"/>
        <v>1.2393428903198214E-2</v>
      </c>
      <c r="AO95" s="270">
        <f t="shared" si="267"/>
        <v>9.470779006991191E-3</v>
      </c>
      <c r="AP95" s="269">
        <f t="shared" si="268"/>
        <v>3.7749714645543301E-3</v>
      </c>
      <c r="AQ95" s="269">
        <f t="shared" si="269"/>
        <v>5.6958075424368608E-3</v>
      </c>
      <c r="AR95" s="270">
        <f t="shared" si="270"/>
        <v>9.470779006991191E-3</v>
      </c>
    </row>
    <row r="96" spans="1:44" x14ac:dyDescent="0.2">
      <c r="A96" s="330"/>
      <c r="B96" s="91" t="s">
        <v>534</v>
      </c>
      <c r="C96" s="250">
        <f>'Dati Fig. 11'!C96+'Dati Fig. 11'!D96</f>
        <v>5836.2340000000004</v>
      </c>
      <c r="D96" s="251">
        <f>'Dati Fig. 11'!E96</f>
        <v>10504.564</v>
      </c>
      <c r="E96" s="252">
        <f>'Dati Fig. 11'!F96+'Dati Fig. 11'!G96</f>
        <v>6068.1409999999987</v>
      </c>
      <c r="F96" s="242">
        <f t="shared" si="235"/>
        <v>22408.938999999998</v>
      </c>
      <c r="G96" s="214">
        <f>'Dati Fig. 11'!I96</f>
        <v>13163.294</v>
      </c>
      <c r="H96" s="241">
        <f>'Dati Fig. 11'!J96</f>
        <v>9245.6450000000004</v>
      </c>
      <c r="I96" s="242">
        <f t="shared" si="199"/>
        <v>22408.938999999998</v>
      </c>
      <c r="J96" s="269">
        <f t="shared" si="236"/>
        <v>-15.023999999999432</v>
      </c>
      <c r="K96" s="269">
        <f t="shared" si="237"/>
        <v>-46.587999999999738</v>
      </c>
      <c r="L96" s="269">
        <f t="shared" si="238"/>
        <v>11.193999999999505</v>
      </c>
      <c r="M96" s="270">
        <f t="shared" si="239"/>
        <v>-50.418000000001484</v>
      </c>
      <c r="N96" s="269">
        <f t="shared" si="240"/>
        <v>-77.338999999999942</v>
      </c>
      <c r="O96" s="269">
        <f t="shared" si="241"/>
        <v>26.92200000000048</v>
      </c>
      <c r="P96" s="270">
        <f t="shared" si="242"/>
        <v>-50.417000000001281</v>
      </c>
      <c r="Q96" s="269">
        <f t="shared" si="243"/>
        <v>-2.5676529730870581E-3</v>
      </c>
      <c r="R96" s="269">
        <f t="shared" si="244"/>
        <v>-4.4154420294579911E-3</v>
      </c>
      <c r="S96" s="269">
        <f t="shared" si="245"/>
        <v>1.8481257967090526E-3</v>
      </c>
      <c r="T96" s="270">
        <f t="shared" si="246"/>
        <v>-2.2448550063121344E-3</v>
      </c>
      <c r="U96" s="269">
        <f t="shared" si="247"/>
        <v>-5.8410349414563445E-3</v>
      </c>
      <c r="V96" s="269">
        <f t="shared" si="248"/>
        <v>2.9203610955661082E-3</v>
      </c>
      <c r="W96" s="270">
        <f t="shared" si="249"/>
        <v>-2.244810581389835E-3</v>
      </c>
      <c r="X96" s="269">
        <f t="shared" si="250"/>
        <v>-2.1232664094179114E-2</v>
      </c>
      <c r="Y96" s="269">
        <f t="shared" si="251"/>
        <v>4.5000217547111962E-3</v>
      </c>
      <c r="Z96" s="269">
        <f t="shared" si="252"/>
        <v>4.6385278108190237E-2</v>
      </c>
      <c r="AA96" s="270">
        <f t="shared" si="253"/>
        <v>8.5261625243277447E-3</v>
      </c>
      <c r="AB96" s="269">
        <f t="shared" si="254"/>
        <v>6.1004416332995611E-3</v>
      </c>
      <c r="AC96" s="269">
        <f t="shared" si="255"/>
        <v>1.1999982924717774E-2</v>
      </c>
      <c r="AD96" s="270">
        <f t="shared" si="256"/>
        <v>8.5261625243277447E-3</v>
      </c>
      <c r="AE96" s="269">
        <f t="shared" si="257"/>
        <v>-6.6894167985305335E-4</v>
      </c>
      <c r="AF96" s="269">
        <f t="shared" si="258"/>
        <v>-2.07432474580638E-3</v>
      </c>
      <c r="AG96" s="269">
        <f t="shared" si="259"/>
        <v>4.9841141934737956E-4</v>
      </c>
      <c r="AH96" s="270">
        <f t="shared" si="260"/>
        <v>-2.2448550063121344E-3</v>
      </c>
      <c r="AI96" s="269">
        <f t="shared" si="261"/>
        <v>-3.4435090906654157E-3</v>
      </c>
      <c r="AJ96" s="269">
        <f t="shared" si="262"/>
        <v>1.198698609225566E-3</v>
      </c>
      <c r="AK96" s="270">
        <f t="shared" si="263"/>
        <v>-2.2448104814399308E-3</v>
      </c>
      <c r="AL96" s="269">
        <f t="shared" si="264"/>
        <v>-5.6980150581299998E-3</v>
      </c>
      <c r="AM96" s="269">
        <f t="shared" si="265"/>
        <v>2.1179152070623895E-3</v>
      </c>
      <c r="AN96" s="269">
        <f t="shared" si="266"/>
        <v>1.2106262375395397E-2</v>
      </c>
      <c r="AO96" s="270">
        <f t="shared" si="267"/>
        <v>8.5261625243277447E-3</v>
      </c>
      <c r="AP96" s="269">
        <f t="shared" si="268"/>
        <v>3.5921163274120092E-3</v>
      </c>
      <c r="AQ96" s="269">
        <f t="shared" si="269"/>
        <v>4.9340461969157355E-3</v>
      </c>
      <c r="AR96" s="270">
        <f t="shared" si="270"/>
        <v>8.5261625243277447E-3</v>
      </c>
    </row>
    <row r="97" spans="1:44" x14ac:dyDescent="0.2">
      <c r="A97" s="330"/>
      <c r="B97" s="91" t="s">
        <v>535</v>
      </c>
      <c r="C97" s="250">
        <f>'Dati Fig. 11'!C97+'Dati Fig. 11'!D97</f>
        <v>5786.8119999999999</v>
      </c>
      <c r="D97" s="251">
        <f>'Dati Fig. 11'!E97</f>
        <v>10449.298000000001</v>
      </c>
      <c r="E97" s="252">
        <f>'Dati Fig. 11'!F97+'Dati Fig. 11'!G97</f>
        <v>6097.238000000003</v>
      </c>
      <c r="F97" s="242">
        <f t="shared" si="235"/>
        <v>22333.348000000005</v>
      </c>
      <c r="G97" s="214">
        <f>'Dati Fig. 11'!I97</f>
        <v>13161.32</v>
      </c>
      <c r="H97" s="241">
        <f>'Dati Fig. 11'!J97</f>
        <v>9172.0280000000002</v>
      </c>
      <c r="I97" s="242">
        <f t="shared" si="199"/>
        <v>22333.347999999998</v>
      </c>
      <c r="J97" s="269">
        <f t="shared" si="236"/>
        <v>-49.42200000000048</v>
      </c>
      <c r="K97" s="269">
        <f t="shared" si="237"/>
        <v>-55.265999999999622</v>
      </c>
      <c r="L97" s="269">
        <f t="shared" si="238"/>
        <v>29.0970000000043</v>
      </c>
      <c r="M97" s="270">
        <f t="shared" si="239"/>
        <v>-75.590999999993073</v>
      </c>
      <c r="N97" s="269">
        <f t="shared" si="240"/>
        <v>-1.9740000000001601</v>
      </c>
      <c r="O97" s="269">
        <f t="shared" si="241"/>
        <v>-73.617000000000189</v>
      </c>
      <c r="P97" s="270">
        <f t="shared" si="242"/>
        <v>-75.591000000000349</v>
      </c>
      <c r="Q97" s="269">
        <f t="shared" si="243"/>
        <v>-8.4681320180103256E-3</v>
      </c>
      <c r="R97" s="269">
        <f t="shared" si="244"/>
        <v>-5.2611417284905513E-3</v>
      </c>
      <c r="S97" s="269">
        <f t="shared" si="245"/>
        <v>4.7950434902557975E-3</v>
      </c>
      <c r="T97" s="270">
        <f t="shared" si="246"/>
        <v>-3.373252075878875E-3</v>
      </c>
      <c r="U97" s="269">
        <f t="shared" si="247"/>
        <v>-1.4996246380276549E-4</v>
      </c>
      <c r="V97" s="269">
        <f t="shared" si="248"/>
        <v>-7.9623433519240873E-3</v>
      </c>
      <c r="W97" s="270">
        <f t="shared" si="249"/>
        <v>-3.3732520758791994E-3</v>
      </c>
      <c r="X97" s="269">
        <f t="shared" si="250"/>
        <v>-3.4268961911378529E-2</v>
      </c>
      <c r="Y97" s="269">
        <f t="shared" si="251"/>
        <v>-6.9641672445508885E-3</v>
      </c>
      <c r="Z97" s="269">
        <f t="shared" si="252"/>
        <v>4.7959326259096428E-2</v>
      </c>
      <c r="AA97" s="270">
        <f t="shared" si="253"/>
        <v>1.8403311664905343E-5</v>
      </c>
      <c r="AB97" s="269">
        <f t="shared" si="254"/>
        <v>-4.3255295968974141E-3</v>
      </c>
      <c r="AC97" s="269">
        <f t="shared" si="255"/>
        <v>6.318325645898128E-3</v>
      </c>
      <c r="AD97" s="270">
        <f t="shared" si="256"/>
        <v>1.8403311664742449E-5</v>
      </c>
      <c r="AE97" s="269">
        <f t="shared" si="257"/>
        <v>-2.2054591696644131E-3</v>
      </c>
      <c r="AF97" s="269">
        <f t="shared" si="258"/>
        <v>-2.4662479557822719E-3</v>
      </c>
      <c r="AG97" s="269">
        <f t="shared" si="259"/>
        <v>1.2984550495676883E-3</v>
      </c>
      <c r="AH97" s="270">
        <f t="shared" si="260"/>
        <v>-3.373252075878875E-3</v>
      </c>
      <c r="AI97" s="269">
        <f t="shared" si="261"/>
        <v>-8.8089846645580144E-5</v>
      </c>
      <c r="AJ97" s="269">
        <f t="shared" si="262"/>
        <v>-3.2851622292336194E-3</v>
      </c>
      <c r="AK97" s="270">
        <f t="shared" si="263"/>
        <v>-3.3732520758791994E-3</v>
      </c>
      <c r="AL97" s="269">
        <f t="shared" si="264"/>
        <v>-9.194715410695881E-3</v>
      </c>
      <c r="AM97" s="269">
        <f t="shared" si="265"/>
        <v>-3.2812970367488625E-3</v>
      </c>
      <c r="AN97" s="269">
        <f t="shared" si="266"/>
        <v>1.2494415759109567E-2</v>
      </c>
      <c r="AO97" s="270">
        <f t="shared" si="267"/>
        <v>1.8403311664905343E-5</v>
      </c>
      <c r="AP97" s="269">
        <f t="shared" si="268"/>
        <v>-2.5602096132720776E-3</v>
      </c>
      <c r="AQ97" s="269">
        <f t="shared" si="269"/>
        <v>2.5786129249368204E-3</v>
      </c>
      <c r="AR97" s="270">
        <f t="shared" si="270"/>
        <v>1.8403311664742445E-5</v>
      </c>
    </row>
    <row r="98" spans="1:44" x14ac:dyDescent="0.2">
      <c r="A98" s="330"/>
      <c r="B98" s="91" t="s">
        <v>536</v>
      </c>
      <c r="C98" s="250">
        <f>'Dati Fig. 11'!C98+'Dati Fig. 11'!D98</f>
        <v>5823.0859999999993</v>
      </c>
      <c r="D98" s="251">
        <f>'Dati Fig. 11'!E98</f>
        <v>10469.223</v>
      </c>
      <c r="E98" s="252">
        <f>'Dati Fig. 11'!F98+'Dati Fig. 11'!G98</f>
        <v>6155.608000000002</v>
      </c>
      <c r="F98" s="242">
        <f t="shared" si="235"/>
        <v>22447.917000000001</v>
      </c>
      <c r="G98" s="214">
        <f>'Dati Fig. 11'!I98</f>
        <v>13180.027</v>
      </c>
      <c r="H98" s="241">
        <f>'Dati Fig. 11'!J98</f>
        <v>9267.89</v>
      </c>
      <c r="I98" s="242">
        <f t="shared" si="199"/>
        <v>22447.917000000001</v>
      </c>
      <c r="J98" s="269">
        <f t="shared" si="236"/>
        <v>36.273999999999432</v>
      </c>
      <c r="K98" s="269">
        <f t="shared" si="237"/>
        <v>19.924999999999272</v>
      </c>
      <c r="L98" s="269">
        <f t="shared" si="238"/>
        <v>58.369999999998981</v>
      </c>
      <c r="M98" s="270">
        <f t="shared" si="239"/>
        <v>114.56899999999587</v>
      </c>
      <c r="N98" s="269">
        <f t="shared" si="240"/>
        <v>18.707000000000335</v>
      </c>
      <c r="O98" s="269">
        <f t="shared" si="241"/>
        <v>95.861999999999171</v>
      </c>
      <c r="P98" s="270">
        <f t="shared" si="242"/>
        <v>114.56900000000314</v>
      </c>
      <c r="Q98" s="269">
        <f t="shared" si="243"/>
        <v>6.268390955157941E-3</v>
      </c>
      <c r="R98" s="269">
        <f t="shared" si="244"/>
        <v>1.9068266595516053E-3</v>
      </c>
      <c r="S98" s="269">
        <f t="shared" si="245"/>
        <v>9.5731870725726878E-3</v>
      </c>
      <c r="T98" s="270">
        <f t="shared" si="246"/>
        <v>5.1299518549568048E-3</v>
      </c>
      <c r="U98" s="269">
        <f t="shared" si="247"/>
        <v>1.4213619910465162E-3</v>
      </c>
      <c r="V98" s="269">
        <f t="shared" si="248"/>
        <v>1.0451559894932632E-2</v>
      </c>
      <c r="W98" s="270">
        <f t="shared" si="249"/>
        <v>5.1299518549571318E-3</v>
      </c>
      <c r="X98" s="269">
        <f t="shared" si="250"/>
        <v>-3.1063579627243914E-2</v>
      </c>
      <c r="Y98" s="269">
        <f t="shared" si="251"/>
        <v>-1.9748446582959489E-3</v>
      </c>
      <c r="Z98" s="269">
        <f t="shared" si="252"/>
        <v>5.6693064503752888E-2</v>
      </c>
      <c r="AA98" s="270">
        <f t="shared" si="253"/>
        <v>5.5030532727323679E-3</v>
      </c>
      <c r="AB98" s="269">
        <f t="shared" si="254"/>
        <v>-4.6675558687717042E-3</v>
      </c>
      <c r="AC98" s="269">
        <f t="shared" si="255"/>
        <v>2.0330109552474978E-2</v>
      </c>
      <c r="AD98" s="270">
        <f t="shared" si="256"/>
        <v>5.5030532727323679E-3</v>
      </c>
      <c r="AE98" s="269">
        <f t="shared" si="257"/>
        <v>1.6242078885798682E-3</v>
      </c>
      <c r="AF98" s="269">
        <f t="shared" si="258"/>
        <v>8.9216359320596565E-4</v>
      </c>
      <c r="AG98" s="269">
        <f t="shared" si="259"/>
        <v>2.6135803731710521E-3</v>
      </c>
      <c r="AH98" s="270">
        <f t="shared" si="260"/>
        <v>5.1299518549568048E-3</v>
      </c>
      <c r="AI98" s="269">
        <f t="shared" si="261"/>
        <v>8.3762631558870302E-4</v>
      </c>
      <c r="AJ98" s="269">
        <f t="shared" si="262"/>
        <v>4.2923255393682641E-3</v>
      </c>
      <c r="AK98" s="270">
        <f t="shared" si="263"/>
        <v>5.12995185495713E-3</v>
      </c>
      <c r="AL98" s="269">
        <f t="shared" si="264"/>
        <v>-8.3621272076256047E-3</v>
      </c>
      <c r="AM98" s="269">
        <f t="shared" si="265"/>
        <v>-9.2792579603703427E-4</v>
      </c>
      <c r="AN98" s="269">
        <f t="shared" si="266"/>
        <v>1.4793106276395008E-2</v>
      </c>
      <c r="AO98" s="270">
        <f t="shared" si="267"/>
        <v>5.5030532727323679E-3</v>
      </c>
      <c r="AP98" s="269">
        <f t="shared" si="268"/>
        <v>-2.7685030737430324E-3</v>
      </c>
      <c r="AQ98" s="269">
        <f t="shared" si="269"/>
        <v>8.2715563464753183E-3</v>
      </c>
      <c r="AR98" s="270">
        <f t="shared" si="270"/>
        <v>5.5030532727323679E-3</v>
      </c>
    </row>
    <row r="99" spans="1:44" x14ac:dyDescent="0.2">
      <c r="A99" s="330"/>
      <c r="B99" s="91" t="s">
        <v>537</v>
      </c>
      <c r="C99" s="250">
        <f>'Dati Fig. 11'!C99+'Dati Fig. 11'!D99</f>
        <v>5768.4989999999998</v>
      </c>
      <c r="D99" s="251">
        <f>'Dati Fig. 11'!E99</f>
        <v>10475.287</v>
      </c>
      <c r="E99" s="252">
        <f>'Dati Fig. 11'!F99+'Dati Fig. 11'!G99</f>
        <v>6123.44</v>
      </c>
      <c r="F99" s="242">
        <f t="shared" si="235"/>
        <v>22367.225999999999</v>
      </c>
      <c r="G99" s="214">
        <f>'Dati Fig. 11'!I99</f>
        <v>13163.508</v>
      </c>
      <c r="H99" s="241">
        <f>'Dati Fig. 11'!J99</f>
        <v>9203.7180000000008</v>
      </c>
      <c r="I99" s="242">
        <f t="shared" si="199"/>
        <v>22367.226000000002</v>
      </c>
      <c r="J99" s="269">
        <f t="shared" si="236"/>
        <v>-54.586999999999534</v>
      </c>
      <c r="K99" s="269">
        <f t="shared" si="237"/>
        <v>6.0640000000003056</v>
      </c>
      <c r="L99" s="269">
        <f t="shared" si="238"/>
        <v>-32.168000000002394</v>
      </c>
      <c r="M99" s="270">
        <f t="shared" si="239"/>
        <v>-80.691000000002532</v>
      </c>
      <c r="N99" s="269">
        <f t="shared" si="240"/>
        <v>-16.519000000000233</v>
      </c>
      <c r="O99" s="269">
        <f t="shared" si="241"/>
        <v>-64.171999999998661</v>
      </c>
      <c r="P99" s="270">
        <f t="shared" si="242"/>
        <v>-80.690999999998894</v>
      </c>
      <c r="Q99" s="269">
        <f t="shared" si="243"/>
        <v>-9.3742390203406818E-3</v>
      </c>
      <c r="R99" s="269">
        <f t="shared" si="244"/>
        <v>5.792215907522751E-4</v>
      </c>
      <c r="S99" s="269">
        <f t="shared" si="245"/>
        <v>-5.2258038523574574E-3</v>
      </c>
      <c r="T99" s="270">
        <f t="shared" si="246"/>
        <v>-3.5945874176210881E-3</v>
      </c>
      <c r="U99" s="269">
        <f t="shared" si="247"/>
        <v>-1.2533358239706362E-3</v>
      </c>
      <c r="V99" s="269">
        <f t="shared" si="248"/>
        <v>-6.9241218875060739E-3</v>
      </c>
      <c r="W99" s="270">
        <f t="shared" si="249"/>
        <v>-3.5945874176209263E-3</v>
      </c>
      <c r="X99" s="269">
        <f t="shared" si="250"/>
        <v>-4.0346702991037889E-2</v>
      </c>
      <c r="Y99" s="269">
        <f t="shared" si="251"/>
        <v>-2.1780023760372092E-3</v>
      </c>
      <c r="Z99" s="269">
        <f t="shared" si="252"/>
        <v>3.8315550299067899E-2</v>
      </c>
      <c r="AA99" s="270">
        <f t="shared" si="253"/>
        <v>-1.7595222061523848E-3</v>
      </c>
      <c r="AB99" s="269">
        <f t="shared" si="254"/>
        <v>-1.3501698048865784E-3</v>
      </c>
      <c r="AC99" s="269">
        <f t="shared" si="255"/>
        <v>-2.344410713701014E-3</v>
      </c>
      <c r="AD99" s="270">
        <f t="shared" si="256"/>
        <v>-1.7595222061518982E-3</v>
      </c>
      <c r="AE99" s="269">
        <f t="shared" si="257"/>
        <v>-2.4317178293201784E-3</v>
      </c>
      <c r="AF99" s="269">
        <f t="shared" si="258"/>
        <v>2.7013642290286022E-4</v>
      </c>
      <c r="AG99" s="269">
        <f t="shared" si="259"/>
        <v>-1.4330060112037297E-3</v>
      </c>
      <c r="AH99" s="270">
        <f t="shared" si="260"/>
        <v>-3.5945874176210881E-3</v>
      </c>
      <c r="AI99" s="269">
        <f t="shared" si="261"/>
        <v>-7.3588119556929185E-4</v>
      </c>
      <c r="AJ99" s="269">
        <f t="shared" si="262"/>
        <v>-2.8587062220516344E-3</v>
      </c>
      <c r="AK99" s="270">
        <f t="shared" si="263"/>
        <v>-3.5945874176209263E-3</v>
      </c>
      <c r="AL99" s="269">
        <f t="shared" si="264"/>
        <v>-1.0823795131186739E-2</v>
      </c>
      <c r="AM99" s="269">
        <f t="shared" si="265"/>
        <v>-1.0204559351595995E-3</v>
      </c>
      <c r="AN99" s="269">
        <f t="shared" si="266"/>
        <v>1.0084728860194035E-2</v>
      </c>
      <c r="AO99" s="270">
        <f t="shared" si="267"/>
        <v>-1.7595222061523848E-3</v>
      </c>
      <c r="AP99" s="269">
        <f t="shared" si="268"/>
        <v>-7.9427309328825968E-4</v>
      </c>
      <c r="AQ99" s="269">
        <f t="shared" si="269"/>
        <v>-9.6524911286380039E-4</v>
      </c>
      <c r="AR99" s="270">
        <f t="shared" si="270"/>
        <v>-1.7595222061518978E-3</v>
      </c>
    </row>
    <row r="100" spans="1:44" x14ac:dyDescent="0.2">
      <c r="A100" s="331"/>
      <c r="B100" s="100" t="s">
        <v>538</v>
      </c>
      <c r="C100" s="253">
        <f>'Dati Fig. 11'!C100+'Dati Fig. 11'!D100</f>
        <v>5776.3310000000001</v>
      </c>
      <c r="D100" s="254">
        <f>'Dati Fig. 11'!E100</f>
        <v>10418.965</v>
      </c>
      <c r="E100" s="255">
        <f>'Dati Fig. 11'!F100+'Dati Fig. 11'!G100</f>
        <v>6178.3180000000002</v>
      </c>
      <c r="F100" s="245">
        <f t="shared" si="235"/>
        <v>22373.614000000001</v>
      </c>
      <c r="G100" s="243">
        <f>'Dati Fig. 11'!I100</f>
        <v>13080.802</v>
      </c>
      <c r="H100" s="244">
        <f>'Dati Fig. 11'!J100</f>
        <v>9292.8119999999999</v>
      </c>
      <c r="I100" s="245">
        <f t="shared" si="199"/>
        <v>22373.614000000001</v>
      </c>
      <c r="J100" s="271">
        <f t="shared" si="236"/>
        <v>7.8320000000003347</v>
      </c>
      <c r="K100" s="271">
        <f t="shared" si="237"/>
        <v>-56.322000000000116</v>
      </c>
      <c r="L100" s="271">
        <f t="shared" si="238"/>
        <v>54.878000000000611</v>
      </c>
      <c r="M100" s="272">
        <f t="shared" si="239"/>
        <v>6.3880000000026484</v>
      </c>
      <c r="N100" s="271">
        <f t="shared" si="240"/>
        <v>-82.706000000000131</v>
      </c>
      <c r="O100" s="271">
        <f t="shared" si="241"/>
        <v>89.093999999999141</v>
      </c>
      <c r="P100" s="272">
        <f t="shared" si="242"/>
        <v>6.3879999999990105</v>
      </c>
      <c r="Q100" s="271">
        <f t="shared" si="243"/>
        <v>1.3577188797294297E-3</v>
      </c>
      <c r="R100" s="271">
        <f t="shared" si="244"/>
        <v>-5.3766545966712044E-3</v>
      </c>
      <c r="S100" s="271">
        <f t="shared" si="245"/>
        <v>8.9619560247182328E-3</v>
      </c>
      <c r="T100" s="272">
        <f t="shared" si="246"/>
        <v>2.8559643471222801E-4</v>
      </c>
      <c r="U100" s="271">
        <f t="shared" si="247"/>
        <v>-6.2829756323314525E-3</v>
      </c>
      <c r="V100" s="271">
        <f t="shared" si="248"/>
        <v>9.6802183639263101E-3</v>
      </c>
      <c r="W100" s="272">
        <f t="shared" si="249"/>
        <v>2.8559643471206533E-4</v>
      </c>
      <c r="X100" s="271">
        <f t="shared" si="250"/>
        <v>-3.5507519220702596E-2</v>
      </c>
      <c r="Y100" s="271">
        <f t="shared" si="251"/>
        <v>-9.7218477156376226E-3</v>
      </c>
      <c r="Z100" s="271">
        <f t="shared" si="252"/>
        <v>4.2410669092647242E-2</v>
      </c>
      <c r="AA100" s="272">
        <f t="shared" si="253"/>
        <v>-2.8334210151466791E-3</v>
      </c>
      <c r="AB100" s="271">
        <f t="shared" si="254"/>
        <v>-1.3377419886708321E-2</v>
      </c>
      <c r="AC100" s="271">
        <f t="shared" si="255"/>
        <v>1.2396304357346854E-2</v>
      </c>
      <c r="AD100" s="272">
        <f t="shared" si="256"/>
        <v>-2.8334210151468408E-3</v>
      </c>
      <c r="AE100" s="271">
        <f t="shared" si="257"/>
        <v>3.5015517793759207E-4</v>
      </c>
      <c r="AF100" s="271">
        <f t="shared" si="258"/>
        <v>-2.5180592354188277E-3</v>
      </c>
      <c r="AG100" s="271">
        <f t="shared" si="259"/>
        <v>2.4535004921933824E-3</v>
      </c>
      <c r="AH100" s="272">
        <f t="shared" si="260"/>
        <v>2.8559643471222801E-4</v>
      </c>
      <c r="AI100" s="271">
        <f t="shared" si="261"/>
        <v>-3.6976422556824944E-3</v>
      </c>
      <c r="AJ100" s="271">
        <f t="shared" si="262"/>
        <v>3.9832386903945593E-3</v>
      </c>
      <c r="AK100" s="272">
        <f t="shared" si="263"/>
        <v>2.8559643471206538E-4</v>
      </c>
      <c r="AL100" s="271">
        <f t="shared" si="264"/>
        <v>-9.4777473897352717E-3</v>
      </c>
      <c r="AM100" s="271">
        <f t="shared" si="265"/>
        <v>-4.5587709119342436E-3</v>
      </c>
      <c r="AN100" s="271">
        <f t="shared" si="266"/>
        <v>1.1203097286522877E-2</v>
      </c>
      <c r="AO100" s="272">
        <f t="shared" si="267"/>
        <v>-2.8334210151466791E-3</v>
      </c>
      <c r="AP100" s="271">
        <f t="shared" si="268"/>
        <v>-7.9047338730682554E-3</v>
      </c>
      <c r="AQ100" s="271">
        <f t="shared" si="269"/>
        <v>5.0713128579214142E-3</v>
      </c>
      <c r="AR100" s="272">
        <f t="shared" si="270"/>
        <v>-2.8334210151468413E-3</v>
      </c>
    </row>
    <row r="101" spans="1:44" x14ac:dyDescent="0.2">
      <c r="A101" s="329">
        <f>A89+1</f>
        <v>2012</v>
      </c>
      <c r="B101" s="82" t="s">
        <v>527</v>
      </c>
      <c r="C101" s="247">
        <f>'Dati Fig. 11'!C101+'Dati Fig. 11'!D101</f>
        <v>5770.4310000000005</v>
      </c>
      <c r="D101" s="248">
        <f>'Dati Fig. 11'!E101</f>
        <v>10427.241</v>
      </c>
      <c r="E101" s="249">
        <f>'Dati Fig. 11'!F101+'Dati Fig. 11'!G101</f>
        <v>6179.847999999999</v>
      </c>
      <c r="F101" s="240">
        <f t="shared" si="235"/>
        <v>22377.52</v>
      </c>
      <c r="G101" s="213">
        <f>'Dati Fig. 11'!I101</f>
        <v>13080.244000000001</v>
      </c>
      <c r="H101" s="239">
        <f>'Dati Fig. 11'!J101</f>
        <v>9297.2759999999998</v>
      </c>
      <c r="I101" s="240">
        <f t="shared" si="199"/>
        <v>22377.52</v>
      </c>
      <c r="J101" s="267">
        <f t="shared" ref="J101:J112" si="271">C101-C100</f>
        <v>-5.8999999999996362</v>
      </c>
      <c r="K101" s="267">
        <f t="shared" ref="K101:K112" si="272">D101-D100</f>
        <v>8.2759999999998399</v>
      </c>
      <c r="L101" s="267">
        <f t="shared" ref="L101:L112" si="273">E101-E100</f>
        <v>1.5299999999988358</v>
      </c>
      <c r="M101" s="268">
        <f t="shared" ref="M101:M112" si="274">F101-F100</f>
        <v>3.9059999999990396</v>
      </c>
      <c r="N101" s="267">
        <f t="shared" ref="N101:N112" si="275">G101-G100</f>
        <v>-0.55799999999908323</v>
      </c>
      <c r="O101" s="267">
        <f t="shared" ref="O101:O112" si="276">H101-H100</f>
        <v>4.4639999999999418</v>
      </c>
      <c r="P101" s="268">
        <f t="shared" ref="P101:P112" si="277">I101-I100</f>
        <v>3.9059999999990396</v>
      </c>
      <c r="Q101" s="267">
        <f t="shared" ref="Q101:Q112" si="278">(C101-C100)/C100</f>
        <v>-1.0214096110488884E-3</v>
      </c>
      <c r="R101" s="267">
        <f t="shared" ref="R101:R112" si="279">(D101-D100)/D100</f>
        <v>7.9432074107167456E-4</v>
      </c>
      <c r="S101" s="267">
        <f t="shared" ref="S101:S112" si="280">(E101-E100)/E100</f>
        <v>2.4764021534644796E-4</v>
      </c>
      <c r="T101" s="268">
        <f t="shared" ref="T101:T112" si="281">(F101-F100)/F100</f>
        <v>1.745806466491752E-4</v>
      </c>
      <c r="U101" s="267">
        <f t="shared" ref="U101:U112" si="282">(G101-G100)/G100</f>
        <v>-4.2657934888020109E-5</v>
      </c>
      <c r="V101" s="267">
        <f t="shared" ref="V101:V112" si="283">(H101-H100)/H100</f>
        <v>4.8037128051228647E-4</v>
      </c>
      <c r="W101" s="268">
        <f t="shared" ref="W101:W112" si="284">(I101-I100)/I100</f>
        <v>1.745806466491752E-4</v>
      </c>
      <c r="X101" s="267">
        <f t="shared" ref="X101:X112" si="285">(C101-C89)/C89</f>
        <v>-2.9155300332014057E-2</v>
      </c>
      <c r="Y101" s="267">
        <f t="shared" ref="Y101:Y112" si="286">(D101-D89)/D89</f>
        <v>-5.8407768811981368E-3</v>
      </c>
      <c r="Z101" s="267">
        <f t="shared" ref="Z101:Z112" si="287">(E101-E89)/E89</f>
        <v>3.9332994168323886E-2</v>
      </c>
      <c r="AA101" s="268">
        <f t="shared" ref="AA101:AA112" si="288">(F101-F89)/F89</f>
        <v>-3.0342030652247185E-5</v>
      </c>
      <c r="AB101" s="267">
        <f t="shared" ref="AB101:AB112" si="289">(G101-G89)/G89</f>
        <v>-1.0730425061088828E-2</v>
      </c>
      <c r="AC101" s="267">
        <f t="shared" ref="AC101:AC112" si="290">(H101-H89)/H89</f>
        <v>1.5421453469805268E-2</v>
      </c>
      <c r="AD101" s="268">
        <f t="shared" ref="AD101:AD112" si="291">(I101-I89)/I89</f>
        <v>-3.0342030652247185E-5</v>
      </c>
      <c r="AE101" s="267">
        <f t="shared" ref="AE101:AE112" si="292">(C101-C100)/$F100</f>
        <v>-2.6370348572204901E-4</v>
      </c>
      <c r="AF101" s="267">
        <f t="shared" ref="AF101:AF112" si="293">(D101-D100)/$F100</f>
        <v>3.6990000810775762E-4</v>
      </c>
      <c r="AG101" s="267">
        <f t="shared" ref="AG101:AG112" si="294">(E101-E100)/$F100</f>
        <v>6.8384124263466583E-5</v>
      </c>
      <c r="AH101" s="268">
        <f t="shared" ref="AH101:AH112" si="295">(F101-F100)/$F100</f>
        <v>1.745806466491752E-4</v>
      </c>
      <c r="AI101" s="267">
        <f t="shared" ref="AI101:AI112" si="296">(G101-G100)/$F100</f>
        <v>-2.4940092378418756E-5</v>
      </c>
      <c r="AJ101" s="267">
        <f t="shared" ref="AJ101:AJ112" si="297">(H101-H100)/$F100</f>
        <v>1.9952073902767525E-4</v>
      </c>
      <c r="AK101" s="268">
        <f t="shared" ref="AK101:AK112" si="298">(I101-I100)/$F100</f>
        <v>1.745806466491752E-4</v>
      </c>
      <c r="AL101" s="267">
        <f t="shared" ref="AL101:AL112" si="299">(C101-C89)/$F89</f>
        <v>-7.7437420232074642E-3</v>
      </c>
      <c r="AM101" s="267">
        <f t="shared" ref="AM101:AM112" si="300">(D101-D89)/$F89</f>
        <v>-2.7375303973300276E-3</v>
      </c>
      <c r="AN101" s="267">
        <f t="shared" ref="AN101:AN112" si="301">(E101-E89)/$F89</f>
        <v>1.0450930389885245E-2</v>
      </c>
      <c r="AO101" s="268">
        <f t="shared" ref="AO101:AO112" si="302">(F101-F89)/$F89</f>
        <v>-3.0342030652247185E-5</v>
      </c>
      <c r="AP101" s="267">
        <f t="shared" ref="AP101:AP112" si="303">(G101-G89)/$F89</f>
        <v>-6.3400544431658238E-3</v>
      </c>
      <c r="AQ101" s="267">
        <f t="shared" ref="AQ101:AQ112" si="304">(H101-H89)/$F89</f>
        <v>6.3097124125136581E-3</v>
      </c>
      <c r="AR101" s="268">
        <f t="shared" ref="AR101:AR112" si="305">(I101-I89)/$F89</f>
        <v>-3.0342030652247185E-5</v>
      </c>
    </row>
    <row r="102" spans="1:44" x14ac:dyDescent="0.2">
      <c r="A102" s="330"/>
      <c r="B102" s="91" t="s">
        <v>528</v>
      </c>
      <c r="C102" s="250">
        <f>'Dati Fig. 11'!C102+'Dati Fig. 11'!D102</f>
        <v>5710.7170000000006</v>
      </c>
      <c r="D102" s="251">
        <f>'Dati Fig. 11'!E102</f>
        <v>10455.762000000001</v>
      </c>
      <c r="E102" s="252">
        <f>'Dati Fig. 11'!F102+'Dati Fig. 11'!G102</f>
        <v>6204.8609999999999</v>
      </c>
      <c r="F102" s="242">
        <f t="shared" si="235"/>
        <v>22371.34</v>
      </c>
      <c r="G102" s="214">
        <f>'Dati Fig. 11'!I102</f>
        <v>13113.296</v>
      </c>
      <c r="H102" s="241">
        <f>'Dati Fig. 11'!J102</f>
        <v>9258.0439999999999</v>
      </c>
      <c r="I102" s="242">
        <f t="shared" si="199"/>
        <v>22371.34</v>
      </c>
      <c r="J102" s="269">
        <f t="shared" si="271"/>
        <v>-59.713999999999942</v>
      </c>
      <c r="K102" s="269">
        <f t="shared" si="272"/>
        <v>28.52100000000064</v>
      </c>
      <c r="L102" s="269">
        <f t="shared" si="273"/>
        <v>25.013000000000829</v>
      </c>
      <c r="M102" s="270">
        <f t="shared" si="274"/>
        <v>-6.180000000000291</v>
      </c>
      <c r="N102" s="269">
        <f t="shared" si="275"/>
        <v>33.05199999999968</v>
      </c>
      <c r="O102" s="269">
        <f t="shared" si="276"/>
        <v>-39.231999999999971</v>
      </c>
      <c r="P102" s="270">
        <f t="shared" si="277"/>
        <v>-6.180000000000291</v>
      </c>
      <c r="Q102" s="269">
        <f t="shared" si="278"/>
        <v>-1.0348273811782853E-2</v>
      </c>
      <c r="R102" s="269">
        <f t="shared" si="279"/>
        <v>2.7352393600570506E-3</v>
      </c>
      <c r="S102" s="269">
        <f t="shared" si="280"/>
        <v>4.0475105536577653E-3</v>
      </c>
      <c r="T102" s="270">
        <f t="shared" si="281"/>
        <v>-2.7617001347782466E-4</v>
      </c>
      <c r="U102" s="269">
        <f t="shared" si="282"/>
        <v>2.5268641777630202E-3</v>
      </c>
      <c r="V102" s="269">
        <f t="shared" si="283"/>
        <v>-4.2197305963596185E-3</v>
      </c>
      <c r="W102" s="270">
        <f t="shared" si="284"/>
        <v>-2.7617001347782466E-4</v>
      </c>
      <c r="X102" s="269">
        <f t="shared" si="285"/>
        <v>-4.0331919443038752E-2</v>
      </c>
      <c r="Y102" s="269">
        <f t="shared" si="286"/>
        <v>-4.4603211374089641E-3</v>
      </c>
      <c r="Z102" s="269">
        <f t="shared" si="287"/>
        <v>3.784080787806543E-2</v>
      </c>
      <c r="AA102" s="270">
        <f t="shared" si="288"/>
        <v>-2.7020830509051617E-3</v>
      </c>
      <c r="AB102" s="269">
        <f t="shared" si="289"/>
        <v>-9.5896116882856312E-3</v>
      </c>
      <c r="AC102" s="269">
        <f t="shared" si="290"/>
        <v>7.219131023594335E-3</v>
      </c>
      <c r="AD102" s="270">
        <f t="shared" si="291"/>
        <v>-2.7020830509051617E-3</v>
      </c>
      <c r="AE102" s="269">
        <f t="shared" si="292"/>
        <v>-2.6684815833032411E-3</v>
      </c>
      <c r="AF102" s="269">
        <f t="shared" si="293"/>
        <v>1.2745380185114634E-3</v>
      </c>
      <c r="AG102" s="269">
        <f t="shared" si="294"/>
        <v>1.1177735513140342E-3</v>
      </c>
      <c r="AH102" s="270">
        <f t="shared" si="295"/>
        <v>-2.7617001347782466E-4</v>
      </c>
      <c r="AI102" s="269">
        <f t="shared" si="296"/>
        <v>1.4770180073573694E-3</v>
      </c>
      <c r="AJ102" s="269">
        <f t="shared" si="297"/>
        <v>-1.753188020835194E-3</v>
      </c>
      <c r="AK102" s="270">
        <f t="shared" si="298"/>
        <v>-2.7617001347782466E-4</v>
      </c>
      <c r="AL102" s="269">
        <f t="shared" si="299"/>
        <v>-1.0699202160418177E-2</v>
      </c>
      <c r="AM102" s="269">
        <f t="shared" si="300"/>
        <v>-2.0883157164246617E-3</v>
      </c>
      <c r="AN102" s="269">
        <f t="shared" si="301"/>
        <v>1.0085434825937758E-2</v>
      </c>
      <c r="AO102" s="270">
        <f t="shared" si="302"/>
        <v>-2.7020830509051617E-3</v>
      </c>
      <c r="AP102" s="269">
        <f t="shared" si="303"/>
        <v>-5.6601848265284407E-3</v>
      </c>
      <c r="AQ102" s="269">
        <f t="shared" si="304"/>
        <v>2.9581017756233601E-3</v>
      </c>
      <c r="AR102" s="270">
        <f t="shared" si="305"/>
        <v>-2.7020830509051617E-3</v>
      </c>
    </row>
    <row r="103" spans="1:44" x14ac:dyDescent="0.2">
      <c r="A103" s="330"/>
      <c r="B103" s="91" t="s">
        <v>529</v>
      </c>
      <c r="C103" s="250">
        <f>'Dati Fig. 11'!C103+'Dati Fig. 11'!D103</f>
        <v>5672.0079999999998</v>
      </c>
      <c r="D103" s="251">
        <f>'Dati Fig. 11'!E103</f>
        <v>10398.967000000001</v>
      </c>
      <c r="E103" s="252">
        <f>'Dati Fig. 11'!F103+'Dati Fig. 11'!G103</f>
        <v>6240.713999999999</v>
      </c>
      <c r="F103" s="242">
        <f t="shared" si="235"/>
        <v>22311.688999999998</v>
      </c>
      <c r="G103" s="214">
        <f>'Dati Fig. 11'!I103</f>
        <v>13048.714</v>
      </c>
      <c r="H103" s="241">
        <f>'Dati Fig. 11'!J103</f>
        <v>9262.9750000000004</v>
      </c>
      <c r="I103" s="242">
        <f t="shared" si="199"/>
        <v>22311.688999999998</v>
      </c>
      <c r="J103" s="269">
        <f t="shared" si="271"/>
        <v>-38.709000000000742</v>
      </c>
      <c r="K103" s="269">
        <f t="shared" si="272"/>
        <v>-56.795000000000073</v>
      </c>
      <c r="L103" s="269">
        <f t="shared" si="273"/>
        <v>35.852999999999156</v>
      </c>
      <c r="M103" s="270">
        <f t="shared" si="274"/>
        <v>-59.651000000001659</v>
      </c>
      <c r="N103" s="269">
        <f t="shared" si="275"/>
        <v>-64.582000000000335</v>
      </c>
      <c r="O103" s="269">
        <f t="shared" si="276"/>
        <v>4.9310000000004948</v>
      </c>
      <c r="P103" s="270">
        <f t="shared" si="277"/>
        <v>-59.651000000001659</v>
      </c>
      <c r="Q103" s="269">
        <f t="shared" si="278"/>
        <v>-6.7783082229430627E-3</v>
      </c>
      <c r="R103" s="269">
        <f t="shared" si="279"/>
        <v>-5.4319331293118632E-3</v>
      </c>
      <c r="S103" s="269">
        <f t="shared" si="280"/>
        <v>5.7782116311709732E-3</v>
      </c>
      <c r="T103" s="270">
        <f t="shared" si="281"/>
        <v>-2.6664026383757815E-3</v>
      </c>
      <c r="U103" s="269">
        <f t="shared" si="282"/>
        <v>-4.9249250531674367E-3</v>
      </c>
      <c r="V103" s="269">
        <f t="shared" si="283"/>
        <v>5.3261790503485347E-4</v>
      </c>
      <c r="W103" s="270">
        <f t="shared" si="284"/>
        <v>-2.6664026383757815E-3</v>
      </c>
      <c r="X103" s="269">
        <f t="shared" si="285"/>
        <v>-5.0712500184099896E-2</v>
      </c>
      <c r="Y103" s="269">
        <f t="shared" si="286"/>
        <v>-1.6618993167470911E-2</v>
      </c>
      <c r="Z103" s="269">
        <f t="shared" si="287"/>
        <v>4.3569562759263651E-2</v>
      </c>
      <c r="AA103" s="270">
        <f t="shared" si="288"/>
        <v>-9.6847365177409259E-3</v>
      </c>
      <c r="AB103" s="269">
        <f t="shared" si="289"/>
        <v>-1.7865470587402871E-2</v>
      </c>
      <c r="AC103" s="269">
        <f t="shared" si="290"/>
        <v>2.073387712792538E-3</v>
      </c>
      <c r="AD103" s="270">
        <f t="shared" si="291"/>
        <v>-9.6847365177407663E-3</v>
      </c>
      <c r="AE103" s="269">
        <f t="shared" si="292"/>
        <v>-1.7302942067842491E-3</v>
      </c>
      <c r="AF103" s="269">
        <f t="shared" si="293"/>
        <v>-2.5387392976907092E-3</v>
      </c>
      <c r="AG103" s="269">
        <f t="shared" si="294"/>
        <v>1.6026308660991766E-3</v>
      </c>
      <c r="AH103" s="270">
        <f t="shared" si="295"/>
        <v>-2.6664026383757815E-3</v>
      </c>
      <c r="AI103" s="269">
        <f t="shared" si="296"/>
        <v>-2.8868185812740916E-3</v>
      </c>
      <c r="AJ103" s="269">
        <f t="shared" si="297"/>
        <v>2.2041594289839118E-4</v>
      </c>
      <c r="AK103" s="270">
        <f t="shared" si="298"/>
        <v>-2.6664026383757815E-3</v>
      </c>
      <c r="AL103" s="269">
        <f t="shared" si="299"/>
        <v>-1.3449158750699339E-2</v>
      </c>
      <c r="AM103" s="269">
        <f t="shared" si="300"/>
        <v>-7.8003505122196575E-3</v>
      </c>
      <c r="AN103" s="269">
        <f t="shared" si="301"/>
        <v>1.1564772745178272E-2</v>
      </c>
      <c r="AO103" s="270">
        <f t="shared" si="302"/>
        <v>-9.6847365177409259E-3</v>
      </c>
      <c r="AP103" s="269">
        <f t="shared" si="303"/>
        <v>-1.053542883152751E-2</v>
      </c>
      <c r="AQ103" s="269">
        <f t="shared" si="304"/>
        <v>8.5069231378682466E-4</v>
      </c>
      <c r="AR103" s="270">
        <f t="shared" si="305"/>
        <v>-9.6847365177407645E-3</v>
      </c>
    </row>
    <row r="104" spans="1:44" x14ac:dyDescent="0.2">
      <c r="A104" s="330"/>
      <c r="B104" s="91" t="s">
        <v>530</v>
      </c>
      <c r="C104" s="250">
        <f>'Dati Fig. 11'!C104+'Dati Fig. 11'!D104</f>
        <v>5699.2749999999996</v>
      </c>
      <c r="D104" s="251">
        <f>'Dati Fig. 11'!E104</f>
        <v>10369.535</v>
      </c>
      <c r="E104" s="252">
        <f>'Dati Fig. 11'!F104+'Dati Fig. 11'!G104</f>
        <v>6252.1060000000025</v>
      </c>
      <c r="F104" s="242">
        <f t="shared" si="235"/>
        <v>22320.916000000001</v>
      </c>
      <c r="G104" s="214">
        <f>'Dati Fig. 11'!I104</f>
        <v>13035.662</v>
      </c>
      <c r="H104" s="241">
        <f>'Dati Fig. 11'!J104</f>
        <v>9285.2530000000006</v>
      </c>
      <c r="I104" s="242">
        <f t="shared" si="199"/>
        <v>22320.915000000001</v>
      </c>
      <c r="J104" s="269">
        <f t="shared" si="271"/>
        <v>27.266999999999825</v>
      </c>
      <c r="K104" s="269">
        <f t="shared" si="272"/>
        <v>-29.432000000000698</v>
      </c>
      <c r="L104" s="269">
        <f t="shared" si="273"/>
        <v>11.392000000003463</v>
      </c>
      <c r="M104" s="270">
        <f t="shared" si="274"/>
        <v>9.2270000000025902</v>
      </c>
      <c r="N104" s="269">
        <f t="shared" si="275"/>
        <v>-13.05199999999968</v>
      </c>
      <c r="O104" s="269">
        <f t="shared" si="276"/>
        <v>22.278000000000247</v>
      </c>
      <c r="P104" s="270">
        <f t="shared" si="277"/>
        <v>9.2260000000023865</v>
      </c>
      <c r="Q104" s="269">
        <f t="shared" si="278"/>
        <v>4.8072922323099381E-3</v>
      </c>
      <c r="R104" s="269">
        <f t="shared" si="279"/>
        <v>-2.8302811231154688E-3</v>
      </c>
      <c r="S104" s="269">
        <f t="shared" si="280"/>
        <v>1.8254321540777971E-3</v>
      </c>
      <c r="T104" s="270">
        <f t="shared" si="281"/>
        <v>4.1355004544938714E-4</v>
      </c>
      <c r="U104" s="269">
        <f t="shared" si="282"/>
        <v>-1.0002518255821746E-3</v>
      </c>
      <c r="V104" s="269">
        <f t="shared" si="283"/>
        <v>2.4050588498835683E-3</v>
      </c>
      <c r="W104" s="270">
        <f t="shared" si="284"/>
        <v>4.1350522589313552E-4</v>
      </c>
      <c r="X104" s="269">
        <f t="shared" si="285"/>
        <v>-3.2984677135288867E-2</v>
      </c>
      <c r="Y104" s="269">
        <f t="shared" si="286"/>
        <v>-1.551623583364504E-2</v>
      </c>
      <c r="Z104" s="269">
        <f t="shared" si="287"/>
        <v>3.9656433629821575E-2</v>
      </c>
      <c r="AA104" s="270">
        <f t="shared" si="288"/>
        <v>-5.3187417085444767E-3</v>
      </c>
      <c r="AB104" s="269">
        <f t="shared" si="289"/>
        <v>-1.642223592278182E-2</v>
      </c>
      <c r="AC104" s="269">
        <f t="shared" si="290"/>
        <v>1.0699296687837603E-2</v>
      </c>
      <c r="AD104" s="270">
        <f t="shared" si="291"/>
        <v>-5.3187862712881602E-3</v>
      </c>
      <c r="AE104" s="269">
        <f t="shared" si="292"/>
        <v>1.2220948400634226E-3</v>
      </c>
      <c r="AF104" s="269">
        <f t="shared" si="293"/>
        <v>-1.3191291793284094E-3</v>
      </c>
      <c r="AG104" s="269">
        <f t="shared" si="294"/>
        <v>5.1058438471437387E-4</v>
      </c>
      <c r="AH104" s="270">
        <f t="shared" si="295"/>
        <v>4.1355004544938714E-4</v>
      </c>
      <c r="AI104" s="269">
        <f t="shared" si="296"/>
        <v>-5.8498484807670455E-4</v>
      </c>
      <c r="AJ104" s="269">
        <f t="shared" si="297"/>
        <v>9.9849007396975858E-4</v>
      </c>
      <c r="AK104" s="270">
        <f t="shared" si="298"/>
        <v>4.1350522589313552E-4</v>
      </c>
      <c r="AL104" s="269">
        <f t="shared" si="299"/>
        <v>-8.6630419330962043E-3</v>
      </c>
      <c r="AM104" s="269">
        <f t="shared" si="300"/>
        <v>-7.2829783242358802E-3</v>
      </c>
      <c r="AN104" s="269">
        <f t="shared" si="301"/>
        <v>1.0627278548787648E-2</v>
      </c>
      <c r="AO104" s="270">
        <f t="shared" si="302"/>
        <v>-5.3187417085444767E-3</v>
      </c>
      <c r="AP104" s="269">
        <f t="shared" si="303"/>
        <v>-9.6990365980444727E-3</v>
      </c>
      <c r="AQ104" s="269">
        <f t="shared" si="304"/>
        <v>4.3802503267563117E-3</v>
      </c>
      <c r="AR104" s="270">
        <f t="shared" si="305"/>
        <v>-5.3187862712881602E-3</v>
      </c>
    </row>
    <row r="105" spans="1:44" x14ac:dyDescent="0.2">
      <c r="A105" s="330"/>
      <c r="B105" s="91" t="s">
        <v>531</v>
      </c>
      <c r="C105" s="250">
        <f>'Dati Fig. 11'!C105+'Dati Fig. 11'!D105</f>
        <v>5645.0879999999997</v>
      </c>
      <c r="D105" s="251">
        <f>'Dati Fig. 11'!E105</f>
        <v>10450.120999999999</v>
      </c>
      <c r="E105" s="252">
        <f>'Dati Fig. 11'!F105+'Dati Fig. 11'!G105</f>
        <v>6270.8399999999992</v>
      </c>
      <c r="F105" s="242">
        <f t="shared" si="235"/>
        <v>22366.048999999999</v>
      </c>
      <c r="G105" s="214">
        <f>'Dati Fig. 11'!I105</f>
        <v>13040.31</v>
      </c>
      <c r="H105" s="241">
        <f>'Dati Fig. 11'!J105</f>
        <v>9325.7389999999996</v>
      </c>
      <c r="I105" s="242">
        <f t="shared" si="199"/>
        <v>22366.048999999999</v>
      </c>
      <c r="J105" s="269">
        <f t="shared" si="271"/>
        <v>-54.186999999999898</v>
      </c>
      <c r="K105" s="269">
        <f t="shared" si="272"/>
        <v>80.585999999999331</v>
      </c>
      <c r="L105" s="269">
        <f t="shared" si="273"/>
        <v>18.73399999999674</v>
      </c>
      <c r="M105" s="270">
        <f t="shared" si="274"/>
        <v>45.132999999997992</v>
      </c>
      <c r="N105" s="269">
        <f t="shared" si="275"/>
        <v>4.6479999999992287</v>
      </c>
      <c r="O105" s="269">
        <f t="shared" si="276"/>
        <v>40.485999999998967</v>
      </c>
      <c r="P105" s="270">
        <f t="shared" si="277"/>
        <v>45.133999999998196</v>
      </c>
      <c r="Q105" s="269">
        <f t="shared" si="278"/>
        <v>-9.5077005408582497E-3</v>
      </c>
      <c r="R105" s="269">
        <f t="shared" si="279"/>
        <v>7.7714188726880551E-3</v>
      </c>
      <c r="S105" s="269">
        <f t="shared" si="280"/>
        <v>2.996430322837894E-3</v>
      </c>
      <c r="T105" s="270">
        <f t="shared" si="281"/>
        <v>2.0220048317012612E-3</v>
      </c>
      <c r="U105" s="269">
        <f t="shared" si="282"/>
        <v>3.5656033425837739E-4</v>
      </c>
      <c r="V105" s="269">
        <f t="shared" si="283"/>
        <v>4.3602473729039979E-3</v>
      </c>
      <c r="W105" s="270">
        <f t="shared" si="284"/>
        <v>2.0220497233199531E-3</v>
      </c>
      <c r="X105" s="269">
        <f t="shared" si="285"/>
        <v>-3.6985492570403504E-2</v>
      </c>
      <c r="Y105" s="269">
        <f t="shared" si="286"/>
        <v>-7.0490151988156094E-3</v>
      </c>
      <c r="Z105" s="269">
        <f t="shared" si="287"/>
        <v>3.8570694169149364E-2</v>
      </c>
      <c r="AA105" s="270">
        <f t="shared" si="288"/>
        <v>-2.5910901781256001E-3</v>
      </c>
      <c r="AB105" s="269">
        <f t="shared" si="289"/>
        <v>-1.3362118666714669E-2</v>
      </c>
      <c r="AC105" s="269">
        <f t="shared" si="290"/>
        <v>1.2870637833112868E-2</v>
      </c>
      <c r="AD105" s="270">
        <f t="shared" si="291"/>
        <v>-2.5910901781259236E-3</v>
      </c>
      <c r="AE105" s="269">
        <f t="shared" si="292"/>
        <v>-2.4276333462300514E-3</v>
      </c>
      <c r="AF105" s="269">
        <f t="shared" si="293"/>
        <v>3.6103357048608278E-3</v>
      </c>
      <c r="AG105" s="269">
        <f t="shared" si="294"/>
        <v>8.3930247307040359E-4</v>
      </c>
      <c r="AH105" s="270">
        <f t="shared" si="295"/>
        <v>2.0220048317012612E-3</v>
      </c>
      <c r="AI105" s="269">
        <f t="shared" si="296"/>
        <v>2.0823518174609092E-4</v>
      </c>
      <c r="AJ105" s="269">
        <f t="shared" si="297"/>
        <v>1.8138144509839544E-3</v>
      </c>
      <c r="AK105" s="270">
        <f t="shared" si="298"/>
        <v>2.0220496327300452E-3</v>
      </c>
      <c r="AL105" s="269">
        <f t="shared" si="299"/>
        <v>-9.6683700681301273E-3</v>
      </c>
      <c r="AM105" s="269">
        <f t="shared" si="300"/>
        <v>-3.3083079351228771E-3</v>
      </c>
      <c r="AN105" s="269">
        <f t="shared" si="301"/>
        <v>1.0385587825127282E-2</v>
      </c>
      <c r="AO105" s="270">
        <f t="shared" si="302"/>
        <v>-2.5910901781256001E-3</v>
      </c>
      <c r="AP105" s="269">
        <f t="shared" si="303"/>
        <v>-7.8757047312201511E-3</v>
      </c>
      <c r="AQ105" s="269">
        <f t="shared" si="304"/>
        <v>5.2846145530943073E-3</v>
      </c>
      <c r="AR105" s="270">
        <f t="shared" si="305"/>
        <v>-2.5910901781259245E-3</v>
      </c>
    </row>
    <row r="106" spans="1:44" x14ac:dyDescent="0.2">
      <c r="A106" s="330"/>
      <c r="B106" s="91" t="s">
        <v>532</v>
      </c>
      <c r="C106" s="250">
        <f>'Dati Fig. 11'!C106+'Dati Fig. 11'!D106</f>
        <v>5600.6849999999995</v>
      </c>
      <c r="D106" s="251">
        <f>'Dati Fig. 11'!E106</f>
        <v>10387.155000000001</v>
      </c>
      <c r="E106" s="252">
        <f>'Dati Fig. 11'!F106+'Dati Fig. 11'!G106</f>
        <v>6367.3210000000017</v>
      </c>
      <c r="F106" s="242">
        <f t="shared" si="235"/>
        <v>22355.161</v>
      </c>
      <c r="G106" s="214">
        <f>'Dati Fig. 11'!I106</f>
        <v>13046.221</v>
      </c>
      <c r="H106" s="241">
        <f>'Dati Fig. 11'!J106</f>
        <v>9308.94</v>
      </c>
      <c r="I106" s="242">
        <f t="shared" si="199"/>
        <v>22355.161</v>
      </c>
      <c r="J106" s="269">
        <f t="shared" si="271"/>
        <v>-44.403000000000247</v>
      </c>
      <c r="K106" s="269">
        <f t="shared" si="272"/>
        <v>-62.96599999999853</v>
      </c>
      <c r="L106" s="269">
        <f t="shared" si="273"/>
        <v>96.481000000002496</v>
      </c>
      <c r="M106" s="270">
        <f t="shared" si="274"/>
        <v>-10.88799999999901</v>
      </c>
      <c r="N106" s="269">
        <f t="shared" si="275"/>
        <v>5.9110000000000582</v>
      </c>
      <c r="O106" s="269">
        <f t="shared" si="276"/>
        <v>-16.798999999999069</v>
      </c>
      <c r="P106" s="270">
        <f t="shared" si="277"/>
        <v>-10.88799999999901</v>
      </c>
      <c r="Q106" s="269">
        <f t="shared" si="278"/>
        <v>-7.865776405965726E-3</v>
      </c>
      <c r="R106" s="269">
        <f t="shared" si="279"/>
        <v>-6.0253847778411881E-3</v>
      </c>
      <c r="S106" s="269">
        <f t="shared" si="280"/>
        <v>1.5385658061759271E-2</v>
      </c>
      <c r="T106" s="270">
        <f t="shared" si="281"/>
        <v>-4.868092706047014E-4</v>
      </c>
      <c r="U106" s="269">
        <f t="shared" si="282"/>
        <v>4.5328677002310974E-4</v>
      </c>
      <c r="V106" s="269">
        <f t="shared" si="283"/>
        <v>-1.801358584022035E-3</v>
      </c>
      <c r="W106" s="270">
        <f t="shared" si="284"/>
        <v>-4.868092706047014E-4</v>
      </c>
      <c r="X106" s="269">
        <f t="shared" si="285"/>
        <v>-4.5834221365622541E-2</v>
      </c>
      <c r="Y106" s="269">
        <f t="shared" si="286"/>
        <v>-1.5038292695300345E-2</v>
      </c>
      <c r="Z106" s="269">
        <f t="shared" si="287"/>
        <v>6.3583093773334015E-2</v>
      </c>
      <c r="AA106" s="270">
        <f t="shared" si="288"/>
        <v>-2.0968091700548771E-3</v>
      </c>
      <c r="AB106" s="269">
        <f t="shared" si="289"/>
        <v>-1.3073714942904727E-2</v>
      </c>
      <c r="AC106" s="269">
        <f t="shared" si="290"/>
        <v>1.3704426973445014E-2</v>
      </c>
      <c r="AD106" s="270">
        <f t="shared" si="291"/>
        <v>-2.0968091700548771E-3</v>
      </c>
      <c r="AE106" s="269">
        <f t="shared" si="292"/>
        <v>-1.9852858231688684E-3</v>
      </c>
      <c r="AF106" s="269">
        <f t="shared" si="293"/>
        <v>-2.8152491305012579E-3</v>
      </c>
      <c r="AG106" s="269">
        <f t="shared" si="294"/>
        <v>4.3137256830655469E-3</v>
      </c>
      <c r="AH106" s="270">
        <f t="shared" si="295"/>
        <v>-4.868092706047014E-4</v>
      </c>
      <c r="AI106" s="269">
        <f t="shared" si="296"/>
        <v>2.6428449655994485E-4</v>
      </c>
      <c r="AJ106" s="269">
        <f t="shared" si="297"/>
        <v>-7.5109376716464625E-4</v>
      </c>
      <c r="AK106" s="270">
        <f t="shared" si="298"/>
        <v>-4.868092706047014E-4</v>
      </c>
      <c r="AL106" s="269">
        <f t="shared" si="299"/>
        <v>-1.2009302328072879E-2</v>
      </c>
      <c r="AM106" s="269">
        <f t="shared" si="300"/>
        <v>-7.0792362906141066E-3</v>
      </c>
      <c r="AN106" s="269">
        <f t="shared" si="301"/>
        <v>1.6991729448632229E-2</v>
      </c>
      <c r="AO106" s="270">
        <f t="shared" si="302"/>
        <v>-2.0968091700548771E-3</v>
      </c>
      <c r="AP106" s="269">
        <f t="shared" si="303"/>
        <v>-7.7145329101236575E-3</v>
      </c>
      <c r="AQ106" s="269">
        <f t="shared" si="304"/>
        <v>5.6177237400686988E-3</v>
      </c>
      <c r="AR106" s="270">
        <f t="shared" si="305"/>
        <v>-2.0968091700548771E-3</v>
      </c>
    </row>
    <row r="107" spans="1:44" x14ac:dyDescent="0.2">
      <c r="A107" s="330"/>
      <c r="B107" s="91" t="s">
        <v>533</v>
      </c>
      <c r="C107" s="250">
        <f>'Dati Fig. 11'!C107+'Dati Fig. 11'!D107</f>
        <v>5632.6269999999995</v>
      </c>
      <c r="D107" s="251">
        <f>'Dati Fig. 11'!E107</f>
        <v>10329.447</v>
      </c>
      <c r="E107" s="252">
        <f>'Dati Fig. 11'!F107+'Dati Fig. 11'!G107</f>
        <v>6365.8139999999985</v>
      </c>
      <c r="F107" s="242">
        <f t="shared" si="235"/>
        <v>22327.887999999999</v>
      </c>
      <c r="G107" s="214">
        <f>'Dati Fig. 11'!I107</f>
        <v>13028.200999999999</v>
      </c>
      <c r="H107" s="241">
        <f>'Dati Fig. 11'!J107</f>
        <v>9299.6869999999999</v>
      </c>
      <c r="I107" s="242">
        <f t="shared" si="199"/>
        <v>22327.887999999999</v>
      </c>
      <c r="J107" s="269">
        <f t="shared" si="271"/>
        <v>31.942000000000007</v>
      </c>
      <c r="K107" s="269">
        <f t="shared" si="272"/>
        <v>-57.708000000000538</v>
      </c>
      <c r="L107" s="269">
        <f t="shared" si="273"/>
        <v>-1.5070000000032451</v>
      </c>
      <c r="M107" s="270">
        <f t="shared" si="274"/>
        <v>-27.273000000001048</v>
      </c>
      <c r="N107" s="269">
        <f t="shared" si="275"/>
        <v>-18.020000000000437</v>
      </c>
      <c r="O107" s="269">
        <f t="shared" si="276"/>
        <v>-9.2530000000006112</v>
      </c>
      <c r="P107" s="270">
        <f t="shared" si="277"/>
        <v>-27.273000000001048</v>
      </c>
      <c r="Q107" s="269">
        <f t="shared" si="278"/>
        <v>5.7032309440720212E-3</v>
      </c>
      <c r="R107" s="269">
        <f t="shared" si="279"/>
        <v>-5.5557079874133516E-3</v>
      </c>
      <c r="S107" s="269">
        <f t="shared" si="280"/>
        <v>-2.3667724620813756E-4</v>
      </c>
      <c r="T107" s="270">
        <f t="shared" si="281"/>
        <v>-1.2199867404220908E-3</v>
      </c>
      <c r="U107" s="269">
        <f t="shared" si="282"/>
        <v>-1.3812428901825622E-3</v>
      </c>
      <c r="V107" s="269">
        <f t="shared" si="283"/>
        <v>-9.9399072289655006E-4</v>
      </c>
      <c r="W107" s="270">
        <f t="shared" si="284"/>
        <v>-1.2199867404220908E-3</v>
      </c>
      <c r="X107" s="269">
        <f t="shared" si="285"/>
        <v>-3.7364785487155126E-2</v>
      </c>
      <c r="Y107" s="269">
        <f t="shared" si="286"/>
        <v>-2.1012397508821778E-2</v>
      </c>
      <c r="Z107" s="269">
        <f t="shared" si="287"/>
        <v>5.09938422773056E-2</v>
      </c>
      <c r="AA107" s="270">
        <f t="shared" si="288"/>
        <v>-5.853640422564233E-3</v>
      </c>
      <c r="AB107" s="269">
        <f t="shared" si="289"/>
        <v>-1.6043945935213272E-2</v>
      </c>
      <c r="AC107" s="269">
        <f t="shared" si="290"/>
        <v>8.7825613157049998E-3</v>
      </c>
      <c r="AD107" s="270">
        <f t="shared" si="291"/>
        <v>-5.8535961583226501E-3</v>
      </c>
      <c r="AE107" s="269">
        <f t="shared" si="292"/>
        <v>1.4288423152040823E-3</v>
      </c>
      <c r="AF107" s="269">
        <f t="shared" si="293"/>
        <v>-2.5814173290901613E-3</v>
      </c>
      <c r="AG107" s="269">
        <f t="shared" si="294"/>
        <v>-6.7411726536133876E-5</v>
      </c>
      <c r="AH107" s="270">
        <f t="shared" si="295"/>
        <v>-1.2199867404220908E-3</v>
      </c>
      <c r="AI107" s="269">
        <f t="shared" si="296"/>
        <v>-8.0607784484309629E-4</v>
      </c>
      <c r="AJ107" s="269">
        <f t="shared" si="297"/>
        <v>-4.1390889557899453E-4</v>
      </c>
      <c r="AK107" s="270">
        <f t="shared" si="298"/>
        <v>-1.2199867404220908E-3</v>
      </c>
      <c r="AL107" s="269">
        <f t="shared" si="299"/>
        <v>-9.7345173327980997E-3</v>
      </c>
      <c r="AM107" s="269">
        <f t="shared" si="300"/>
        <v>-9.8713867899245696E-3</v>
      </c>
      <c r="AN107" s="269">
        <f t="shared" si="301"/>
        <v>1.3752263700158437E-2</v>
      </c>
      <c r="AO107" s="270">
        <f t="shared" si="302"/>
        <v>-5.853640422564233E-3</v>
      </c>
      <c r="AP107" s="269">
        <f t="shared" si="303"/>
        <v>-9.4585076500632095E-3</v>
      </c>
      <c r="AQ107" s="269">
        <f t="shared" si="304"/>
        <v>3.6049117523711807E-3</v>
      </c>
      <c r="AR107" s="270">
        <f t="shared" si="305"/>
        <v>-5.8535958976920289E-3</v>
      </c>
    </row>
    <row r="108" spans="1:44" x14ac:dyDescent="0.2">
      <c r="A108" s="330"/>
      <c r="B108" s="91" t="s">
        <v>534</v>
      </c>
      <c r="C108" s="250">
        <f>'Dati Fig. 11'!C108+'Dati Fig. 11'!D108</f>
        <v>5553.8290000000006</v>
      </c>
      <c r="D108" s="251">
        <f>'Dati Fig. 11'!E108</f>
        <v>10350.853999999999</v>
      </c>
      <c r="E108" s="252">
        <f>'Dati Fig. 11'!F108+'Dati Fig. 11'!G108</f>
        <v>6333.9670000000015</v>
      </c>
      <c r="F108" s="242">
        <f t="shared" si="235"/>
        <v>22238.65</v>
      </c>
      <c r="G108" s="214">
        <f>'Dati Fig. 11'!I108</f>
        <v>13001.986000000001</v>
      </c>
      <c r="H108" s="241">
        <f>'Dati Fig. 11'!J108</f>
        <v>9236.6630000000005</v>
      </c>
      <c r="I108" s="242">
        <f t="shared" si="199"/>
        <v>22238.649000000001</v>
      </c>
      <c r="J108" s="269">
        <f t="shared" si="271"/>
        <v>-78.797999999998865</v>
      </c>
      <c r="K108" s="269">
        <f t="shared" si="272"/>
        <v>21.406999999999243</v>
      </c>
      <c r="L108" s="269">
        <f t="shared" si="273"/>
        <v>-31.846999999997024</v>
      </c>
      <c r="M108" s="270">
        <f t="shared" si="274"/>
        <v>-89.237999999997555</v>
      </c>
      <c r="N108" s="269">
        <f t="shared" si="275"/>
        <v>-26.214999999998327</v>
      </c>
      <c r="O108" s="269">
        <f t="shared" si="276"/>
        <v>-63.023999999999432</v>
      </c>
      <c r="P108" s="270">
        <f t="shared" si="277"/>
        <v>-89.238999999997759</v>
      </c>
      <c r="Q108" s="269">
        <f t="shared" si="278"/>
        <v>-1.3989564727080076E-2</v>
      </c>
      <c r="R108" s="269">
        <f t="shared" si="279"/>
        <v>2.0724245934946222E-3</v>
      </c>
      <c r="S108" s="269">
        <f t="shared" si="280"/>
        <v>-5.0028166075849895E-3</v>
      </c>
      <c r="T108" s="270">
        <f t="shared" si="281"/>
        <v>-3.9967058236765407E-3</v>
      </c>
      <c r="U108" s="269">
        <f t="shared" si="282"/>
        <v>-2.012173438220544E-3</v>
      </c>
      <c r="V108" s="269">
        <f t="shared" si="283"/>
        <v>-6.7770022797540852E-3</v>
      </c>
      <c r="W108" s="270">
        <f t="shared" si="284"/>
        <v>-3.9967506107159694E-3</v>
      </c>
      <c r="X108" s="269">
        <f t="shared" si="285"/>
        <v>-4.8388224324110329E-2</v>
      </c>
      <c r="Y108" s="269">
        <f t="shared" si="286"/>
        <v>-1.4632687277644359E-2</v>
      </c>
      <c r="Z108" s="269">
        <f t="shared" si="287"/>
        <v>4.3806826505844672E-2</v>
      </c>
      <c r="AA108" s="270">
        <f t="shared" si="288"/>
        <v>-7.5991549622227558E-3</v>
      </c>
      <c r="AB108" s="269">
        <f t="shared" si="289"/>
        <v>-1.2254379488902937E-2</v>
      </c>
      <c r="AC108" s="269">
        <f t="shared" si="290"/>
        <v>-9.7148441239091167E-4</v>
      </c>
      <c r="AD108" s="270">
        <f t="shared" si="291"/>
        <v>-7.5991995872717244E-3</v>
      </c>
      <c r="AE108" s="269">
        <f t="shared" si="292"/>
        <v>-3.5291291321417804E-3</v>
      </c>
      <c r="AF108" s="269">
        <f t="shared" si="293"/>
        <v>9.5875615284344152E-4</v>
      </c>
      <c r="AG108" s="269">
        <f t="shared" si="294"/>
        <v>-1.4263328443781618E-3</v>
      </c>
      <c r="AH108" s="270">
        <f t="shared" si="295"/>
        <v>-3.9967058236765407E-3</v>
      </c>
      <c r="AI108" s="269">
        <f t="shared" si="296"/>
        <v>-1.1740922383701642E-3</v>
      </c>
      <c r="AJ108" s="269">
        <f t="shared" si="297"/>
        <v>-2.8226583723458053E-3</v>
      </c>
      <c r="AK108" s="270">
        <f t="shared" si="298"/>
        <v>-3.9967506107159694E-3</v>
      </c>
      <c r="AL108" s="269">
        <f t="shared" si="299"/>
        <v>-1.2602336951338918E-2</v>
      </c>
      <c r="AM108" s="269">
        <f t="shared" si="300"/>
        <v>-6.8593162755274115E-3</v>
      </c>
      <c r="AN108" s="269">
        <f t="shared" si="301"/>
        <v>1.1862498264643532E-2</v>
      </c>
      <c r="AO108" s="270">
        <f t="shared" si="302"/>
        <v>-7.5991549622227558E-3</v>
      </c>
      <c r="AP108" s="269">
        <f t="shared" si="303"/>
        <v>-7.1983773975197616E-3</v>
      </c>
      <c r="AQ108" s="269">
        <f t="shared" si="304"/>
        <v>-4.0082218975204367E-4</v>
      </c>
      <c r="AR108" s="270">
        <f t="shared" si="305"/>
        <v>-7.5991995872717244E-3</v>
      </c>
    </row>
    <row r="109" spans="1:44" x14ac:dyDescent="0.2">
      <c r="A109" s="330"/>
      <c r="B109" s="91" t="s">
        <v>535</v>
      </c>
      <c r="C109" s="250">
        <f>'Dati Fig. 11'!C109+'Dati Fig. 11'!D109</f>
        <v>5510.8170000000009</v>
      </c>
      <c r="D109" s="251">
        <f>'Dati Fig. 11'!E109</f>
        <v>10376.028</v>
      </c>
      <c r="E109" s="252">
        <f>'Dati Fig. 11'!F109+'Dati Fig. 11'!G109</f>
        <v>6370.6270000000013</v>
      </c>
      <c r="F109" s="242">
        <f t="shared" si="235"/>
        <v>22257.472000000002</v>
      </c>
      <c r="G109" s="214">
        <f>'Dati Fig. 11'!I109</f>
        <v>12897.843000000001</v>
      </c>
      <c r="H109" s="241">
        <f>'Dati Fig. 11'!J109</f>
        <v>9359.6280000000006</v>
      </c>
      <c r="I109" s="242">
        <f t="shared" si="199"/>
        <v>22257.471000000001</v>
      </c>
      <c r="J109" s="269">
        <f t="shared" si="271"/>
        <v>-43.011999999999716</v>
      </c>
      <c r="K109" s="269">
        <f t="shared" si="272"/>
        <v>25.174000000000888</v>
      </c>
      <c r="L109" s="269">
        <f t="shared" si="273"/>
        <v>36.659999999999854</v>
      </c>
      <c r="M109" s="270">
        <f t="shared" si="274"/>
        <v>18.822000000000116</v>
      </c>
      <c r="N109" s="269">
        <f t="shared" si="275"/>
        <v>-104.14300000000003</v>
      </c>
      <c r="O109" s="269">
        <f t="shared" si="276"/>
        <v>122.96500000000015</v>
      </c>
      <c r="P109" s="270">
        <f t="shared" si="277"/>
        <v>18.822000000000116</v>
      </c>
      <c r="Q109" s="269">
        <f t="shared" si="278"/>
        <v>-7.744566856487607E-3</v>
      </c>
      <c r="R109" s="269">
        <f t="shared" si="279"/>
        <v>2.432069856265086E-3</v>
      </c>
      <c r="S109" s="269">
        <f t="shared" si="280"/>
        <v>5.7878419638119124E-3</v>
      </c>
      <c r="T109" s="270">
        <f t="shared" si="281"/>
        <v>8.4636432517262131E-4</v>
      </c>
      <c r="U109" s="269">
        <f t="shared" si="282"/>
        <v>-8.0097763526279769E-3</v>
      </c>
      <c r="V109" s="269">
        <f t="shared" si="283"/>
        <v>1.3312708280035781E-2</v>
      </c>
      <c r="W109" s="270">
        <f t="shared" si="284"/>
        <v>8.4636436323088315E-4</v>
      </c>
      <c r="X109" s="269">
        <f t="shared" si="285"/>
        <v>-4.7693790639820162E-2</v>
      </c>
      <c r="Y109" s="269">
        <f t="shared" si="286"/>
        <v>-7.0119542958771422E-3</v>
      </c>
      <c r="Z109" s="269">
        <f t="shared" si="287"/>
        <v>4.4838170988240604E-2</v>
      </c>
      <c r="AA109" s="270">
        <f t="shared" si="288"/>
        <v>-3.3974306046726101E-3</v>
      </c>
      <c r="AB109" s="269">
        <f t="shared" si="289"/>
        <v>-2.0019040643339647E-2</v>
      </c>
      <c r="AC109" s="269">
        <f t="shared" si="290"/>
        <v>2.0453491855890578E-2</v>
      </c>
      <c r="AD109" s="270">
        <f t="shared" si="291"/>
        <v>-3.397475380762292E-3</v>
      </c>
      <c r="AE109" s="269">
        <f t="shared" si="292"/>
        <v>-1.9341102090279631E-3</v>
      </c>
      <c r="AF109" s="269">
        <f t="shared" si="293"/>
        <v>1.1319931740461262E-3</v>
      </c>
      <c r="AG109" s="269">
        <f t="shared" si="294"/>
        <v>1.6484813601544991E-3</v>
      </c>
      <c r="AH109" s="270">
        <f t="shared" si="295"/>
        <v>8.4636432517262131E-4</v>
      </c>
      <c r="AI109" s="269">
        <f t="shared" si="296"/>
        <v>-4.6829731121268616E-3</v>
      </c>
      <c r="AJ109" s="269">
        <f t="shared" si="297"/>
        <v>5.5293374372994827E-3</v>
      </c>
      <c r="AK109" s="270">
        <f t="shared" si="298"/>
        <v>8.4636432517262131E-4</v>
      </c>
      <c r="AL109" s="269">
        <f t="shared" si="299"/>
        <v>-1.2357976958940456E-2</v>
      </c>
      <c r="AM109" s="269">
        <f t="shared" si="300"/>
        <v>-3.2807441141382123E-3</v>
      </c>
      <c r="AN109" s="269">
        <f t="shared" si="301"/>
        <v>1.224129046840618E-2</v>
      </c>
      <c r="AO109" s="270">
        <f t="shared" si="302"/>
        <v>-3.3974306046726101E-3</v>
      </c>
      <c r="AP109" s="269">
        <f t="shared" si="303"/>
        <v>-1.17974698643481E-2</v>
      </c>
      <c r="AQ109" s="269">
        <f t="shared" si="304"/>
        <v>8.3999944835857262E-3</v>
      </c>
      <c r="AR109" s="270">
        <f t="shared" si="305"/>
        <v>-3.3974753807622911E-3</v>
      </c>
    </row>
    <row r="110" spans="1:44" x14ac:dyDescent="0.2">
      <c r="A110" s="330"/>
      <c r="B110" s="91" t="s">
        <v>536</v>
      </c>
      <c r="C110" s="250">
        <f>'Dati Fig. 11'!C110+'Dati Fig. 11'!D110</f>
        <v>5469.732</v>
      </c>
      <c r="D110" s="251">
        <f>'Dati Fig. 11'!E110</f>
        <v>10329.794</v>
      </c>
      <c r="E110" s="252">
        <f>'Dati Fig. 11'!F110+'Dati Fig. 11'!G110</f>
        <v>6414.4659999999976</v>
      </c>
      <c r="F110" s="242">
        <f t="shared" si="235"/>
        <v>22213.991999999998</v>
      </c>
      <c r="G110" s="214">
        <f>'Dati Fig. 11'!I110</f>
        <v>12909.772000000001</v>
      </c>
      <c r="H110" s="241">
        <f>'Dati Fig. 11'!J110</f>
        <v>9304.2209999999995</v>
      </c>
      <c r="I110" s="242">
        <f t="shared" si="199"/>
        <v>22213.993000000002</v>
      </c>
      <c r="J110" s="269">
        <f t="shared" si="271"/>
        <v>-41.085000000000946</v>
      </c>
      <c r="K110" s="269">
        <f t="shared" si="272"/>
        <v>-46.234000000000378</v>
      </c>
      <c r="L110" s="269">
        <f t="shared" si="273"/>
        <v>43.838999999996304</v>
      </c>
      <c r="M110" s="270">
        <f t="shared" si="274"/>
        <v>-43.480000000003201</v>
      </c>
      <c r="N110" s="269">
        <f t="shared" si="275"/>
        <v>11.929000000000087</v>
      </c>
      <c r="O110" s="269">
        <f t="shared" si="276"/>
        <v>-55.407000000001062</v>
      </c>
      <c r="P110" s="270">
        <f t="shared" si="277"/>
        <v>-43.477999999999156</v>
      </c>
      <c r="Q110" s="269">
        <f t="shared" si="278"/>
        <v>-7.4553373846384195E-3</v>
      </c>
      <c r="R110" s="269">
        <f t="shared" si="279"/>
        <v>-4.4558476519146227E-3</v>
      </c>
      <c r="S110" s="269">
        <f t="shared" si="280"/>
        <v>6.8814262709143538E-3</v>
      </c>
      <c r="T110" s="270">
        <f t="shared" si="281"/>
        <v>-1.9535012781327185E-3</v>
      </c>
      <c r="U110" s="269">
        <f t="shared" si="282"/>
        <v>9.2488333126710309E-4</v>
      </c>
      <c r="V110" s="269">
        <f t="shared" si="283"/>
        <v>-5.9197865556196317E-3</v>
      </c>
      <c r="W110" s="270">
        <f t="shared" si="284"/>
        <v>-1.9534115084323439E-3</v>
      </c>
      <c r="X110" s="269">
        <f t="shared" si="285"/>
        <v>-6.0681569875492031E-2</v>
      </c>
      <c r="Y110" s="269">
        <f t="shared" si="286"/>
        <v>-1.3317989310190459E-2</v>
      </c>
      <c r="Z110" s="269">
        <f t="shared" si="287"/>
        <v>4.2052385402058669E-2</v>
      </c>
      <c r="AA110" s="270">
        <f t="shared" si="288"/>
        <v>-1.0420788708368928E-2</v>
      </c>
      <c r="AB110" s="269">
        <f t="shared" si="289"/>
        <v>-2.0504889709254709E-2</v>
      </c>
      <c r="AC110" s="269">
        <f t="shared" si="290"/>
        <v>3.92009400197889E-3</v>
      </c>
      <c r="AD110" s="270">
        <f t="shared" si="291"/>
        <v>-1.0420744160805613E-2</v>
      </c>
      <c r="AE110" s="269">
        <f t="shared" si="292"/>
        <v>-1.8458969643992337E-3</v>
      </c>
      <c r="AF110" s="269">
        <f t="shared" si="293"/>
        <v>-2.0772350067429211E-3</v>
      </c>
      <c r="AG110" s="269">
        <f t="shared" si="294"/>
        <v>1.9696306930093543E-3</v>
      </c>
      <c r="AH110" s="270">
        <f t="shared" si="295"/>
        <v>-1.9535012781327185E-3</v>
      </c>
      <c r="AI110" s="269">
        <f t="shared" si="296"/>
        <v>5.3595484698352471E-4</v>
      </c>
      <c r="AJ110" s="269">
        <f t="shared" si="297"/>
        <v>-2.489366267651648E-3</v>
      </c>
      <c r="AK110" s="270">
        <f t="shared" si="298"/>
        <v>-1.9534114206680416E-3</v>
      </c>
      <c r="AL110" s="269">
        <f t="shared" si="299"/>
        <v>-1.5741059627046881E-2</v>
      </c>
      <c r="AM110" s="269">
        <f t="shared" si="300"/>
        <v>-6.2112221815503006E-3</v>
      </c>
      <c r="AN110" s="269">
        <f t="shared" si="301"/>
        <v>1.1531493100228213E-2</v>
      </c>
      <c r="AO110" s="270">
        <f t="shared" si="302"/>
        <v>-1.0420788708368928E-2</v>
      </c>
      <c r="AP110" s="269">
        <f t="shared" si="303"/>
        <v>-1.2039201677376087E-2</v>
      </c>
      <c r="AQ110" s="269">
        <f t="shared" si="304"/>
        <v>1.6184575165704741E-3</v>
      </c>
      <c r="AR110" s="270">
        <f t="shared" si="305"/>
        <v>-1.0420744160805613E-2</v>
      </c>
    </row>
    <row r="111" spans="1:44" x14ac:dyDescent="0.2">
      <c r="A111" s="330"/>
      <c r="B111" s="91" t="s">
        <v>537</v>
      </c>
      <c r="C111" s="250">
        <f>'Dati Fig. 11'!C111+'Dati Fig. 11'!D111</f>
        <v>5439.34</v>
      </c>
      <c r="D111" s="251">
        <f>'Dati Fig. 11'!E111</f>
        <v>10291.674000000001</v>
      </c>
      <c r="E111" s="252">
        <f>'Dati Fig. 11'!F111+'Dati Fig. 11'!G111</f>
        <v>6421.2169999999969</v>
      </c>
      <c r="F111" s="242">
        <f t="shared" si="235"/>
        <v>22152.231</v>
      </c>
      <c r="G111" s="214">
        <f>'Dati Fig. 11'!I111</f>
        <v>12898.343000000001</v>
      </c>
      <c r="H111" s="241">
        <f>'Dati Fig. 11'!J111</f>
        <v>9253.8880000000008</v>
      </c>
      <c r="I111" s="242">
        <f t="shared" si="199"/>
        <v>22152.231</v>
      </c>
      <c r="J111" s="269">
        <f t="shared" si="271"/>
        <v>-30.391999999999825</v>
      </c>
      <c r="K111" s="269">
        <f t="shared" si="272"/>
        <v>-38.119999999998981</v>
      </c>
      <c r="L111" s="269">
        <f t="shared" si="273"/>
        <v>6.7509999999992942</v>
      </c>
      <c r="M111" s="270">
        <f t="shared" si="274"/>
        <v>-61.760999999998603</v>
      </c>
      <c r="N111" s="269">
        <f t="shared" si="275"/>
        <v>-11.429000000000087</v>
      </c>
      <c r="O111" s="269">
        <f t="shared" si="276"/>
        <v>-50.332999999998719</v>
      </c>
      <c r="P111" s="270">
        <f t="shared" si="277"/>
        <v>-61.762000000002445</v>
      </c>
      <c r="Q111" s="269">
        <f t="shared" si="278"/>
        <v>-5.5563965473993653E-3</v>
      </c>
      <c r="R111" s="269">
        <f t="shared" si="279"/>
        <v>-3.6902962440489113E-3</v>
      </c>
      <c r="S111" s="269">
        <f t="shared" si="280"/>
        <v>1.0524648505423986E-3</v>
      </c>
      <c r="T111" s="270">
        <f t="shared" si="281"/>
        <v>-2.7802747025387695E-3</v>
      </c>
      <c r="U111" s="269">
        <f t="shared" si="282"/>
        <v>-8.8529836158222517E-4</v>
      </c>
      <c r="V111" s="269">
        <f t="shared" si="283"/>
        <v>-5.4096952340232157E-3</v>
      </c>
      <c r="W111" s="270">
        <f t="shared" si="284"/>
        <v>-2.7803195940505807E-3</v>
      </c>
      <c r="X111" s="269">
        <f t="shared" si="285"/>
        <v>-5.7061464342803847E-2</v>
      </c>
      <c r="Y111" s="269">
        <f t="shared" si="286"/>
        <v>-1.7528207103060696E-2</v>
      </c>
      <c r="Z111" s="269">
        <f t="shared" si="287"/>
        <v>4.8629038579621475E-2</v>
      </c>
      <c r="AA111" s="270">
        <f t="shared" si="288"/>
        <v>-9.6120547089745944E-3</v>
      </c>
      <c r="AB111" s="269">
        <f t="shared" si="289"/>
        <v>-2.0143946431300765E-2</v>
      </c>
      <c r="AC111" s="269">
        <f t="shared" si="290"/>
        <v>5.4510579311534829E-3</v>
      </c>
      <c r="AD111" s="270">
        <f t="shared" si="291"/>
        <v>-9.6120547089747557E-3</v>
      </c>
      <c r="AE111" s="269">
        <f t="shared" si="292"/>
        <v>-1.368146706814328E-3</v>
      </c>
      <c r="AF111" s="269">
        <f t="shared" si="293"/>
        <v>-1.7160355509265954E-3</v>
      </c>
      <c r="AG111" s="269">
        <f t="shared" si="294"/>
        <v>3.0390755520211292E-4</v>
      </c>
      <c r="AH111" s="270">
        <f t="shared" si="295"/>
        <v>-2.7802747025387695E-3</v>
      </c>
      <c r="AI111" s="269">
        <f t="shared" si="296"/>
        <v>-5.1449554857137291E-4</v>
      </c>
      <c r="AJ111" s="269">
        <f t="shared" si="297"/>
        <v>-2.2658241706397806E-3</v>
      </c>
      <c r="AK111" s="270">
        <f t="shared" si="298"/>
        <v>-2.7803197192113175E-3</v>
      </c>
      <c r="AL111" s="269">
        <f t="shared" si="299"/>
        <v>-1.4716129751628551E-2</v>
      </c>
      <c r="AM111" s="269">
        <f t="shared" si="300"/>
        <v>-8.2090197505939894E-3</v>
      </c>
      <c r="AN111" s="269">
        <f t="shared" si="301"/>
        <v>1.3313094793247823E-2</v>
      </c>
      <c r="AO111" s="270">
        <f t="shared" si="302"/>
        <v>-9.6120547089745944E-3</v>
      </c>
      <c r="AP111" s="269">
        <f t="shared" si="303"/>
        <v>-1.1855068661621207E-2</v>
      </c>
      <c r="AQ111" s="269">
        <f t="shared" si="304"/>
        <v>2.2430139526466125E-3</v>
      </c>
      <c r="AR111" s="270">
        <f t="shared" si="305"/>
        <v>-9.6120547089747575E-3</v>
      </c>
    </row>
    <row r="112" spans="1:44" x14ac:dyDescent="0.2">
      <c r="A112" s="331"/>
      <c r="B112" s="100" t="s">
        <v>538</v>
      </c>
      <c r="C112" s="253">
        <f>'Dati Fig. 11'!C112+'Dati Fig. 11'!D112</f>
        <v>5369.5410000000002</v>
      </c>
      <c r="D112" s="254">
        <f>'Dati Fig. 11'!E112</f>
        <v>10308.555</v>
      </c>
      <c r="E112" s="255">
        <f>'Dati Fig. 11'!F112+'Dati Fig. 11'!G112</f>
        <v>6413.7149999999983</v>
      </c>
      <c r="F112" s="245">
        <f t="shared" si="235"/>
        <v>22091.811000000002</v>
      </c>
      <c r="G112" s="243">
        <f>'Dati Fig. 11'!I112</f>
        <v>12851.235000000001</v>
      </c>
      <c r="H112" s="244">
        <f>'Dati Fig. 11'!J112</f>
        <v>9240.5759999999991</v>
      </c>
      <c r="I112" s="245">
        <f t="shared" si="199"/>
        <v>22091.811000000002</v>
      </c>
      <c r="J112" s="271">
        <f t="shared" si="271"/>
        <v>-69.798999999999978</v>
      </c>
      <c r="K112" s="271">
        <f t="shared" si="272"/>
        <v>16.880999999999403</v>
      </c>
      <c r="L112" s="271">
        <f t="shared" si="273"/>
        <v>-7.5019999999985885</v>
      </c>
      <c r="M112" s="272">
        <f t="shared" si="274"/>
        <v>-60.419999999998254</v>
      </c>
      <c r="N112" s="271">
        <f t="shared" si="275"/>
        <v>-47.108000000000175</v>
      </c>
      <c r="O112" s="271">
        <f t="shared" si="276"/>
        <v>-13.312000000001717</v>
      </c>
      <c r="P112" s="272">
        <f t="shared" si="277"/>
        <v>-60.419999999998254</v>
      </c>
      <c r="Q112" s="271">
        <f t="shared" si="278"/>
        <v>-1.2832255383925252E-2</v>
      </c>
      <c r="R112" s="271">
        <f t="shared" si="279"/>
        <v>1.6402579405448911E-3</v>
      </c>
      <c r="S112" s="271">
        <f t="shared" si="280"/>
        <v>-1.1683143553626349E-3</v>
      </c>
      <c r="T112" s="272">
        <f t="shared" si="281"/>
        <v>-2.7274905177721493E-3</v>
      </c>
      <c r="U112" s="271">
        <f t="shared" si="282"/>
        <v>-3.6522520761000207E-3</v>
      </c>
      <c r="V112" s="271">
        <f t="shared" si="283"/>
        <v>-1.4385304857808649E-3</v>
      </c>
      <c r="W112" s="272">
        <f t="shared" si="284"/>
        <v>-2.7274905177721493E-3</v>
      </c>
      <c r="X112" s="271">
        <f t="shared" si="285"/>
        <v>-7.0423595877729298E-2</v>
      </c>
      <c r="Y112" s="271">
        <f t="shared" si="286"/>
        <v>-1.0597021873093906E-2</v>
      </c>
      <c r="Z112" s="271">
        <f t="shared" si="287"/>
        <v>3.8100499197354053E-2</v>
      </c>
      <c r="AA112" s="272">
        <f t="shared" si="288"/>
        <v>-1.2595327692700869E-2</v>
      </c>
      <c r="AB112" s="271">
        <f t="shared" si="289"/>
        <v>-1.7549917810849757E-2</v>
      </c>
      <c r="AC112" s="271">
        <f t="shared" si="290"/>
        <v>-5.6211187743818326E-3</v>
      </c>
      <c r="AD112" s="272">
        <f t="shared" si="291"/>
        <v>-1.2595327692700869E-2</v>
      </c>
      <c r="AE112" s="271">
        <f t="shared" si="292"/>
        <v>-3.1508790243294223E-3</v>
      </c>
      <c r="AF112" s="271">
        <f t="shared" si="293"/>
        <v>7.6204514118688102E-4</v>
      </c>
      <c r="AG112" s="271">
        <f t="shared" si="294"/>
        <v>-3.3865663462964918E-4</v>
      </c>
      <c r="AH112" s="272">
        <f t="shared" si="295"/>
        <v>-2.7274905177721493E-3</v>
      </c>
      <c r="AI112" s="271">
        <f t="shared" si="296"/>
        <v>-2.126557817133641E-3</v>
      </c>
      <c r="AJ112" s="271">
        <f t="shared" si="297"/>
        <v>-6.0093270063867239E-4</v>
      </c>
      <c r="AK112" s="272">
        <f t="shared" si="298"/>
        <v>-2.7274905177721493E-3</v>
      </c>
      <c r="AL112" s="271">
        <f t="shared" si="299"/>
        <v>-1.818168490794558E-2</v>
      </c>
      <c r="AM112" s="271">
        <f t="shared" si="300"/>
        <v>-4.9348308234869812E-3</v>
      </c>
      <c r="AN112" s="271">
        <f t="shared" si="301"/>
        <v>1.0521188038731611E-2</v>
      </c>
      <c r="AO112" s="272">
        <f t="shared" si="302"/>
        <v>-1.2595327692700869E-2</v>
      </c>
      <c r="AP112" s="271">
        <f t="shared" si="303"/>
        <v>-1.026061323843341E-2</v>
      </c>
      <c r="AQ112" s="271">
        <f t="shared" si="304"/>
        <v>-2.334714454267459E-3</v>
      </c>
      <c r="AR112" s="272">
        <f t="shared" si="305"/>
        <v>-1.2595327692700869E-2</v>
      </c>
    </row>
    <row r="113" spans="1:44" x14ac:dyDescent="0.2">
      <c r="A113" s="329">
        <f>A101+1</f>
        <v>2013</v>
      </c>
      <c r="B113" s="82" t="s">
        <v>527</v>
      </c>
      <c r="C113" s="247">
        <f>'Dati Fig. 11'!C113+'Dati Fig. 11'!D113</f>
        <v>5298.0330000000004</v>
      </c>
      <c r="D113" s="248">
        <f>'Dati Fig. 11'!E113</f>
        <v>10269.985000000001</v>
      </c>
      <c r="E113" s="249">
        <f>'Dati Fig. 11'!F113+'Dati Fig. 11'!G113</f>
        <v>6425.7679999999991</v>
      </c>
      <c r="F113" s="240">
        <f t="shared" si="235"/>
        <v>21993.786</v>
      </c>
      <c r="G113" s="213">
        <f>'Dati Fig. 11'!I113</f>
        <v>12757.206</v>
      </c>
      <c r="H113" s="239">
        <f>'Dati Fig. 11'!J113</f>
        <v>9236.58</v>
      </c>
      <c r="I113" s="240">
        <f t="shared" si="199"/>
        <v>21993.786</v>
      </c>
      <c r="J113" s="267">
        <f t="shared" ref="J113:J124" si="306">C113-C112</f>
        <v>-71.507999999999811</v>
      </c>
      <c r="K113" s="267">
        <f t="shared" ref="K113:K124" si="307">D113-D112</f>
        <v>-38.569999999999709</v>
      </c>
      <c r="L113" s="267">
        <f t="shared" ref="L113:L124" si="308">E113-E112</f>
        <v>12.053000000000793</v>
      </c>
      <c r="M113" s="268">
        <f t="shared" ref="M113:M124" si="309">F113-F112</f>
        <v>-98.025000000001455</v>
      </c>
      <c r="N113" s="267">
        <f t="shared" ref="N113:N124" si="310">G113-G112</f>
        <v>-94.029000000000451</v>
      </c>
      <c r="O113" s="267">
        <f t="shared" ref="O113:O124" si="311">H113-H112</f>
        <v>-3.9959999999991851</v>
      </c>
      <c r="P113" s="268">
        <f t="shared" ref="P113:P124" si="312">I113-I112</f>
        <v>-98.025000000001455</v>
      </c>
      <c r="Q113" s="267">
        <f t="shared" ref="Q113:Q124" si="313">(C113-C112)/C112</f>
        <v>-1.3317339415044937E-2</v>
      </c>
      <c r="R113" s="267">
        <f t="shared" ref="R113:R124" si="314">(D113-D112)/D112</f>
        <v>-3.7415525260329607E-3</v>
      </c>
      <c r="S113" s="267">
        <f t="shared" ref="S113:S124" si="315">(E113-E112)/E112</f>
        <v>1.8792540672606744E-3</v>
      </c>
      <c r="T113" s="268">
        <f t="shared" ref="T113:T124" si="316">(F113-F112)/F112</f>
        <v>-4.4371645221843265E-3</v>
      </c>
      <c r="U113" s="267">
        <f t="shared" ref="U113:U124" si="317">(G113-G112)/G112</f>
        <v>-7.3167287035059625E-3</v>
      </c>
      <c r="V113" s="267">
        <f t="shared" ref="V113:V124" si="318">(H113-H112)/H112</f>
        <v>-4.3244057513289056E-4</v>
      </c>
      <c r="W113" s="268">
        <f t="shared" ref="W113:W124" si="319">(I113-I112)/I112</f>
        <v>-4.4371645221843265E-3</v>
      </c>
      <c r="X113" s="267">
        <f t="shared" ref="X113:X124" si="320">(C113-C101)/C101</f>
        <v>-8.1865288745329445E-2</v>
      </c>
      <c r="Y113" s="267">
        <f t="shared" ref="Y113:Y124" si="321">(D113-D101)/D101</f>
        <v>-1.5081266463487264E-2</v>
      </c>
      <c r="Z113" s="267">
        <f t="shared" ref="Z113:Z124" si="322">(E113-E101)/E101</f>
        <v>3.979385900753548E-2</v>
      </c>
      <c r="AA113" s="268">
        <f t="shared" ref="AA113:AA124" si="323">(F113-F101)/F101</f>
        <v>-1.7148191577976486E-2</v>
      </c>
      <c r="AB113" s="267">
        <f t="shared" ref="AB113:AB124" si="324">(G113-G101)/G101</f>
        <v>-2.4696634099486251E-2</v>
      </c>
      <c r="AC113" s="267">
        <f t="shared" ref="AC113:AC124" si="325">(H113-H101)/H101</f>
        <v>-6.5283637917170484E-3</v>
      </c>
      <c r="AD113" s="268">
        <f t="shared" ref="AD113:AD124" si="326">(I113-I101)/I101</f>
        <v>-1.7148191577976486E-2</v>
      </c>
      <c r="AE113" s="267">
        <f t="shared" ref="AE113:AE124" si="327">(C113-C112)/$F112</f>
        <v>-3.2368555027018748E-3</v>
      </c>
      <c r="AF113" s="267">
        <f t="shared" ref="AF113:AF124" si="328">(D113-D112)/$F112</f>
        <v>-1.7458957982213277E-3</v>
      </c>
      <c r="AG113" s="267">
        <f t="shared" ref="AG113:AG124" si="329">(E113-E112)/$F112</f>
        <v>5.4558677873899931E-4</v>
      </c>
      <c r="AH113" s="268">
        <f t="shared" ref="AH113:AH124" si="330">(F113-F112)/$F112</f>
        <v>-4.4371645221843265E-3</v>
      </c>
      <c r="AI113" s="267">
        <f t="shared" ref="AI113:AI124" si="331">(G113-G112)/$F112</f>
        <v>-4.2562830181735864E-3</v>
      </c>
      <c r="AJ113" s="267">
        <f t="shared" ref="AJ113:AJ124" si="332">(H113-H112)/$F112</f>
        <v>-1.8088150401065738E-4</v>
      </c>
      <c r="AK113" s="268">
        <f t="shared" ref="AK113:AK124" si="333">(I113-I112)/$F112</f>
        <v>-4.4371645221843265E-3</v>
      </c>
      <c r="AL113" s="267">
        <f t="shared" ref="AL113:AL124" si="334">(C113-C101)/$F101</f>
        <v>-2.1110382204998595E-2</v>
      </c>
      <c r="AM113" s="267">
        <f t="shared" ref="AM113:AM124" si="335">(D113-D101)/$F101</f>
        <v>-7.0274096503991235E-3</v>
      </c>
      <c r="AN113" s="267">
        <f t="shared" ref="AN113:AN124" si="336">(E113-E101)/$F101</f>
        <v>1.0989600277421272E-2</v>
      </c>
      <c r="AO113" s="268">
        <f t="shared" ref="AO113:AO124" si="337">(F113-F101)/$F101</f>
        <v>-1.7148191577976486E-2</v>
      </c>
      <c r="AP113" s="267">
        <f t="shared" ref="AP113:AP124" si="338">(G113-G101)/$F101</f>
        <v>-1.4435826668907031E-2</v>
      </c>
      <c r="AQ113" s="267">
        <f t="shared" ref="AQ113:AQ124" si="339">(H113-H101)/$F101</f>
        <v>-2.7123649090694552E-3</v>
      </c>
      <c r="AR113" s="268">
        <f t="shared" ref="AR113:AR124" si="340">(I113-I101)/$F101</f>
        <v>-1.7148191577976486E-2</v>
      </c>
    </row>
    <row r="114" spans="1:44" x14ac:dyDescent="0.2">
      <c r="A114" s="330"/>
      <c r="B114" s="91" t="s">
        <v>528</v>
      </c>
      <c r="C114" s="250">
        <f>'Dati Fig. 11'!C114+'Dati Fig. 11'!D114</f>
        <v>5317.1040000000003</v>
      </c>
      <c r="D114" s="251">
        <f>'Dati Fig. 11'!E114</f>
        <v>10216.43</v>
      </c>
      <c r="E114" s="252">
        <f>'Dati Fig. 11'!F114+'Dati Fig. 11'!G114</f>
        <v>6447.396999999999</v>
      </c>
      <c r="F114" s="242">
        <f t="shared" si="235"/>
        <v>21980.930999999997</v>
      </c>
      <c r="G114" s="214">
        <f>'Dati Fig. 11'!I114</f>
        <v>12776.855</v>
      </c>
      <c r="H114" s="241">
        <f>'Dati Fig. 11'!J114</f>
        <v>9204.0750000000007</v>
      </c>
      <c r="I114" s="242">
        <f t="shared" si="199"/>
        <v>21980.93</v>
      </c>
      <c r="J114" s="269">
        <f t="shared" si="306"/>
        <v>19.070999999999913</v>
      </c>
      <c r="K114" s="269">
        <f t="shared" si="307"/>
        <v>-53.555000000000291</v>
      </c>
      <c r="L114" s="269">
        <f t="shared" si="308"/>
        <v>21.628999999999905</v>
      </c>
      <c r="M114" s="270">
        <f t="shared" si="309"/>
        <v>-12.855000000003201</v>
      </c>
      <c r="N114" s="269">
        <f t="shared" si="310"/>
        <v>19.648999999999432</v>
      </c>
      <c r="O114" s="269">
        <f t="shared" si="311"/>
        <v>-32.5049999999992</v>
      </c>
      <c r="P114" s="270">
        <f t="shared" si="312"/>
        <v>-12.855999999999767</v>
      </c>
      <c r="Q114" s="269">
        <f t="shared" si="313"/>
        <v>3.5996378278504329E-3</v>
      </c>
      <c r="R114" s="269">
        <f t="shared" si="314"/>
        <v>-5.2147106349230586E-3</v>
      </c>
      <c r="S114" s="269">
        <f t="shared" si="315"/>
        <v>3.3659789771432625E-3</v>
      </c>
      <c r="T114" s="270">
        <f t="shared" si="316"/>
        <v>-5.8448327177518234E-4</v>
      </c>
      <c r="U114" s="269">
        <f t="shared" si="317"/>
        <v>1.5402275388513309E-3</v>
      </c>
      <c r="V114" s="269">
        <f t="shared" si="318"/>
        <v>-3.5191596889757033E-3</v>
      </c>
      <c r="W114" s="270">
        <f t="shared" si="319"/>
        <v>-5.8452873916295118E-4</v>
      </c>
      <c r="X114" s="269">
        <f t="shared" si="320"/>
        <v>-6.8925320585838917E-2</v>
      </c>
      <c r="Y114" s="269">
        <f t="shared" si="321"/>
        <v>-2.288996249149515E-2</v>
      </c>
      <c r="Z114" s="269">
        <f t="shared" si="322"/>
        <v>3.9088063374828085E-2</v>
      </c>
      <c r="AA114" s="270">
        <f t="shared" si="323"/>
        <v>-1.7451301531334434E-2</v>
      </c>
      <c r="AB114" s="269">
        <f t="shared" si="324"/>
        <v>-2.5656478737306067E-2</v>
      </c>
      <c r="AC114" s="269">
        <f t="shared" si="325"/>
        <v>-5.829417099335361E-3</v>
      </c>
      <c r="AD114" s="270">
        <f t="shared" si="326"/>
        <v>-1.745134623138354E-2</v>
      </c>
      <c r="AE114" s="269">
        <f t="shared" si="327"/>
        <v>8.6710855511642755E-4</v>
      </c>
      <c r="AF114" s="269">
        <f t="shared" si="328"/>
        <v>-2.4350059603198962E-3</v>
      </c>
      <c r="AG114" s="269">
        <f t="shared" si="329"/>
        <v>9.8341413342841041E-4</v>
      </c>
      <c r="AH114" s="270">
        <f t="shared" si="330"/>
        <v>-5.8448327177518234E-4</v>
      </c>
      <c r="AI114" s="269">
        <f t="shared" si="331"/>
        <v>8.9338870533701802E-4</v>
      </c>
      <c r="AJ114" s="269">
        <f t="shared" si="332"/>
        <v>-1.4779174444999692E-3</v>
      </c>
      <c r="AK114" s="270">
        <f t="shared" si="333"/>
        <v>-5.8452873916295118E-4</v>
      </c>
      <c r="AL114" s="269">
        <f t="shared" si="334"/>
        <v>-1.7594520489161592E-2</v>
      </c>
      <c r="AM114" s="269">
        <f t="shared" si="335"/>
        <v>-1.0698152189363727E-2</v>
      </c>
      <c r="AN114" s="269">
        <f t="shared" si="336"/>
        <v>1.0841371147190967E-2</v>
      </c>
      <c r="AO114" s="270">
        <f t="shared" si="337"/>
        <v>-1.7451301531334434E-2</v>
      </c>
      <c r="AP114" s="269">
        <f t="shared" si="338"/>
        <v>-1.5038929272900091E-2</v>
      </c>
      <c r="AQ114" s="269">
        <f t="shared" si="339"/>
        <v>-2.4124169584834499E-3</v>
      </c>
      <c r="AR114" s="270">
        <f t="shared" si="340"/>
        <v>-1.745134623138354E-2</v>
      </c>
    </row>
    <row r="115" spans="1:44" x14ac:dyDescent="0.2">
      <c r="A115" s="330"/>
      <c r="B115" s="91" t="s">
        <v>529</v>
      </c>
      <c r="C115" s="250">
        <f>'Dati Fig. 11'!C115+'Dati Fig. 11'!D115</f>
        <v>5223.3950000000004</v>
      </c>
      <c r="D115" s="251">
        <f>'Dati Fig. 11'!E115</f>
        <v>10184.799000000001</v>
      </c>
      <c r="E115" s="252">
        <f>'Dati Fig. 11'!F115+'Dati Fig. 11'!G115</f>
        <v>6462.2899999999981</v>
      </c>
      <c r="F115" s="242">
        <f t="shared" si="235"/>
        <v>21870.484</v>
      </c>
      <c r="G115" s="214">
        <f>'Dati Fig. 11'!I115</f>
        <v>12708.549000000001</v>
      </c>
      <c r="H115" s="241">
        <f>'Dati Fig. 11'!J115</f>
        <v>9161.9349999999995</v>
      </c>
      <c r="I115" s="242">
        <f t="shared" si="199"/>
        <v>21870.484</v>
      </c>
      <c r="J115" s="269">
        <f t="shared" si="306"/>
        <v>-93.708999999999833</v>
      </c>
      <c r="K115" s="269">
        <f t="shared" si="307"/>
        <v>-31.630999999999403</v>
      </c>
      <c r="L115" s="269">
        <f t="shared" si="308"/>
        <v>14.89299999999912</v>
      </c>
      <c r="M115" s="270">
        <f t="shared" si="309"/>
        <v>-110.44699999999648</v>
      </c>
      <c r="N115" s="269">
        <f t="shared" si="310"/>
        <v>-68.305999999998676</v>
      </c>
      <c r="O115" s="269">
        <f t="shared" si="311"/>
        <v>-42.140000000001237</v>
      </c>
      <c r="P115" s="270">
        <f t="shared" si="312"/>
        <v>-110.44599999999991</v>
      </c>
      <c r="Q115" s="269">
        <f t="shared" si="313"/>
        <v>-1.7624067537516632E-2</v>
      </c>
      <c r="R115" s="269">
        <f t="shared" si="314"/>
        <v>-3.0960912960789045E-3</v>
      </c>
      <c r="S115" s="269">
        <f t="shared" si="315"/>
        <v>2.309924454783709E-3</v>
      </c>
      <c r="T115" s="270">
        <f t="shared" si="316"/>
        <v>-5.0246734317120822E-3</v>
      </c>
      <c r="U115" s="269">
        <f t="shared" si="317"/>
        <v>-5.3460730359700158E-3</v>
      </c>
      <c r="V115" s="269">
        <f t="shared" si="318"/>
        <v>-4.578406846967374E-3</v>
      </c>
      <c r="W115" s="270">
        <f t="shared" si="319"/>
        <v>-5.0246281663241686E-3</v>
      </c>
      <c r="X115" s="269">
        <f t="shared" si="320"/>
        <v>-7.9092448388648151E-2</v>
      </c>
      <c r="Y115" s="269">
        <f t="shared" si="321"/>
        <v>-2.0595122573232483E-2</v>
      </c>
      <c r="Z115" s="269">
        <f t="shared" si="322"/>
        <v>3.5504911777722734E-2</v>
      </c>
      <c r="AA115" s="270">
        <f t="shared" si="323"/>
        <v>-1.9774612311958907E-2</v>
      </c>
      <c r="AB115" s="269">
        <f t="shared" si="324"/>
        <v>-2.6068852455498608E-2</v>
      </c>
      <c r="AC115" s="269">
        <f t="shared" si="325"/>
        <v>-1.0907942642617612E-2</v>
      </c>
      <c r="AD115" s="270">
        <f t="shared" si="326"/>
        <v>-1.9774612311958907E-2</v>
      </c>
      <c r="AE115" s="269">
        <f t="shared" si="327"/>
        <v>-4.2631952213488975E-3</v>
      </c>
      <c r="AF115" s="269">
        <f t="shared" si="328"/>
        <v>-1.4390200305892142E-3</v>
      </c>
      <c r="AG115" s="269">
        <f t="shared" si="329"/>
        <v>6.7754182022586405E-4</v>
      </c>
      <c r="AH115" s="270">
        <f t="shared" si="330"/>
        <v>-5.0246734317120822E-3</v>
      </c>
      <c r="AI115" s="269">
        <f t="shared" si="331"/>
        <v>-3.1075116881991343E-3</v>
      </c>
      <c r="AJ115" s="269">
        <f t="shared" si="332"/>
        <v>-1.9171162495347099E-3</v>
      </c>
      <c r="AK115" s="270">
        <f t="shared" si="333"/>
        <v>-5.024627937733844E-3</v>
      </c>
      <c r="AL115" s="269">
        <f t="shared" si="334"/>
        <v>-2.0106635584603183E-2</v>
      </c>
      <c r="AM115" s="269">
        <f t="shared" si="335"/>
        <v>-9.5989147213373077E-3</v>
      </c>
      <c r="AN115" s="269">
        <f t="shared" si="336"/>
        <v>9.9309379939815021E-3</v>
      </c>
      <c r="AO115" s="270">
        <f t="shared" si="337"/>
        <v>-1.9774612311958907E-2</v>
      </c>
      <c r="AP115" s="269">
        <f t="shared" si="338"/>
        <v>-1.5246044349219778E-2</v>
      </c>
      <c r="AQ115" s="269">
        <f t="shared" si="339"/>
        <v>-4.528567962739212E-3</v>
      </c>
      <c r="AR115" s="270">
        <f t="shared" si="340"/>
        <v>-1.9774612311958907E-2</v>
      </c>
    </row>
    <row r="116" spans="1:44" x14ac:dyDescent="0.2">
      <c r="A116" s="330"/>
      <c r="B116" s="91" t="s">
        <v>530</v>
      </c>
      <c r="C116" s="250">
        <f>'Dati Fig. 11'!C116+'Dati Fig. 11'!D116</f>
        <v>5156.3629999999994</v>
      </c>
      <c r="D116" s="251">
        <f>'Dati Fig. 11'!E116</f>
        <v>10224.239</v>
      </c>
      <c r="E116" s="252">
        <f>'Dati Fig. 11'!F116+'Dati Fig. 11'!G116</f>
        <v>6518.8740000000007</v>
      </c>
      <c r="F116" s="242">
        <f t="shared" si="235"/>
        <v>21899.475999999999</v>
      </c>
      <c r="G116" s="214">
        <f>'Dati Fig. 11'!I116</f>
        <v>12702.849</v>
      </c>
      <c r="H116" s="241">
        <f>'Dati Fig. 11'!J116</f>
        <v>9196.6270000000004</v>
      </c>
      <c r="I116" s="242">
        <f t="shared" si="199"/>
        <v>21899.476000000002</v>
      </c>
      <c r="J116" s="269">
        <f t="shared" si="306"/>
        <v>-67.032000000001062</v>
      </c>
      <c r="K116" s="269">
        <f t="shared" si="307"/>
        <v>39.43999999999869</v>
      </c>
      <c r="L116" s="269">
        <f t="shared" si="308"/>
        <v>56.584000000002561</v>
      </c>
      <c r="M116" s="270">
        <f t="shared" si="309"/>
        <v>28.99199999999837</v>
      </c>
      <c r="N116" s="269">
        <f t="shared" si="310"/>
        <v>-5.7000000000007276</v>
      </c>
      <c r="O116" s="269">
        <f t="shared" si="311"/>
        <v>34.692000000000917</v>
      </c>
      <c r="P116" s="270">
        <f t="shared" si="312"/>
        <v>28.992000000002008</v>
      </c>
      <c r="Q116" s="269">
        <f t="shared" si="313"/>
        <v>-1.2833032922074831E-2</v>
      </c>
      <c r="R116" s="269">
        <f t="shared" si="314"/>
        <v>3.8724377378482077E-3</v>
      </c>
      <c r="S116" s="269">
        <f t="shared" si="315"/>
        <v>8.7560292094602029E-3</v>
      </c>
      <c r="T116" s="270">
        <f t="shared" si="316"/>
        <v>1.3256222404588013E-3</v>
      </c>
      <c r="U116" s="269">
        <f t="shared" si="317"/>
        <v>-4.4851697861028253E-4</v>
      </c>
      <c r="V116" s="269">
        <f t="shared" si="318"/>
        <v>3.7865363594045275E-3</v>
      </c>
      <c r="W116" s="270">
        <f t="shared" si="319"/>
        <v>1.3256222404589679E-3</v>
      </c>
      <c r="X116" s="269">
        <f t="shared" si="320"/>
        <v>-9.5259835680854194E-2</v>
      </c>
      <c r="Y116" s="269">
        <f t="shared" si="321"/>
        <v>-1.4011814415979143E-2</v>
      </c>
      <c r="Z116" s="269">
        <f t="shared" si="322"/>
        <v>4.2668502421423775E-2</v>
      </c>
      <c r="AA116" s="270">
        <f t="shared" si="323"/>
        <v>-1.8880945566929347E-2</v>
      </c>
      <c r="AB116" s="269">
        <f t="shared" si="324"/>
        <v>-2.5530962677614691E-2</v>
      </c>
      <c r="AC116" s="269">
        <f t="shared" si="325"/>
        <v>-9.5448126184607129E-3</v>
      </c>
      <c r="AD116" s="270">
        <f t="shared" si="326"/>
        <v>-1.8880901611784216E-2</v>
      </c>
      <c r="AE116" s="269">
        <f t="shared" si="327"/>
        <v>-3.0649527463590225E-3</v>
      </c>
      <c r="AF116" s="269">
        <f t="shared" si="328"/>
        <v>1.8033437211539851E-3</v>
      </c>
      <c r="AG116" s="269">
        <f t="shared" si="329"/>
        <v>2.587231265663922E-3</v>
      </c>
      <c r="AH116" s="270">
        <f t="shared" si="330"/>
        <v>1.3256222404588013E-3</v>
      </c>
      <c r="AI116" s="269">
        <f t="shared" si="331"/>
        <v>-2.6062523353395965E-4</v>
      </c>
      <c r="AJ116" s="269">
        <f t="shared" si="332"/>
        <v>1.5862474739928442E-3</v>
      </c>
      <c r="AK116" s="270">
        <f t="shared" si="333"/>
        <v>1.3256222404589679E-3</v>
      </c>
      <c r="AL116" s="269">
        <f t="shared" si="334"/>
        <v>-2.4323016134284104E-2</v>
      </c>
      <c r="AM116" s="269">
        <f t="shared" si="335"/>
        <v>-6.5094102768900822E-3</v>
      </c>
      <c r="AN116" s="269">
        <f t="shared" si="336"/>
        <v>1.1951480844244841E-2</v>
      </c>
      <c r="AO116" s="270">
        <f t="shared" si="337"/>
        <v>-1.8880945566929347E-2</v>
      </c>
      <c r="AP116" s="269">
        <f t="shared" si="338"/>
        <v>-1.4910364789688742E-2</v>
      </c>
      <c r="AQ116" s="269">
        <f t="shared" si="339"/>
        <v>-3.970535976211738E-3</v>
      </c>
      <c r="AR116" s="270">
        <f t="shared" si="340"/>
        <v>-1.8880900765900398E-2</v>
      </c>
    </row>
    <row r="117" spans="1:44" x14ac:dyDescent="0.2">
      <c r="A117" s="330"/>
      <c r="B117" s="91" t="s">
        <v>531</v>
      </c>
      <c r="C117" s="250">
        <f>'Dati Fig. 11'!C117+'Dati Fig. 11'!D117</f>
        <v>5173.7570000000005</v>
      </c>
      <c r="D117" s="251">
        <f>'Dati Fig. 11'!E117</f>
        <v>10161.699000000001</v>
      </c>
      <c r="E117" s="252">
        <f>'Dati Fig. 11'!F117+'Dati Fig. 11'!G117</f>
        <v>6510.079999999999</v>
      </c>
      <c r="F117" s="242">
        <f t="shared" si="235"/>
        <v>21845.536</v>
      </c>
      <c r="G117" s="214">
        <f>'Dati Fig. 11'!I117</f>
        <v>12645.448</v>
      </c>
      <c r="H117" s="241">
        <f>'Dati Fig. 11'!J117</f>
        <v>9200.0879999999997</v>
      </c>
      <c r="I117" s="242">
        <f t="shared" si="199"/>
        <v>21845.536</v>
      </c>
      <c r="J117" s="269">
        <f t="shared" si="306"/>
        <v>17.394000000001142</v>
      </c>
      <c r="K117" s="269">
        <f t="shared" si="307"/>
        <v>-62.539999999999054</v>
      </c>
      <c r="L117" s="269">
        <f t="shared" si="308"/>
        <v>-8.794000000001688</v>
      </c>
      <c r="M117" s="270">
        <f t="shared" si="309"/>
        <v>-53.93999999999869</v>
      </c>
      <c r="N117" s="269">
        <f t="shared" si="310"/>
        <v>-57.40099999999984</v>
      </c>
      <c r="O117" s="269">
        <f t="shared" si="311"/>
        <v>3.4609999999993306</v>
      </c>
      <c r="P117" s="270">
        <f t="shared" si="312"/>
        <v>-53.940000000002328</v>
      </c>
      <c r="Q117" s="269">
        <f t="shared" si="313"/>
        <v>3.3733078916284879E-3</v>
      </c>
      <c r="R117" s="269">
        <f t="shared" si="314"/>
        <v>-6.1168366662789336E-3</v>
      </c>
      <c r="S117" s="269">
        <f t="shared" si="315"/>
        <v>-1.3490059786401283E-3</v>
      </c>
      <c r="T117" s="270">
        <f t="shared" si="316"/>
        <v>-2.4630726324227437E-3</v>
      </c>
      <c r="U117" s="269">
        <f t="shared" si="317"/>
        <v>-4.5187500851186875E-3</v>
      </c>
      <c r="V117" s="269">
        <f t="shared" si="318"/>
        <v>3.7633362753532683E-4</v>
      </c>
      <c r="W117" s="270">
        <f t="shared" si="319"/>
        <v>-2.4630726324229094E-3</v>
      </c>
      <c r="X117" s="269">
        <f t="shared" si="320"/>
        <v>-8.3494003990725957E-2</v>
      </c>
      <c r="Y117" s="269">
        <f t="shared" si="321"/>
        <v>-2.759987181009662E-2</v>
      </c>
      <c r="Z117" s="269">
        <f t="shared" si="322"/>
        <v>3.8151188676477127E-2</v>
      </c>
      <c r="AA117" s="270">
        <f t="shared" si="323"/>
        <v>-2.3272460862443743E-2</v>
      </c>
      <c r="AB117" s="269">
        <f t="shared" si="324"/>
        <v>-3.0280108371656747E-2</v>
      </c>
      <c r="AC117" s="269">
        <f t="shared" si="325"/>
        <v>-1.3473570298289481E-2</v>
      </c>
      <c r="AD117" s="270">
        <f t="shared" si="326"/>
        <v>-2.3272460862443743E-2</v>
      </c>
      <c r="AE117" s="269">
        <f t="shared" si="327"/>
        <v>7.9426557968789496E-4</v>
      </c>
      <c r="AF117" s="269">
        <f t="shared" si="328"/>
        <v>-2.8557760925420799E-3</v>
      </c>
      <c r="AG117" s="269">
        <f t="shared" si="329"/>
        <v>-4.0156211956860009E-4</v>
      </c>
      <c r="AH117" s="270">
        <f t="shared" si="330"/>
        <v>-2.4630726324227437E-3</v>
      </c>
      <c r="AI117" s="269">
        <f t="shared" si="331"/>
        <v>-2.6211129435243035E-3</v>
      </c>
      <c r="AJ117" s="269">
        <f t="shared" si="332"/>
        <v>1.5804031110147707E-4</v>
      </c>
      <c r="AK117" s="270">
        <f t="shared" si="333"/>
        <v>-2.4630726324229098E-3</v>
      </c>
      <c r="AL117" s="269">
        <f t="shared" si="334"/>
        <v>-2.1073502968718311E-2</v>
      </c>
      <c r="AM117" s="269">
        <f t="shared" si="335"/>
        <v>-1.2895527502421133E-2</v>
      </c>
      <c r="AN117" s="269">
        <f t="shared" si="336"/>
        <v>1.0696569608695743E-2</v>
      </c>
      <c r="AO117" s="270">
        <f t="shared" si="337"/>
        <v>-2.3272460862443743E-2</v>
      </c>
      <c r="AP117" s="269">
        <f t="shared" si="338"/>
        <v>-1.7654526286694588E-2</v>
      </c>
      <c r="AQ117" s="269">
        <f t="shared" si="339"/>
        <v>-5.6179345757491565E-3</v>
      </c>
      <c r="AR117" s="270">
        <f t="shared" si="340"/>
        <v>-2.3272460862443743E-2</v>
      </c>
    </row>
    <row r="118" spans="1:44" x14ac:dyDescent="0.2">
      <c r="A118" s="330"/>
      <c r="B118" s="91" t="s">
        <v>532</v>
      </c>
      <c r="C118" s="250">
        <f>'Dati Fig. 11'!C118+'Dati Fig. 11'!D118</f>
        <v>5162.2620000000006</v>
      </c>
      <c r="D118" s="251">
        <f>'Dati Fig. 11'!E118</f>
        <v>10138.232</v>
      </c>
      <c r="E118" s="252">
        <f>'Dati Fig. 11'!F118+'Dati Fig. 11'!G118</f>
        <v>6554.3429999999989</v>
      </c>
      <c r="F118" s="242">
        <f t="shared" si="235"/>
        <v>21854.837</v>
      </c>
      <c r="G118" s="214">
        <f>'Dati Fig. 11'!I118</f>
        <v>12683.507</v>
      </c>
      <c r="H118" s="241">
        <f>'Dati Fig. 11'!J118</f>
        <v>9171.33</v>
      </c>
      <c r="I118" s="242">
        <f t="shared" si="199"/>
        <v>21854.837</v>
      </c>
      <c r="J118" s="269">
        <f t="shared" si="306"/>
        <v>-11.494999999999891</v>
      </c>
      <c r="K118" s="269">
        <f t="shared" si="307"/>
        <v>-23.467000000000553</v>
      </c>
      <c r="L118" s="269">
        <f t="shared" si="308"/>
        <v>44.26299999999992</v>
      </c>
      <c r="M118" s="270">
        <f t="shared" si="309"/>
        <v>9.3009999999994761</v>
      </c>
      <c r="N118" s="269">
        <f t="shared" si="310"/>
        <v>38.058999999999287</v>
      </c>
      <c r="O118" s="269">
        <f t="shared" si="311"/>
        <v>-28.757999999999811</v>
      </c>
      <c r="P118" s="270">
        <f t="shared" si="312"/>
        <v>9.3009999999994761</v>
      </c>
      <c r="Q118" s="269">
        <f t="shared" si="313"/>
        <v>-2.2217896975060655E-3</v>
      </c>
      <c r="R118" s="269">
        <f t="shared" si="314"/>
        <v>-2.3093579134749564E-3</v>
      </c>
      <c r="S118" s="269">
        <f t="shared" si="315"/>
        <v>6.7991483975619231E-3</v>
      </c>
      <c r="T118" s="270">
        <f t="shared" si="316"/>
        <v>4.2576204127010094E-4</v>
      </c>
      <c r="U118" s="269">
        <f t="shared" si="317"/>
        <v>3.0096996168106726E-3</v>
      </c>
      <c r="V118" s="269">
        <f t="shared" si="318"/>
        <v>-3.1258396658814364E-3</v>
      </c>
      <c r="W118" s="270">
        <f t="shared" si="319"/>
        <v>4.2576204127010094E-4</v>
      </c>
      <c r="X118" s="269">
        <f t="shared" si="320"/>
        <v>-7.8280246077042162E-2</v>
      </c>
      <c r="Y118" s="269">
        <f t="shared" si="321"/>
        <v>-2.3964502310786801E-2</v>
      </c>
      <c r="Z118" s="269">
        <f t="shared" si="322"/>
        <v>2.9372164525708247E-2</v>
      </c>
      <c r="AA118" s="270">
        <f t="shared" si="323"/>
        <v>-2.2380693209948278E-2</v>
      </c>
      <c r="AB118" s="269">
        <f t="shared" si="324"/>
        <v>-2.7802227173677339E-2</v>
      </c>
      <c r="AC118" s="269">
        <f t="shared" si="325"/>
        <v>-1.4782563857968853E-2</v>
      </c>
      <c r="AD118" s="270">
        <f t="shared" si="326"/>
        <v>-2.2380693209948278E-2</v>
      </c>
      <c r="AE118" s="269">
        <f t="shared" si="327"/>
        <v>-5.2619445913343083E-4</v>
      </c>
      <c r="AF118" s="269">
        <f t="shared" si="328"/>
        <v>-1.0742240428433779E-3</v>
      </c>
      <c r="AG118" s="269">
        <f t="shared" si="329"/>
        <v>2.0261805432469095E-3</v>
      </c>
      <c r="AH118" s="270">
        <f t="shared" si="330"/>
        <v>4.2576204127010094E-4</v>
      </c>
      <c r="AI118" s="269">
        <f t="shared" si="331"/>
        <v>1.7421865959251028E-3</v>
      </c>
      <c r="AJ118" s="269">
        <f t="shared" si="332"/>
        <v>-1.3164245546550019E-3</v>
      </c>
      <c r="AK118" s="270">
        <f t="shared" si="333"/>
        <v>4.2576204127010094E-4</v>
      </c>
      <c r="AL118" s="269">
        <f t="shared" si="334"/>
        <v>-1.9611712928392637E-2</v>
      </c>
      <c r="AM118" s="269">
        <f t="shared" si="335"/>
        <v>-1.1134923161591218E-2</v>
      </c>
      <c r="AN118" s="269">
        <f t="shared" si="336"/>
        <v>8.3659428800354971E-3</v>
      </c>
      <c r="AO118" s="270">
        <f t="shared" si="337"/>
        <v>-2.2380693209948278E-2</v>
      </c>
      <c r="AP118" s="269">
        <f t="shared" si="338"/>
        <v>-1.6225067670056142E-2</v>
      </c>
      <c r="AQ118" s="269">
        <f t="shared" si="339"/>
        <v>-6.1556255398921341E-3</v>
      </c>
      <c r="AR118" s="270">
        <f t="shared" si="340"/>
        <v>-2.2380693209948278E-2</v>
      </c>
    </row>
    <row r="119" spans="1:44" x14ac:dyDescent="0.2">
      <c r="A119" s="330"/>
      <c r="B119" s="91" t="s">
        <v>533</v>
      </c>
      <c r="C119" s="250">
        <f>'Dati Fig. 11'!C119+'Dati Fig. 11'!D119</f>
        <v>5090.7609999999995</v>
      </c>
      <c r="D119" s="251">
        <f>'Dati Fig. 11'!E119</f>
        <v>10179.151</v>
      </c>
      <c r="E119" s="252">
        <f>'Dati Fig. 11'!F119+'Dati Fig. 11'!G119</f>
        <v>6569.3139999999976</v>
      </c>
      <c r="F119" s="242">
        <f t="shared" si="235"/>
        <v>21839.225999999999</v>
      </c>
      <c r="G119" s="214">
        <f>'Dati Fig. 11'!I119</f>
        <v>12667.011</v>
      </c>
      <c r="H119" s="241">
        <f>'Dati Fig. 11'!J119</f>
        <v>9172.2150000000001</v>
      </c>
      <c r="I119" s="242">
        <f t="shared" si="199"/>
        <v>21839.226000000002</v>
      </c>
      <c r="J119" s="269">
        <f t="shared" si="306"/>
        <v>-71.501000000001113</v>
      </c>
      <c r="K119" s="269">
        <f t="shared" si="307"/>
        <v>40.918999999999869</v>
      </c>
      <c r="L119" s="269">
        <f t="shared" si="308"/>
        <v>14.970999999998639</v>
      </c>
      <c r="M119" s="270">
        <f t="shared" si="309"/>
        <v>-15.611000000000786</v>
      </c>
      <c r="N119" s="269">
        <f t="shared" si="310"/>
        <v>-16.495999999999185</v>
      </c>
      <c r="O119" s="269">
        <f t="shared" si="311"/>
        <v>0.88500000000021828</v>
      </c>
      <c r="P119" s="270">
        <f t="shared" si="312"/>
        <v>-15.610999999997148</v>
      </c>
      <c r="Q119" s="269">
        <f t="shared" si="313"/>
        <v>-1.3850711180486598E-2</v>
      </c>
      <c r="R119" s="269">
        <f t="shared" si="314"/>
        <v>4.0361080709141271E-3</v>
      </c>
      <c r="S119" s="269">
        <f t="shared" si="315"/>
        <v>2.2841343518333786E-3</v>
      </c>
      <c r="T119" s="270">
        <f t="shared" si="316"/>
        <v>-7.1430411491976752E-4</v>
      </c>
      <c r="U119" s="269">
        <f t="shared" si="317"/>
        <v>-1.3005866595098016E-3</v>
      </c>
      <c r="V119" s="269">
        <f t="shared" si="318"/>
        <v>9.6496364213284036E-5</v>
      </c>
      <c r="W119" s="270">
        <f t="shared" si="319"/>
        <v>-7.1430411491960099E-4</v>
      </c>
      <c r="X119" s="269">
        <f t="shared" si="320"/>
        <v>-9.6201292931344481E-2</v>
      </c>
      <c r="Y119" s="269">
        <f t="shared" si="321"/>
        <v>-1.4550246494318648E-2</v>
      </c>
      <c r="Z119" s="269">
        <f t="shared" si="322"/>
        <v>3.1967632104865008E-2</v>
      </c>
      <c r="AA119" s="270">
        <f t="shared" si="323"/>
        <v>-2.1885724256588902E-2</v>
      </c>
      <c r="AB119" s="269">
        <f t="shared" si="324"/>
        <v>-2.7723704907530879E-2</v>
      </c>
      <c r="AC119" s="269">
        <f t="shared" si="325"/>
        <v>-1.3707127992587251E-2</v>
      </c>
      <c r="AD119" s="270">
        <f t="shared" si="326"/>
        <v>-2.1885724256588739E-2</v>
      </c>
      <c r="AE119" s="269">
        <f t="shared" si="327"/>
        <v>-3.2716327282606185E-3</v>
      </c>
      <c r="AF119" s="269">
        <f t="shared" si="328"/>
        <v>1.8723086335532893E-3</v>
      </c>
      <c r="AG119" s="269">
        <f t="shared" si="329"/>
        <v>6.8501997978747862E-4</v>
      </c>
      <c r="AH119" s="270">
        <f t="shared" si="330"/>
        <v>-7.1430411491976752E-4</v>
      </c>
      <c r="AI119" s="269">
        <f t="shared" si="331"/>
        <v>-7.5479858303217657E-4</v>
      </c>
      <c r="AJ119" s="269">
        <f t="shared" si="332"/>
        <v>4.0494468112492368E-5</v>
      </c>
      <c r="AK119" s="270">
        <f t="shared" si="333"/>
        <v>-7.1430411491960099E-4</v>
      </c>
      <c r="AL119" s="269">
        <f t="shared" si="334"/>
        <v>-2.4268573901839709E-2</v>
      </c>
      <c r="AM119" s="269">
        <f t="shared" si="335"/>
        <v>-6.7313128765246529E-3</v>
      </c>
      <c r="AN119" s="269">
        <f t="shared" si="336"/>
        <v>9.1141625217754183E-3</v>
      </c>
      <c r="AO119" s="270">
        <f t="shared" si="337"/>
        <v>-2.1885724256588902E-2</v>
      </c>
      <c r="AP119" s="269">
        <f t="shared" si="338"/>
        <v>-1.6176630767764454E-2</v>
      </c>
      <c r="AQ119" s="269">
        <f t="shared" si="339"/>
        <v>-5.7090934888243692E-3</v>
      </c>
      <c r="AR119" s="270">
        <f t="shared" si="340"/>
        <v>-2.1885724256588739E-2</v>
      </c>
    </row>
    <row r="120" spans="1:44" x14ac:dyDescent="0.2">
      <c r="A120" s="330"/>
      <c r="B120" s="91" t="s">
        <v>534</v>
      </c>
      <c r="C120" s="250">
        <f>'Dati Fig. 11'!C120+'Dati Fig. 11'!D120</f>
        <v>5071.6080000000002</v>
      </c>
      <c r="D120" s="251">
        <f>'Dati Fig. 11'!E120</f>
        <v>10134.701999999999</v>
      </c>
      <c r="E120" s="252">
        <f>'Dati Fig. 11'!F120+'Dati Fig. 11'!G120</f>
        <v>6655.6539999999995</v>
      </c>
      <c r="F120" s="242">
        <f t="shared" si="235"/>
        <v>21861.964</v>
      </c>
      <c r="G120" s="214">
        <f>'Dati Fig. 11'!I120</f>
        <v>12632.526</v>
      </c>
      <c r="H120" s="241">
        <f>'Dati Fig. 11'!J120</f>
        <v>9229.4380000000001</v>
      </c>
      <c r="I120" s="242">
        <f t="shared" si="199"/>
        <v>21861.964</v>
      </c>
      <c r="J120" s="269">
        <f t="shared" si="306"/>
        <v>-19.152999999999338</v>
      </c>
      <c r="K120" s="269">
        <f t="shared" si="307"/>
        <v>-44.449000000000524</v>
      </c>
      <c r="L120" s="269">
        <f t="shared" si="308"/>
        <v>86.340000000001965</v>
      </c>
      <c r="M120" s="270">
        <f t="shared" si="309"/>
        <v>22.738000000001193</v>
      </c>
      <c r="N120" s="269">
        <f t="shared" si="310"/>
        <v>-34.485000000000582</v>
      </c>
      <c r="O120" s="269">
        <f t="shared" si="311"/>
        <v>57.222999999999956</v>
      </c>
      <c r="P120" s="270">
        <f t="shared" si="312"/>
        <v>22.737999999997555</v>
      </c>
      <c r="Q120" s="269">
        <f t="shared" si="313"/>
        <v>-3.7623058713617354E-3</v>
      </c>
      <c r="R120" s="269">
        <f t="shared" si="314"/>
        <v>-4.3666706584862061E-3</v>
      </c>
      <c r="S120" s="269">
        <f t="shared" si="315"/>
        <v>1.314292481680766E-2</v>
      </c>
      <c r="T120" s="270">
        <f t="shared" si="316"/>
        <v>1.0411541141614265E-3</v>
      </c>
      <c r="U120" s="269">
        <f t="shared" si="317"/>
        <v>-2.7224259929987098E-3</v>
      </c>
      <c r="V120" s="269">
        <f t="shared" si="318"/>
        <v>6.2387329559980831E-3</v>
      </c>
      <c r="W120" s="270">
        <f t="shared" si="319"/>
        <v>1.0411541141612597E-3</v>
      </c>
      <c r="X120" s="269">
        <f t="shared" si="320"/>
        <v>-8.6826764021722749E-2</v>
      </c>
      <c r="Y120" s="269">
        <f t="shared" si="321"/>
        <v>-2.0882528146952906E-2</v>
      </c>
      <c r="Z120" s="269">
        <f t="shared" si="322"/>
        <v>5.0787602777216556E-2</v>
      </c>
      <c r="AA120" s="270">
        <f t="shared" si="323"/>
        <v>-1.6938348326000073E-2</v>
      </c>
      <c r="AB120" s="269">
        <f t="shared" si="324"/>
        <v>-2.8415658961638699E-2</v>
      </c>
      <c r="AC120" s="269">
        <f t="shared" si="325"/>
        <v>-7.8220889946946891E-4</v>
      </c>
      <c r="AD120" s="270">
        <f t="shared" si="326"/>
        <v>-1.6938304120902366E-2</v>
      </c>
      <c r="AE120" s="269">
        <f t="shared" si="327"/>
        <v>-8.7699994496138914E-4</v>
      </c>
      <c r="AF120" s="269">
        <f t="shared" si="328"/>
        <v>-2.0352827522367562E-3</v>
      </c>
      <c r="AG120" s="269">
        <f t="shared" si="329"/>
        <v>3.9534368113596135E-3</v>
      </c>
      <c r="AH120" s="270">
        <f t="shared" si="330"/>
        <v>1.0411541141614265E-3</v>
      </c>
      <c r="AI120" s="269">
        <f t="shared" si="331"/>
        <v>-1.579039476948523E-3</v>
      </c>
      <c r="AJ120" s="269">
        <f t="shared" si="332"/>
        <v>2.6201935911098662E-3</v>
      </c>
      <c r="AK120" s="270">
        <f t="shared" si="333"/>
        <v>1.04115411416126E-3</v>
      </c>
      <c r="AL120" s="269">
        <f t="shared" si="334"/>
        <v>-2.1683915165713764E-2</v>
      </c>
      <c r="AM120" s="269">
        <f t="shared" si="335"/>
        <v>-9.719654745229591E-3</v>
      </c>
      <c r="AN120" s="269">
        <f t="shared" si="336"/>
        <v>1.4465221584943243E-2</v>
      </c>
      <c r="AO120" s="270">
        <f t="shared" si="337"/>
        <v>-1.6938348326000073E-2</v>
      </c>
      <c r="AP120" s="269">
        <f t="shared" si="338"/>
        <v>-1.6613418530351479E-2</v>
      </c>
      <c r="AQ120" s="269">
        <f t="shared" si="339"/>
        <v>-3.2488482889025922E-4</v>
      </c>
      <c r="AR120" s="270">
        <f t="shared" si="340"/>
        <v>-1.6938303359241739E-2</v>
      </c>
    </row>
    <row r="121" spans="1:44" x14ac:dyDescent="0.2">
      <c r="A121" s="330"/>
      <c r="B121" s="91" t="s">
        <v>535</v>
      </c>
      <c r="C121" s="250">
        <f>'Dati Fig. 11'!C121+'Dati Fig. 11'!D121</f>
        <v>5033.2210000000005</v>
      </c>
      <c r="D121" s="251">
        <f>'Dati Fig. 11'!E121</f>
        <v>10082.778</v>
      </c>
      <c r="E121" s="252">
        <f>'Dati Fig. 11'!F121+'Dati Fig. 11'!G121</f>
        <v>6651.5839999999989</v>
      </c>
      <c r="F121" s="242">
        <f t="shared" si="235"/>
        <v>21767.582999999999</v>
      </c>
      <c r="G121" s="214">
        <f>'Dati Fig. 11'!I121</f>
        <v>12640.844999999999</v>
      </c>
      <c r="H121" s="241">
        <f>'Dati Fig. 11'!J121</f>
        <v>9126.7379999999994</v>
      </c>
      <c r="I121" s="242">
        <f t="shared" si="199"/>
        <v>21767.582999999999</v>
      </c>
      <c r="J121" s="269">
        <f t="shared" si="306"/>
        <v>-38.386999999999716</v>
      </c>
      <c r="K121" s="269">
        <f t="shared" si="307"/>
        <v>-51.923999999999069</v>
      </c>
      <c r="L121" s="269">
        <f t="shared" si="308"/>
        <v>-4.0700000000006185</v>
      </c>
      <c r="M121" s="270">
        <f t="shared" si="309"/>
        <v>-94.381000000001222</v>
      </c>
      <c r="N121" s="269">
        <f t="shared" si="310"/>
        <v>8.3189999999995052</v>
      </c>
      <c r="O121" s="269">
        <f t="shared" si="311"/>
        <v>-102.70000000000073</v>
      </c>
      <c r="P121" s="270">
        <f t="shared" si="312"/>
        <v>-94.381000000001222</v>
      </c>
      <c r="Q121" s="269">
        <f t="shared" si="313"/>
        <v>-7.5689998122882756E-3</v>
      </c>
      <c r="R121" s="269">
        <f t="shared" si="314"/>
        <v>-5.1233869530647345E-3</v>
      </c>
      <c r="S121" s="269">
        <f t="shared" si="315"/>
        <v>-6.1151015362286237E-4</v>
      </c>
      <c r="T121" s="270">
        <f t="shared" si="316"/>
        <v>-4.3171327150662775E-3</v>
      </c>
      <c r="U121" s="269">
        <f t="shared" si="317"/>
        <v>6.5853812610395623E-4</v>
      </c>
      <c r="V121" s="269">
        <f t="shared" si="318"/>
        <v>-1.1127438095364066E-2</v>
      </c>
      <c r="W121" s="270">
        <f t="shared" si="319"/>
        <v>-4.3171327150662775E-3</v>
      </c>
      <c r="X121" s="269">
        <f t="shared" si="320"/>
        <v>-8.6665189571709669E-2</v>
      </c>
      <c r="Y121" s="269">
        <f t="shared" si="321"/>
        <v>-2.8262259893670295E-2</v>
      </c>
      <c r="Z121" s="269">
        <f t="shared" si="322"/>
        <v>4.4101938474815361E-2</v>
      </c>
      <c r="AA121" s="270">
        <f t="shared" si="323"/>
        <v>-2.201009171212269E-2</v>
      </c>
      <c r="AB121" s="269">
        <f t="shared" si="324"/>
        <v>-1.9925657336657097E-2</v>
      </c>
      <c r="AC121" s="269">
        <f t="shared" si="325"/>
        <v>-2.4882399172274926E-2</v>
      </c>
      <c r="AD121" s="270">
        <f t="shared" si="326"/>
        <v>-2.2010047772273975E-2</v>
      </c>
      <c r="AE121" s="269">
        <f t="shared" si="327"/>
        <v>-1.7558806701904602E-3</v>
      </c>
      <c r="AF121" s="269">
        <f t="shared" si="328"/>
        <v>-2.3750839586049572E-3</v>
      </c>
      <c r="AG121" s="269">
        <f t="shared" si="329"/>
        <v>-1.8616808627077688E-4</v>
      </c>
      <c r="AH121" s="270">
        <f t="shared" si="330"/>
        <v>-4.3171327150662775E-3</v>
      </c>
      <c r="AI121" s="269">
        <f t="shared" si="331"/>
        <v>3.8052390901382441E-4</v>
      </c>
      <c r="AJ121" s="269">
        <f t="shared" si="332"/>
        <v>-4.6976566240801024E-3</v>
      </c>
      <c r="AK121" s="270">
        <f t="shared" si="333"/>
        <v>-4.3171327150662775E-3</v>
      </c>
      <c r="AL121" s="269">
        <f t="shared" si="334"/>
        <v>-2.1457782806600878E-2</v>
      </c>
      <c r="AM121" s="269">
        <f t="shared" si="335"/>
        <v>-1.3175350731655417E-2</v>
      </c>
      <c r="AN121" s="269">
        <f t="shared" si="336"/>
        <v>1.2623041826133606E-2</v>
      </c>
      <c r="AO121" s="270">
        <f t="shared" si="337"/>
        <v>-2.201009171212269E-2</v>
      </c>
      <c r="AP121" s="269">
        <f t="shared" si="338"/>
        <v>-1.1546594330209711E-2</v>
      </c>
      <c r="AQ121" s="269">
        <f t="shared" si="339"/>
        <v>-1.0463452453180722E-2</v>
      </c>
      <c r="AR121" s="270">
        <f t="shared" si="340"/>
        <v>-2.2010046783390431E-2</v>
      </c>
    </row>
    <row r="122" spans="1:44" x14ac:dyDescent="0.2">
      <c r="A122" s="330"/>
      <c r="B122" s="91" t="s">
        <v>536</v>
      </c>
      <c r="C122" s="250">
        <f>'Dati Fig. 11'!C122+'Dati Fig. 11'!D122</f>
        <v>5021.0529999999999</v>
      </c>
      <c r="D122" s="251">
        <f>'Dati Fig. 11'!E122</f>
        <v>10129.226000000001</v>
      </c>
      <c r="E122" s="252">
        <f>'Dati Fig. 11'!F122+'Dati Fig. 11'!G122</f>
        <v>6652.0110000000004</v>
      </c>
      <c r="F122" s="242">
        <f t="shared" si="235"/>
        <v>21802.29</v>
      </c>
      <c r="G122" s="214">
        <f>'Dati Fig. 11'!I122</f>
        <v>12655.535</v>
      </c>
      <c r="H122" s="241">
        <f>'Dati Fig. 11'!J122</f>
        <v>9146.7549999999992</v>
      </c>
      <c r="I122" s="242">
        <f t="shared" si="199"/>
        <v>21802.29</v>
      </c>
      <c r="J122" s="269">
        <f t="shared" si="306"/>
        <v>-12.168000000000575</v>
      </c>
      <c r="K122" s="269">
        <f t="shared" si="307"/>
        <v>46.44800000000032</v>
      </c>
      <c r="L122" s="269">
        <f t="shared" si="308"/>
        <v>0.42700000000149885</v>
      </c>
      <c r="M122" s="270">
        <f t="shared" si="309"/>
        <v>34.707000000002154</v>
      </c>
      <c r="N122" s="269">
        <f t="shared" si="310"/>
        <v>14.690000000000509</v>
      </c>
      <c r="O122" s="269">
        <f t="shared" si="311"/>
        <v>20.016999999999825</v>
      </c>
      <c r="P122" s="270">
        <f t="shared" si="312"/>
        <v>34.707000000002154</v>
      </c>
      <c r="Q122" s="269">
        <f t="shared" si="313"/>
        <v>-2.4175373980201888E-3</v>
      </c>
      <c r="R122" s="269">
        <f t="shared" si="314"/>
        <v>4.6066669324664614E-3</v>
      </c>
      <c r="S122" s="269">
        <f t="shared" si="315"/>
        <v>6.4195235300568842E-5</v>
      </c>
      <c r="T122" s="270">
        <f t="shared" si="316"/>
        <v>1.5944351745438231E-3</v>
      </c>
      <c r="U122" s="269">
        <f t="shared" si="317"/>
        <v>1.1621058560563405E-3</v>
      </c>
      <c r="V122" s="269">
        <f t="shared" si="318"/>
        <v>2.1932261011546324E-3</v>
      </c>
      <c r="W122" s="270">
        <f t="shared" si="319"/>
        <v>1.5944351745438231E-3</v>
      </c>
      <c r="X122" s="269">
        <f t="shared" si="320"/>
        <v>-8.2029430326750946E-2</v>
      </c>
      <c r="Y122" s="269">
        <f t="shared" si="321"/>
        <v>-1.9416456901270182E-2</v>
      </c>
      <c r="Z122" s="269">
        <f t="shared" si="322"/>
        <v>3.7032700773533274E-2</v>
      </c>
      <c r="AA122" s="270">
        <f t="shared" si="323"/>
        <v>-1.8533454050041861E-2</v>
      </c>
      <c r="AB122" s="269">
        <f t="shared" si="324"/>
        <v>-1.9693376459320969E-2</v>
      </c>
      <c r="AC122" s="269">
        <f t="shared" si="325"/>
        <v>-1.6924146578203628E-2</v>
      </c>
      <c r="AD122" s="270">
        <f t="shared" si="326"/>
        <v>-1.8533498232397989E-2</v>
      </c>
      <c r="AE122" s="269">
        <f t="shared" si="327"/>
        <v>-5.5899637548186107E-4</v>
      </c>
      <c r="AF122" s="269">
        <f t="shared" si="328"/>
        <v>2.1338152242258738E-3</v>
      </c>
      <c r="AG122" s="269">
        <f t="shared" si="329"/>
        <v>1.9616325799768348E-5</v>
      </c>
      <c r="AH122" s="270">
        <f t="shared" si="330"/>
        <v>1.5944351745438231E-3</v>
      </c>
      <c r="AI122" s="269">
        <f t="shared" si="331"/>
        <v>6.7485673535736652E-4</v>
      </c>
      <c r="AJ122" s="269">
        <f t="shared" si="332"/>
        <v>9.1957843918637303E-4</v>
      </c>
      <c r="AK122" s="270">
        <f t="shared" si="333"/>
        <v>1.5944351745438231E-3</v>
      </c>
      <c r="AL122" s="269">
        <f t="shared" si="334"/>
        <v>-2.0198035544444246E-2</v>
      </c>
      <c r="AM122" s="269">
        <f t="shared" si="335"/>
        <v>-9.0289039448649897E-3</v>
      </c>
      <c r="AN122" s="269">
        <f t="shared" si="336"/>
        <v>1.0693485439267413E-2</v>
      </c>
      <c r="AO122" s="270">
        <f t="shared" si="337"/>
        <v>-1.8533454050041861E-2</v>
      </c>
      <c r="AP122" s="269">
        <f t="shared" si="338"/>
        <v>-1.1444903734547172E-2</v>
      </c>
      <c r="AQ122" s="269">
        <f t="shared" si="339"/>
        <v>-7.0885953321672378E-3</v>
      </c>
      <c r="AR122" s="270">
        <f t="shared" si="340"/>
        <v>-1.853349906671441E-2</v>
      </c>
    </row>
    <row r="123" spans="1:44" x14ac:dyDescent="0.2">
      <c r="A123" s="330"/>
      <c r="B123" s="91" t="s">
        <v>537</v>
      </c>
      <c r="C123" s="250">
        <f>'Dati Fig. 11'!C123+'Dati Fig. 11'!D123</f>
        <v>5001.1100000000006</v>
      </c>
      <c r="D123" s="251">
        <f>'Dati Fig. 11'!E123</f>
        <v>10104.763999999999</v>
      </c>
      <c r="E123" s="252">
        <f>'Dati Fig. 11'!F123+'Dati Fig. 11'!G123</f>
        <v>6713.4140000000016</v>
      </c>
      <c r="F123" s="242">
        <f t="shared" si="235"/>
        <v>21819.288</v>
      </c>
      <c r="G123" s="214">
        <f>'Dati Fig. 11'!I123</f>
        <v>12636.449000000001</v>
      </c>
      <c r="H123" s="241">
        <f>'Dati Fig. 11'!J123</f>
        <v>9182.8389999999999</v>
      </c>
      <c r="I123" s="242">
        <f t="shared" si="199"/>
        <v>21819.288</v>
      </c>
      <c r="J123" s="269">
        <f t="shared" si="306"/>
        <v>-19.942999999999302</v>
      </c>
      <c r="K123" s="269">
        <f t="shared" si="307"/>
        <v>-24.462000000001353</v>
      </c>
      <c r="L123" s="269">
        <f t="shared" si="308"/>
        <v>61.403000000001157</v>
      </c>
      <c r="M123" s="270">
        <f t="shared" si="309"/>
        <v>16.997999999999593</v>
      </c>
      <c r="N123" s="269">
        <f t="shared" si="310"/>
        <v>-19.085999999999331</v>
      </c>
      <c r="O123" s="269">
        <f t="shared" si="311"/>
        <v>36.084000000000742</v>
      </c>
      <c r="P123" s="270">
        <f t="shared" si="312"/>
        <v>16.997999999999593</v>
      </c>
      <c r="Q123" s="269">
        <f t="shared" si="313"/>
        <v>-3.9718760188349536E-3</v>
      </c>
      <c r="R123" s="269">
        <f t="shared" si="314"/>
        <v>-2.4149920240698897E-3</v>
      </c>
      <c r="S123" s="269">
        <f t="shared" si="315"/>
        <v>9.2307424025608424E-3</v>
      </c>
      <c r="T123" s="270">
        <f t="shared" si="316"/>
        <v>7.7964287237714902E-4</v>
      </c>
      <c r="U123" s="269">
        <f t="shared" si="317"/>
        <v>-1.5081148288080537E-3</v>
      </c>
      <c r="V123" s="269">
        <f t="shared" si="318"/>
        <v>3.9450056331453882E-3</v>
      </c>
      <c r="W123" s="270">
        <f t="shared" si="319"/>
        <v>7.7964287237714902E-4</v>
      </c>
      <c r="X123" s="269">
        <f t="shared" si="320"/>
        <v>-8.0566759937786489E-2</v>
      </c>
      <c r="Y123" s="269">
        <f t="shared" si="321"/>
        <v>-1.8161282605725915E-2</v>
      </c>
      <c r="Z123" s="269">
        <f t="shared" si="322"/>
        <v>4.5504925312445411E-2</v>
      </c>
      <c r="AA123" s="270">
        <f t="shared" si="323"/>
        <v>-1.5029772847709981E-2</v>
      </c>
      <c r="AB123" s="269">
        <f t="shared" si="324"/>
        <v>-2.0304468566233681E-2</v>
      </c>
      <c r="AC123" s="269">
        <f t="shared" si="325"/>
        <v>-7.677745829644889E-3</v>
      </c>
      <c r="AD123" s="270">
        <f t="shared" si="326"/>
        <v>-1.5029772847709981E-2</v>
      </c>
      <c r="AE123" s="269">
        <f t="shared" si="327"/>
        <v>-9.1472042615703679E-4</v>
      </c>
      <c r="AF123" s="269">
        <f t="shared" si="328"/>
        <v>-1.1219922310913833E-3</v>
      </c>
      <c r="AG123" s="269">
        <f t="shared" si="329"/>
        <v>2.8163555296256107E-3</v>
      </c>
      <c r="AH123" s="270">
        <f t="shared" si="330"/>
        <v>7.7964287237714902E-4</v>
      </c>
      <c r="AI123" s="269">
        <f t="shared" si="331"/>
        <v>-8.7541262867337931E-4</v>
      </c>
      <c r="AJ123" s="269">
        <f t="shared" si="332"/>
        <v>1.6550555010506117E-3</v>
      </c>
      <c r="AK123" s="270">
        <f t="shared" si="333"/>
        <v>7.7964287237714902E-4</v>
      </c>
      <c r="AL123" s="269">
        <f t="shared" si="334"/>
        <v>-1.9782657557155286E-2</v>
      </c>
      <c r="AM123" s="269">
        <f t="shared" si="335"/>
        <v>-8.4375248705198889E-3</v>
      </c>
      <c r="AN123" s="269">
        <f t="shared" si="336"/>
        <v>1.3190409579965317E-2</v>
      </c>
      <c r="AO123" s="270">
        <f t="shared" si="337"/>
        <v>-1.5029772847709981E-2</v>
      </c>
      <c r="AP123" s="269">
        <f t="shared" si="338"/>
        <v>-1.1822466098335659E-2</v>
      </c>
      <c r="AQ123" s="269">
        <f t="shared" si="339"/>
        <v>-3.2073067493744033E-3</v>
      </c>
      <c r="AR123" s="270">
        <f t="shared" si="340"/>
        <v>-1.5029772847709981E-2</v>
      </c>
    </row>
    <row r="124" spans="1:44" x14ac:dyDescent="0.2">
      <c r="A124" s="331"/>
      <c r="B124" s="100" t="s">
        <v>538</v>
      </c>
      <c r="C124" s="253">
        <f>'Dati Fig. 11'!C124+'Dati Fig. 11'!D124</f>
        <v>4976.7849999999999</v>
      </c>
      <c r="D124" s="254">
        <f>'Dati Fig. 11'!E124</f>
        <v>10088.303</v>
      </c>
      <c r="E124" s="255">
        <f>'Dati Fig. 11'!F124+'Dati Fig. 11'!G124</f>
        <v>6737.3869999999997</v>
      </c>
      <c r="F124" s="245">
        <f t="shared" si="235"/>
        <v>21802.474999999999</v>
      </c>
      <c r="G124" s="243">
        <f>'Dati Fig. 11'!I124</f>
        <v>12615.742</v>
      </c>
      <c r="H124" s="244">
        <f>'Dati Fig. 11'!J124</f>
        <v>9186.7330000000002</v>
      </c>
      <c r="I124" s="245">
        <f t="shared" si="199"/>
        <v>21802.474999999999</v>
      </c>
      <c r="J124" s="271">
        <f t="shared" si="306"/>
        <v>-24.325000000000728</v>
      </c>
      <c r="K124" s="271">
        <f t="shared" si="307"/>
        <v>-16.460999999999331</v>
      </c>
      <c r="L124" s="271">
        <f t="shared" si="308"/>
        <v>23.972999999998137</v>
      </c>
      <c r="M124" s="272">
        <f t="shared" si="309"/>
        <v>-16.813000000001921</v>
      </c>
      <c r="N124" s="271">
        <f t="shared" si="310"/>
        <v>-20.707000000000335</v>
      </c>
      <c r="O124" s="271">
        <f t="shared" si="311"/>
        <v>3.8940000000002328</v>
      </c>
      <c r="P124" s="272">
        <f t="shared" si="312"/>
        <v>-16.813000000001921</v>
      </c>
      <c r="Q124" s="271">
        <f t="shared" si="313"/>
        <v>-4.8639202097135884E-3</v>
      </c>
      <c r="R124" s="271">
        <f t="shared" si="314"/>
        <v>-1.629033592471762E-3</v>
      </c>
      <c r="S124" s="271">
        <f t="shared" si="315"/>
        <v>3.5709104190502971E-3</v>
      </c>
      <c r="T124" s="272">
        <f t="shared" si="316"/>
        <v>-7.705567661053798E-4</v>
      </c>
      <c r="U124" s="271">
        <f t="shared" si="317"/>
        <v>-1.6386723833570914E-3</v>
      </c>
      <c r="V124" s="271">
        <f t="shared" si="318"/>
        <v>4.2405186457044849E-4</v>
      </c>
      <c r="W124" s="272">
        <f t="shared" si="319"/>
        <v>-7.705567661053798E-4</v>
      </c>
      <c r="X124" s="271">
        <f t="shared" si="320"/>
        <v>-7.3145171998872952E-2</v>
      </c>
      <c r="Y124" s="271">
        <f t="shared" si="321"/>
        <v>-2.1365943141400556E-2</v>
      </c>
      <c r="Z124" s="271">
        <f t="shared" si="322"/>
        <v>5.0465603788132384E-2</v>
      </c>
      <c r="AA124" s="272">
        <f t="shared" si="323"/>
        <v>-1.3096979690800493E-2</v>
      </c>
      <c r="AB124" s="271">
        <f t="shared" si="324"/>
        <v>-1.8324542349431816E-2</v>
      </c>
      <c r="AC124" s="271">
        <f t="shared" si="325"/>
        <v>-5.8268012729941233E-3</v>
      </c>
      <c r="AD124" s="272">
        <f t="shared" si="326"/>
        <v>-1.3096979690800493E-2</v>
      </c>
      <c r="AE124" s="271">
        <f t="shared" si="327"/>
        <v>-1.1148393109803E-3</v>
      </c>
      <c r="AF124" s="271">
        <f t="shared" si="328"/>
        <v>-7.5442425069045934E-4</v>
      </c>
      <c r="AG124" s="271">
        <f t="shared" si="329"/>
        <v>1.0987067955653795E-3</v>
      </c>
      <c r="AH124" s="272">
        <f t="shared" si="330"/>
        <v>-7.705567661053798E-4</v>
      </c>
      <c r="AI124" s="271">
        <f t="shared" si="331"/>
        <v>-9.4902271788155205E-4</v>
      </c>
      <c r="AJ124" s="271">
        <f t="shared" si="332"/>
        <v>1.7846595177625562E-4</v>
      </c>
      <c r="AK124" s="272">
        <f t="shared" si="333"/>
        <v>-7.705567661053798E-4</v>
      </c>
      <c r="AL124" s="271">
        <f t="shared" si="334"/>
        <v>-1.7778352349655729E-2</v>
      </c>
      <c r="AM124" s="271">
        <f t="shared" si="335"/>
        <v>-9.9698481034443207E-3</v>
      </c>
      <c r="AN124" s="271">
        <f t="shared" si="336"/>
        <v>1.4651220762299721E-2</v>
      </c>
      <c r="AO124" s="272">
        <f t="shared" si="337"/>
        <v>-1.3096979690800493E-2</v>
      </c>
      <c r="AP124" s="271">
        <f t="shared" si="338"/>
        <v>-1.0659741747745369E-2</v>
      </c>
      <c r="AQ124" s="271">
        <f t="shared" si="339"/>
        <v>-2.4372379430549597E-3</v>
      </c>
      <c r="AR124" s="272">
        <f t="shared" si="340"/>
        <v>-1.3096979690800493E-2</v>
      </c>
    </row>
    <row r="125" spans="1:44" x14ac:dyDescent="0.2">
      <c r="A125" s="329">
        <f>A113+1</f>
        <v>2014</v>
      </c>
      <c r="B125" s="82" t="s">
        <v>527</v>
      </c>
      <c r="C125" s="247">
        <f>'Dati Fig. 11'!C125+'Dati Fig. 11'!D125</f>
        <v>4946.8060000000005</v>
      </c>
      <c r="D125" s="248">
        <f>'Dati Fig. 11'!E125</f>
        <v>10044.373</v>
      </c>
      <c r="E125" s="249">
        <f>'Dati Fig. 11'!F125+'Dati Fig. 11'!G125</f>
        <v>6777.4320000000016</v>
      </c>
      <c r="F125" s="240">
        <f t="shared" si="235"/>
        <v>21768.611000000001</v>
      </c>
      <c r="G125" s="213">
        <f>'Dati Fig. 11'!I125</f>
        <v>12614.005999999999</v>
      </c>
      <c r="H125" s="239">
        <f>'Dati Fig. 11'!J125</f>
        <v>9154.6049999999996</v>
      </c>
      <c r="I125" s="240">
        <f t="shared" si="199"/>
        <v>21768.610999999997</v>
      </c>
      <c r="J125" s="267">
        <f t="shared" ref="J125:J136" si="341">C125-C124</f>
        <v>-29.97899999999936</v>
      </c>
      <c r="K125" s="267">
        <f t="shared" ref="K125:K136" si="342">D125-D124</f>
        <v>-43.930000000000291</v>
      </c>
      <c r="L125" s="267">
        <f t="shared" ref="L125:L136" si="343">E125-E124</f>
        <v>40.045000000001892</v>
      </c>
      <c r="M125" s="268">
        <f t="shared" ref="M125:M136" si="344">F125-F124</f>
        <v>-33.863999999997759</v>
      </c>
      <c r="N125" s="267">
        <f t="shared" ref="N125:N136" si="345">G125-G124</f>
        <v>-1.7360000000007858</v>
      </c>
      <c r="O125" s="267">
        <f t="shared" ref="O125:O136" si="346">H125-H124</f>
        <v>-32.128000000000611</v>
      </c>
      <c r="P125" s="268">
        <f t="shared" ref="P125:P136" si="347">I125-I124</f>
        <v>-33.864000000001397</v>
      </c>
      <c r="Q125" s="267">
        <f t="shared" ref="Q125:Q136" si="348">(C125-C124)/C124</f>
        <v>-6.023768356479004E-3</v>
      </c>
      <c r="R125" s="267">
        <f t="shared" ref="R125:R136" si="349">(D125-D124)/D124</f>
        <v>-4.3545480344910625E-3</v>
      </c>
      <c r="S125" s="267">
        <f t="shared" ref="S125:S136" si="350">(E125-E124)/E124</f>
        <v>5.9436989444130034E-3</v>
      </c>
      <c r="T125" s="268">
        <f t="shared" ref="T125:T136" si="351">(F125-F124)/F124</f>
        <v>-1.5532181552781398E-3</v>
      </c>
      <c r="U125" s="267">
        <f t="shared" ref="U125:U136" si="352">(G125-G124)/G124</f>
        <v>-1.3760585782435832E-4</v>
      </c>
      <c r="V125" s="267">
        <f t="shared" ref="V125:V136" si="353">(H125-H124)/H124</f>
        <v>-3.4972171282218185E-3</v>
      </c>
      <c r="W125" s="268">
        <f t="shared" ref="W125:W136" si="354">(I125-I124)/I124</f>
        <v>-1.5532181552783066E-3</v>
      </c>
      <c r="X125" s="267">
        <f t="shared" ref="X125:X136" si="355">(C125-C113)/C113</f>
        <v>-6.6293849056810294E-2</v>
      </c>
      <c r="Y125" s="267">
        <f t="shared" ref="Y125:Y136" si="356">(D125-D113)/D113</f>
        <v>-2.1968094403253847E-2</v>
      </c>
      <c r="Z125" s="267">
        <f t="shared" ref="Z125:Z136" si="357">(E125-E113)/E113</f>
        <v>5.4727154793015022E-2</v>
      </c>
      <c r="AA125" s="268">
        <f t="shared" ref="AA125:AA136" si="358">(F125-F113)/F113</f>
        <v>-1.023811907599716E-2</v>
      </c>
      <c r="AB125" s="267">
        <f t="shared" ref="AB125:AB136" si="359">(G125-G113)/G113</f>
        <v>-1.1225028427071E-2</v>
      </c>
      <c r="AC125" s="267">
        <f t="shared" ref="AC125:AC136" si="360">(H125-H113)/H113</f>
        <v>-8.875038163476132E-3</v>
      </c>
      <c r="AD125" s="268">
        <f t="shared" ref="AD125:AD136" si="361">(I125-I113)/I113</f>
        <v>-1.0238119075997325E-2</v>
      </c>
      <c r="AE125" s="267">
        <f t="shared" ref="AE125:AE136" si="362">(C125-C124)/$F124</f>
        <v>-1.3750273764790173E-3</v>
      </c>
      <c r="AF125" s="267">
        <f t="shared" ref="AF125:AF136" si="363">(D125-D124)/$F124</f>
        <v>-2.0149088578246413E-3</v>
      </c>
      <c r="AG125" s="267">
        <f t="shared" ref="AG125:AG136" si="364">(E125-E124)/$F124</f>
        <v>1.8367180790255185E-3</v>
      </c>
      <c r="AH125" s="268">
        <f t="shared" ref="AH125:AH136" si="365">(F125-F124)/$F124</f>
        <v>-1.5532181552781398E-3</v>
      </c>
      <c r="AI125" s="267">
        <f t="shared" ref="AI125:AI136" si="366">(G125-G124)/$F124</f>
        <v>-7.9623987643640733E-5</v>
      </c>
      <c r="AJ125" s="267">
        <f t="shared" ref="AJ125:AJ136" si="367">(H125-H124)/$F124</f>
        <v>-1.4735941676346659E-3</v>
      </c>
      <c r="AK125" s="268">
        <f t="shared" ref="AK125:AK136" si="368">(I125-I124)/$F124</f>
        <v>-1.5532181552783066E-3</v>
      </c>
      <c r="AL125" s="267">
        <f t="shared" ref="AL125:AL136" si="369">(C125-C113)/$F113</f>
        <v>-1.5969374258711068E-2</v>
      </c>
      <c r="AM125" s="267">
        <f t="shared" ref="AM125:AM136" si="370">(D125-D113)/$F113</f>
        <v>-1.0257988324520434E-2</v>
      </c>
      <c r="AN125" s="267">
        <f t="shared" ref="AN125:AN136" si="371">(E125-E113)/$F113</f>
        <v>1.5989243507234383E-2</v>
      </c>
      <c r="AO125" s="268">
        <f t="shared" ref="AO125:AO136" si="372">(F125-F113)/$F113</f>
        <v>-1.023811907599716E-2</v>
      </c>
      <c r="AP125" s="267">
        <f t="shared" ref="AP125:AP136" si="373">(G125-G113)/$F113</f>
        <v>-6.5109299508506963E-3</v>
      </c>
      <c r="AQ125" s="267">
        <f t="shared" ref="AQ125:AQ136" si="374">(H125-H113)/$F113</f>
        <v>-3.7271891251465464E-3</v>
      </c>
      <c r="AR125" s="268">
        <f t="shared" ref="AR125:AR136" si="375">(I125-I113)/$F113</f>
        <v>-1.0238119075997325E-2</v>
      </c>
    </row>
    <row r="126" spans="1:44" x14ac:dyDescent="0.2">
      <c r="A126" s="330"/>
      <c r="B126" s="91" t="s">
        <v>528</v>
      </c>
      <c r="C126" s="250">
        <f>'Dati Fig. 11'!C126+'Dati Fig. 11'!D126</f>
        <v>4966.1620000000003</v>
      </c>
      <c r="D126" s="251">
        <f>'Dati Fig. 11'!E126</f>
        <v>10051.548000000001</v>
      </c>
      <c r="E126" s="252">
        <f>'Dati Fig. 11'!F126+'Dati Fig. 11'!G126</f>
        <v>6790.8130000000001</v>
      </c>
      <c r="F126" s="242">
        <f t="shared" si="235"/>
        <v>21808.523000000001</v>
      </c>
      <c r="G126" s="214">
        <f>'Dati Fig. 11'!I126</f>
        <v>12598.531000000001</v>
      </c>
      <c r="H126" s="241">
        <f>'Dati Fig. 11'!J126</f>
        <v>9209.9930000000004</v>
      </c>
      <c r="I126" s="242">
        <f t="shared" si="199"/>
        <v>21808.524000000001</v>
      </c>
      <c r="J126" s="269">
        <f t="shared" si="341"/>
        <v>19.355999999999767</v>
      </c>
      <c r="K126" s="269">
        <f t="shared" si="342"/>
        <v>7.1750000000010914</v>
      </c>
      <c r="L126" s="269">
        <f t="shared" si="343"/>
        <v>13.380999999998494</v>
      </c>
      <c r="M126" s="270">
        <f t="shared" si="344"/>
        <v>39.912000000000262</v>
      </c>
      <c r="N126" s="269">
        <f t="shared" si="345"/>
        <v>-15.474999999998545</v>
      </c>
      <c r="O126" s="269">
        <f t="shared" si="346"/>
        <v>55.388000000000829</v>
      </c>
      <c r="P126" s="270">
        <f t="shared" si="347"/>
        <v>39.913000000004104</v>
      </c>
      <c r="Q126" s="269">
        <f t="shared" si="348"/>
        <v>3.9128277923168534E-3</v>
      </c>
      <c r="R126" s="269">
        <f t="shared" si="349"/>
        <v>7.1433030215037731E-4</v>
      </c>
      <c r="S126" s="269">
        <f t="shared" si="350"/>
        <v>1.9743466256833694E-3</v>
      </c>
      <c r="T126" s="270">
        <f t="shared" si="351"/>
        <v>1.8334656262634424E-3</v>
      </c>
      <c r="U126" s="269">
        <f t="shared" si="352"/>
        <v>-1.2268108957613104E-3</v>
      </c>
      <c r="V126" s="269">
        <f t="shared" si="353"/>
        <v>6.0502883521463607E-3</v>
      </c>
      <c r="W126" s="270">
        <f t="shared" si="354"/>
        <v>1.8335115639672237E-3</v>
      </c>
      <c r="X126" s="269">
        <f t="shared" si="355"/>
        <v>-6.6002470517785614E-2</v>
      </c>
      <c r="Y126" s="269">
        <f t="shared" si="356"/>
        <v>-1.6138905664698881E-2</v>
      </c>
      <c r="Z126" s="269">
        <f t="shared" si="357"/>
        <v>5.326428634687784E-2</v>
      </c>
      <c r="AA126" s="270">
        <f t="shared" si="358"/>
        <v>-7.8435258269995856E-3</v>
      </c>
      <c r="AB126" s="269">
        <f t="shared" si="359"/>
        <v>-1.3956799227978928E-2</v>
      </c>
      <c r="AC126" s="269">
        <f t="shared" si="360"/>
        <v>6.4297607309802066E-4</v>
      </c>
      <c r="AD126" s="270">
        <f t="shared" si="361"/>
        <v>-7.8434351958720141E-3</v>
      </c>
      <c r="AE126" s="269">
        <f t="shared" si="362"/>
        <v>8.8917019096899507E-4</v>
      </c>
      <c r="AF126" s="269">
        <f t="shared" si="363"/>
        <v>3.2960302336245025E-4</v>
      </c>
      <c r="AG126" s="269">
        <f t="shared" si="364"/>
        <v>6.1469241193195525E-4</v>
      </c>
      <c r="AH126" s="270">
        <f t="shared" si="365"/>
        <v>1.8334656262634424E-3</v>
      </c>
      <c r="AI126" s="269">
        <f t="shared" si="366"/>
        <v>-7.1088596327981352E-4</v>
      </c>
      <c r="AJ126" s="269">
        <f t="shared" si="367"/>
        <v>2.5443975272469535E-3</v>
      </c>
      <c r="AK126" s="270">
        <f t="shared" si="368"/>
        <v>1.8335115639672233E-3</v>
      </c>
      <c r="AL126" s="269">
        <f t="shared" si="369"/>
        <v>-1.5965747765642867E-2</v>
      </c>
      <c r="AM126" s="269">
        <f t="shared" si="370"/>
        <v>-7.5011381456044617E-3</v>
      </c>
      <c r="AN126" s="269">
        <f t="shared" si="371"/>
        <v>1.562336008424762E-2</v>
      </c>
      <c r="AO126" s="270">
        <f t="shared" si="372"/>
        <v>-7.8435258269995856E-3</v>
      </c>
      <c r="AP126" s="269">
        <f t="shared" si="373"/>
        <v>-8.1126682031802348E-3</v>
      </c>
      <c r="AQ126" s="269">
        <f t="shared" si="374"/>
        <v>2.6923336413729092E-4</v>
      </c>
      <c r="AR126" s="270">
        <f t="shared" si="375"/>
        <v>-7.8434348390429443E-3</v>
      </c>
    </row>
    <row r="127" spans="1:44" x14ac:dyDescent="0.2">
      <c r="A127" s="330"/>
      <c r="B127" s="91" t="s">
        <v>529</v>
      </c>
      <c r="C127" s="250">
        <f>'Dati Fig. 11'!C127+'Dati Fig. 11'!D127</f>
        <v>4967.835</v>
      </c>
      <c r="D127" s="251">
        <f>'Dati Fig. 11'!E127</f>
        <v>10085.623</v>
      </c>
      <c r="E127" s="252">
        <f>'Dati Fig. 11'!F127+'Dati Fig. 11'!G127</f>
        <v>6858.6069999999991</v>
      </c>
      <c r="F127" s="242">
        <f t="shared" si="235"/>
        <v>21912.064999999999</v>
      </c>
      <c r="G127" s="214">
        <f>'Dati Fig. 11'!I127</f>
        <v>12696.682000000001</v>
      </c>
      <c r="H127" s="241">
        <f>'Dati Fig. 11'!J127</f>
        <v>9215.3829999999998</v>
      </c>
      <c r="I127" s="242">
        <f t="shared" si="199"/>
        <v>21912.065000000002</v>
      </c>
      <c r="J127" s="269">
        <f t="shared" si="341"/>
        <v>1.6729999999997744</v>
      </c>
      <c r="K127" s="269">
        <f t="shared" si="342"/>
        <v>34.074999999998909</v>
      </c>
      <c r="L127" s="269">
        <f t="shared" si="343"/>
        <v>67.79399999999896</v>
      </c>
      <c r="M127" s="270">
        <f t="shared" si="344"/>
        <v>103.54199999999764</v>
      </c>
      <c r="N127" s="269">
        <f t="shared" si="345"/>
        <v>98.15099999999984</v>
      </c>
      <c r="O127" s="269">
        <f t="shared" si="346"/>
        <v>5.3899999999994179</v>
      </c>
      <c r="P127" s="270">
        <f t="shared" si="347"/>
        <v>103.54100000000108</v>
      </c>
      <c r="Q127" s="269">
        <f t="shared" si="348"/>
        <v>3.3687986819595783E-4</v>
      </c>
      <c r="R127" s="269">
        <f t="shared" si="349"/>
        <v>3.3900250986215164E-3</v>
      </c>
      <c r="S127" s="269">
        <f t="shared" si="350"/>
        <v>9.9831934703545743E-3</v>
      </c>
      <c r="T127" s="270">
        <f t="shared" si="351"/>
        <v>4.7477768210161522E-3</v>
      </c>
      <c r="U127" s="269">
        <f t="shared" si="352"/>
        <v>7.7906701979778307E-3</v>
      </c>
      <c r="V127" s="269">
        <f t="shared" si="353"/>
        <v>5.8523388671407434E-4</v>
      </c>
      <c r="W127" s="270">
        <f t="shared" si="354"/>
        <v>4.7477307496830634E-3</v>
      </c>
      <c r="X127" s="269">
        <f t="shared" si="355"/>
        <v>-4.8926033738593458E-2</v>
      </c>
      <c r="Y127" s="269">
        <f t="shared" si="356"/>
        <v>-9.7376492162487734E-3</v>
      </c>
      <c r="Z127" s="269">
        <f t="shared" si="357"/>
        <v>6.1327640820823738E-2</v>
      </c>
      <c r="AA127" s="270">
        <f t="shared" si="358"/>
        <v>1.901238216767325E-3</v>
      </c>
      <c r="AB127" s="269">
        <f t="shared" si="359"/>
        <v>-9.3378087459081193E-4</v>
      </c>
      <c r="AC127" s="269">
        <f t="shared" si="360"/>
        <v>5.8337021600786652E-3</v>
      </c>
      <c r="AD127" s="270">
        <f t="shared" si="361"/>
        <v>1.9012382167674913E-3</v>
      </c>
      <c r="AE127" s="269">
        <f t="shared" si="362"/>
        <v>7.6713127248451179E-5</v>
      </c>
      <c r="AF127" s="269">
        <f t="shared" si="363"/>
        <v>1.5624625289846041E-3</v>
      </c>
      <c r="AG127" s="269">
        <f t="shared" si="364"/>
        <v>3.1086011647830968E-3</v>
      </c>
      <c r="AH127" s="270">
        <f t="shared" si="365"/>
        <v>4.7477768210161522E-3</v>
      </c>
      <c r="AI127" s="269">
        <f t="shared" si="366"/>
        <v>4.5005798879639777E-3</v>
      </c>
      <c r="AJ127" s="269">
        <f t="shared" si="367"/>
        <v>2.4715107941970289E-4</v>
      </c>
      <c r="AK127" s="270">
        <f t="shared" si="368"/>
        <v>4.7477309673837646E-3</v>
      </c>
      <c r="AL127" s="269">
        <f t="shared" si="369"/>
        <v>-1.1685155207356197E-2</v>
      </c>
      <c r="AM127" s="269">
        <f t="shared" si="370"/>
        <v>-4.5346961685896522E-3</v>
      </c>
      <c r="AN127" s="269">
        <f t="shared" si="371"/>
        <v>1.8121089592713215E-2</v>
      </c>
      <c r="AO127" s="270">
        <f t="shared" si="372"/>
        <v>1.901238216767325E-3</v>
      </c>
      <c r="AP127" s="269">
        <f t="shared" si="373"/>
        <v>-5.4260344672757074E-4</v>
      </c>
      <c r="AQ127" s="269">
        <f t="shared" si="374"/>
        <v>2.443841663494979E-3</v>
      </c>
      <c r="AR127" s="270">
        <f t="shared" si="375"/>
        <v>1.9012382167674913E-3</v>
      </c>
    </row>
    <row r="128" spans="1:44" x14ac:dyDescent="0.2">
      <c r="A128" s="330"/>
      <c r="B128" s="91" t="s">
        <v>530</v>
      </c>
      <c r="C128" s="250">
        <f>'Dati Fig. 11'!C128+'Dati Fig. 11'!D128</f>
        <v>4929.16</v>
      </c>
      <c r="D128" s="251">
        <f>'Dati Fig. 11'!E128</f>
        <v>10036.885</v>
      </c>
      <c r="E128" s="252">
        <f>'Dati Fig. 11'!F128+'Dati Fig. 11'!G128</f>
        <v>6854.4740000000002</v>
      </c>
      <c r="F128" s="242">
        <f t="shared" si="235"/>
        <v>21820.519</v>
      </c>
      <c r="G128" s="214">
        <f>'Dati Fig. 11'!I128</f>
        <v>12614.606</v>
      </c>
      <c r="H128" s="241">
        <f>'Dati Fig. 11'!J128</f>
        <v>9205.9130000000005</v>
      </c>
      <c r="I128" s="242">
        <f t="shared" si="199"/>
        <v>21820.519</v>
      </c>
      <c r="J128" s="269">
        <f t="shared" si="341"/>
        <v>-38.675000000000182</v>
      </c>
      <c r="K128" s="269">
        <f t="shared" si="342"/>
        <v>-48.737999999999374</v>
      </c>
      <c r="L128" s="269">
        <f t="shared" si="343"/>
        <v>-4.1329999999989013</v>
      </c>
      <c r="M128" s="270">
        <f t="shared" si="344"/>
        <v>-91.545999999998457</v>
      </c>
      <c r="N128" s="269">
        <f t="shared" si="345"/>
        <v>-82.076000000000931</v>
      </c>
      <c r="O128" s="269">
        <f t="shared" si="346"/>
        <v>-9.4699999999993452</v>
      </c>
      <c r="P128" s="270">
        <f t="shared" si="347"/>
        <v>-91.546000000002095</v>
      </c>
      <c r="Q128" s="269">
        <f t="shared" si="348"/>
        <v>-7.7850814288317107E-3</v>
      </c>
      <c r="R128" s="269">
        <f t="shared" si="349"/>
        <v>-4.8324233416219674E-3</v>
      </c>
      <c r="S128" s="269">
        <f t="shared" si="350"/>
        <v>-6.0260049890581305E-4</v>
      </c>
      <c r="T128" s="270">
        <f t="shared" si="351"/>
        <v>-4.1778809984361794E-3</v>
      </c>
      <c r="U128" s="269">
        <f t="shared" si="352"/>
        <v>-6.4643660446092079E-3</v>
      </c>
      <c r="V128" s="269">
        <f t="shared" si="353"/>
        <v>-1.0276295624391679E-3</v>
      </c>
      <c r="W128" s="270">
        <f t="shared" si="354"/>
        <v>-4.177880998436345E-3</v>
      </c>
      <c r="X128" s="269">
        <f t="shared" si="355"/>
        <v>-4.4062646481638233E-2</v>
      </c>
      <c r="Y128" s="269">
        <f t="shared" si="356"/>
        <v>-1.8324493392613314E-2</v>
      </c>
      <c r="Z128" s="269">
        <f t="shared" si="357"/>
        <v>5.1481283424100452E-2</v>
      </c>
      <c r="AA128" s="270">
        <f t="shared" si="358"/>
        <v>-3.605428732632622E-3</v>
      </c>
      <c r="AB128" s="269">
        <f t="shared" si="359"/>
        <v>-6.9467093563026997E-3</v>
      </c>
      <c r="AC128" s="269">
        <f t="shared" si="360"/>
        <v>1.0097180194434392E-3</v>
      </c>
      <c r="AD128" s="270">
        <f t="shared" si="361"/>
        <v>-3.6054287326327873E-3</v>
      </c>
      <c r="AE128" s="269">
        <f t="shared" si="362"/>
        <v>-1.7650093681266547E-3</v>
      </c>
      <c r="AF128" s="269">
        <f t="shared" si="363"/>
        <v>-2.224254081027935E-3</v>
      </c>
      <c r="AG128" s="269">
        <f t="shared" si="364"/>
        <v>-1.8861754928158991E-4</v>
      </c>
      <c r="AH128" s="270">
        <f t="shared" si="365"/>
        <v>-4.1778809984361794E-3</v>
      </c>
      <c r="AI128" s="269">
        <f t="shared" si="366"/>
        <v>-3.745699001896943E-3</v>
      </c>
      <c r="AJ128" s="269">
        <f t="shared" si="367"/>
        <v>-4.3218199653931956E-4</v>
      </c>
      <c r="AK128" s="270">
        <f t="shared" si="368"/>
        <v>-4.1778809984363459E-3</v>
      </c>
      <c r="AL128" s="269">
        <f t="shared" si="369"/>
        <v>-1.0374814447615073E-2</v>
      </c>
      <c r="AM128" s="269">
        <f t="shared" si="370"/>
        <v>-8.5551818682784633E-3</v>
      </c>
      <c r="AN128" s="269">
        <f t="shared" si="371"/>
        <v>1.5324567583260873E-2</v>
      </c>
      <c r="AO128" s="270">
        <f t="shared" si="372"/>
        <v>-3.605428732632622E-3</v>
      </c>
      <c r="AP128" s="269">
        <f t="shared" si="373"/>
        <v>-4.0294571431754985E-3</v>
      </c>
      <c r="AQ128" s="269">
        <f t="shared" si="374"/>
        <v>4.2402841054279373E-4</v>
      </c>
      <c r="AR128" s="270">
        <f t="shared" si="375"/>
        <v>-3.6054287326327881E-3</v>
      </c>
    </row>
    <row r="129" spans="1:44" x14ac:dyDescent="0.2">
      <c r="A129" s="330"/>
      <c r="B129" s="91" t="s">
        <v>531</v>
      </c>
      <c r="C129" s="250">
        <f>'Dati Fig. 11'!C129+'Dati Fig. 11'!D129</f>
        <v>5017.7070000000003</v>
      </c>
      <c r="D129" s="251">
        <f>'Dati Fig. 11'!E129</f>
        <v>10015.264999999999</v>
      </c>
      <c r="E129" s="252">
        <f>'Dati Fig. 11'!F129+'Dati Fig. 11'!G129</f>
        <v>6915.6189999999988</v>
      </c>
      <c r="F129" s="242">
        <f t="shared" si="235"/>
        <v>21948.591</v>
      </c>
      <c r="G129" s="214">
        <f>'Dati Fig. 11'!I129</f>
        <v>12724.682000000001</v>
      </c>
      <c r="H129" s="241">
        <f>'Dati Fig. 11'!J129</f>
        <v>9223.9089999999997</v>
      </c>
      <c r="I129" s="242">
        <f t="shared" si="199"/>
        <v>21948.591</v>
      </c>
      <c r="J129" s="269">
        <f t="shared" si="341"/>
        <v>88.54700000000048</v>
      </c>
      <c r="K129" s="269">
        <f t="shared" si="342"/>
        <v>-21.6200000000008</v>
      </c>
      <c r="L129" s="269">
        <f t="shared" si="343"/>
        <v>61.144999999998618</v>
      </c>
      <c r="M129" s="270">
        <f t="shared" si="344"/>
        <v>128.07200000000012</v>
      </c>
      <c r="N129" s="269">
        <f t="shared" si="345"/>
        <v>110.07600000000093</v>
      </c>
      <c r="O129" s="269">
        <f t="shared" si="346"/>
        <v>17.995999999999185</v>
      </c>
      <c r="P129" s="270">
        <f t="shared" si="347"/>
        <v>128.07200000000012</v>
      </c>
      <c r="Q129" s="269">
        <f t="shared" si="348"/>
        <v>1.7963912715351193E-2</v>
      </c>
      <c r="R129" s="269">
        <f t="shared" si="349"/>
        <v>-2.1540547689846801E-3</v>
      </c>
      <c r="S129" s="269">
        <f t="shared" si="350"/>
        <v>8.9204510805641121E-3</v>
      </c>
      <c r="T129" s="270">
        <f t="shared" si="351"/>
        <v>5.8693379382956067E-3</v>
      </c>
      <c r="U129" s="269">
        <f t="shared" si="352"/>
        <v>8.7260751544678394E-3</v>
      </c>
      <c r="V129" s="269">
        <f t="shared" si="353"/>
        <v>1.9548305529282304E-3</v>
      </c>
      <c r="W129" s="270">
        <f t="shared" si="354"/>
        <v>5.8693379382956067E-3</v>
      </c>
      <c r="X129" s="269">
        <f t="shared" si="355"/>
        <v>-3.0161834040524162E-2</v>
      </c>
      <c r="Y129" s="269">
        <f t="shared" si="356"/>
        <v>-1.4410385507384257E-2</v>
      </c>
      <c r="Z129" s="269">
        <f t="shared" si="357"/>
        <v>6.2294011747935481E-2</v>
      </c>
      <c r="AA129" s="270">
        <f t="shared" si="358"/>
        <v>4.7174397551975967E-3</v>
      </c>
      <c r="AB129" s="269">
        <f t="shared" si="359"/>
        <v>6.2658120139357952E-3</v>
      </c>
      <c r="AC129" s="269">
        <f t="shared" si="360"/>
        <v>2.5892143640365087E-3</v>
      </c>
      <c r="AD129" s="270">
        <f t="shared" si="361"/>
        <v>4.7174397551975967E-3</v>
      </c>
      <c r="AE129" s="269">
        <f t="shared" si="362"/>
        <v>4.0579694735950363E-3</v>
      </c>
      <c r="AF129" s="269">
        <f t="shared" si="363"/>
        <v>-9.9081053021703104E-4</v>
      </c>
      <c r="AG129" s="269">
        <f t="shared" si="364"/>
        <v>2.8021789949175184E-3</v>
      </c>
      <c r="AH129" s="270">
        <f t="shared" si="365"/>
        <v>5.8693379382956067E-3</v>
      </c>
      <c r="AI129" s="269">
        <f t="shared" si="366"/>
        <v>5.044609617214005E-3</v>
      </c>
      <c r="AJ129" s="269">
        <f t="shared" si="367"/>
        <v>8.2472832108160146E-4</v>
      </c>
      <c r="AK129" s="270">
        <f t="shared" si="368"/>
        <v>5.8693379382956067E-3</v>
      </c>
      <c r="AL129" s="269">
        <f t="shared" si="369"/>
        <v>-7.1433358284273812E-3</v>
      </c>
      <c r="AM129" s="269">
        <f t="shared" si="370"/>
        <v>-6.70315436526717E-3</v>
      </c>
      <c r="AN129" s="269">
        <f t="shared" si="371"/>
        <v>1.8563929948892065E-2</v>
      </c>
      <c r="AO129" s="270">
        <f t="shared" si="372"/>
        <v>4.7174397551975967E-3</v>
      </c>
      <c r="AP129" s="269">
        <f t="shared" si="373"/>
        <v>3.6270110287062941E-3</v>
      </c>
      <c r="AQ129" s="269">
        <f t="shared" si="374"/>
        <v>1.0904287264913029E-3</v>
      </c>
      <c r="AR129" s="270">
        <f t="shared" si="375"/>
        <v>4.7174397551975967E-3</v>
      </c>
    </row>
    <row r="130" spans="1:44" x14ac:dyDescent="0.2">
      <c r="A130" s="330"/>
      <c r="B130" s="91" t="s">
        <v>532</v>
      </c>
      <c r="C130" s="250">
        <f>'Dati Fig. 11'!C130+'Dati Fig. 11'!D130</f>
        <v>4998.9459999999999</v>
      </c>
      <c r="D130" s="251">
        <f>'Dati Fig. 11'!E130</f>
        <v>10046.737999999999</v>
      </c>
      <c r="E130" s="252">
        <f>'Dati Fig. 11'!F130+'Dati Fig. 11'!G130</f>
        <v>6934.076</v>
      </c>
      <c r="F130" s="242">
        <f t="shared" si="235"/>
        <v>21979.759999999998</v>
      </c>
      <c r="G130" s="214">
        <f>'Dati Fig. 11'!I130</f>
        <v>12716.859</v>
      </c>
      <c r="H130" s="241">
        <f>'Dati Fig. 11'!J130</f>
        <v>9262.9009999999998</v>
      </c>
      <c r="I130" s="242">
        <f t="shared" si="199"/>
        <v>21979.760000000002</v>
      </c>
      <c r="J130" s="269">
        <f t="shared" si="341"/>
        <v>-18.761000000000422</v>
      </c>
      <c r="K130" s="269">
        <f t="shared" si="342"/>
        <v>31.472999999999956</v>
      </c>
      <c r="L130" s="269">
        <f t="shared" si="343"/>
        <v>18.457000000001244</v>
      </c>
      <c r="M130" s="270">
        <f t="shared" si="344"/>
        <v>31.16899999999805</v>
      </c>
      <c r="N130" s="269">
        <f t="shared" si="345"/>
        <v>-7.8230000000003201</v>
      </c>
      <c r="O130" s="269">
        <f t="shared" si="346"/>
        <v>38.992000000000189</v>
      </c>
      <c r="P130" s="270">
        <f t="shared" si="347"/>
        <v>31.169000000001688</v>
      </c>
      <c r="Q130" s="269">
        <f t="shared" si="348"/>
        <v>-3.7389588511247112E-3</v>
      </c>
      <c r="R130" s="269">
        <f t="shared" si="349"/>
        <v>3.1425029692174855E-3</v>
      </c>
      <c r="S130" s="269">
        <f t="shared" si="350"/>
        <v>2.668886183579698E-3</v>
      </c>
      <c r="T130" s="270">
        <f t="shared" si="351"/>
        <v>1.4200911575598656E-3</v>
      </c>
      <c r="U130" s="269">
        <f t="shared" si="352"/>
        <v>-6.1478943049424097E-4</v>
      </c>
      <c r="V130" s="269">
        <f t="shared" si="353"/>
        <v>4.2272750088926713E-3</v>
      </c>
      <c r="W130" s="270">
        <f t="shared" si="354"/>
        <v>1.4200911575600315E-3</v>
      </c>
      <c r="X130" s="269">
        <f t="shared" si="355"/>
        <v>-3.1636519029836281E-2</v>
      </c>
      <c r="Y130" s="269">
        <f t="shared" si="356"/>
        <v>-9.0246504518737194E-3</v>
      </c>
      <c r="Z130" s="269">
        <f t="shared" si="357"/>
        <v>5.7936089093903256E-2</v>
      </c>
      <c r="AA130" s="270">
        <f t="shared" si="358"/>
        <v>5.716034395497842E-3</v>
      </c>
      <c r="AB130" s="269">
        <f t="shared" si="359"/>
        <v>2.6295566360314045E-3</v>
      </c>
      <c r="AC130" s="269">
        <f t="shared" si="360"/>
        <v>9.9844842569180164E-3</v>
      </c>
      <c r="AD130" s="270">
        <f t="shared" si="361"/>
        <v>5.7160343954980085E-3</v>
      </c>
      <c r="AE130" s="269">
        <f t="shared" si="362"/>
        <v>-8.54770130802493E-4</v>
      </c>
      <c r="AF130" s="269">
        <f t="shared" si="363"/>
        <v>1.4339417049595556E-3</v>
      </c>
      <c r="AG130" s="269">
        <f t="shared" si="364"/>
        <v>8.4091958340292751E-4</v>
      </c>
      <c r="AH130" s="270">
        <f t="shared" si="365"/>
        <v>1.4200911575598656E-3</v>
      </c>
      <c r="AI130" s="269">
        <f t="shared" si="366"/>
        <v>-3.5642379048387755E-4</v>
      </c>
      <c r="AJ130" s="269">
        <f t="shared" si="367"/>
        <v>1.776514948043826E-3</v>
      </c>
      <c r="AK130" s="270">
        <f t="shared" si="368"/>
        <v>1.4200911575600315E-3</v>
      </c>
      <c r="AL130" s="269">
        <f t="shared" si="369"/>
        <v>-7.4727622082013572E-3</v>
      </c>
      <c r="AM130" s="269">
        <f t="shared" si="370"/>
        <v>-4.1864416559135448E-3</v>
      </c>
      <c r="AN130" s="269">
        <f t="shared" si="371"/>
        <v>1.7375238259612784E-2</v>
      </c>
      <c r="AO130" s="270">
        <f t="shared" si="372"/>
        <v>5.716034395497842E-3</v>
      </c>
      <c r="AP130" s="269">
        <f t="shared" si="373"/>
        <v>1.5260694920763204E-3</v>
      </c>
      <c r="AQ130" s="269">
        <f t="shared" si="374"/>
        <v>4.1899649034216049E-3</v>
      </c>
      <c r="AR130" s="270">
        <f t="shared" si="375"/>
        <v>5.7160343954980085E-3</v>
      </c>
    </row>
    <row r="131" spans="1:44" x14ac:dyDescent="0.2">
      <c r="A131" s="330"/>
      <c r="B131" s="91" t="s">
        <v>533</v>
      </c>
      <c r="C131" s="250">
        <f>'Dati Fig. 11'!C131+'Dati Fig. 11'!D131</f>
        <v>4961.08</v>
      </c>
      <c r="D131" s="251">
        <f>'Dati Fig. 11'!E131</f>
        <v>9973.6980000000003</v>
      </c>
      <c r="E131" s="252">
        <f>'Dati Fig. 11'!F131+'Dati Fig. 11'!G131</f>
        <v>7010.1189999999997</v>
      </c>
      <c r="F131" s="242">
        <f t="shared" si="235"/>
        <v>21944.897000000001</v>
      </c>
      <c r="G131" s="214">
        <f>'Dati Fig. 11'!I131</f>
        <v>12672.172</v>
      </c>
      <c r="H131" s="241">
        <f>'Dati Fig. 11'!J131</f>
        <v>9272.7250000000004</v>
      </c>
      <c r="I131" s="242">
        <f t="shared" si="199"/>
        <v>21944.897000000001</v>
      </c>
      <c r="J131" s="269">
        <f t="shared" si="341"/>
        <v>-37.865999999999985</v>
      </c>
      <c r="K131" s="269">
        <f t="shared" si="342"/>
        <v>-73.039999999999054</v>
      </c>
      <c r="L131" s="269">
        <f t="shared" si="343"/>
        <v>76.042999999999665</v>
      </c>
      <c r="M131" s="270">
        <f t="shared" si="344"/>
        <v>-34.862999999997555</v>
      </c>
      <c r="N131" s="269">
        <f t="shared" si="345"/>
        <v>-44.686999999999898</v>
      </c>
      <c r="O131" s="269">
        <f t="shared" si="346"/>
        <v>9.8240000000005239</v>
      </c>
      <c r="P131" s="270">
        <f t="shared" si="347"/>
        <v>-34.863000000001193</v>
      </c>
      <c r="Q131" s="269">
        <f t="shared" si="348"/>
        <v>-7.5747967671585146E-3</v>
      </c>
      <c r="R131" s="269">
        <f t="shared" si="349"/>
        <v>-7.2700213741016297E-3</v>
      </c>
      <c r="S131" s="269">
        <f t="shared" si="350"/>
        <v>1.0966565696712824E-2</v>
      </c>
      <c r="T131" s="270">
        <f t="shared" si="351"/>
        <v>-1.5861410679642342E-3</v>
      </c>
      <c r="U131" s="269">
        <f t="shared" si="352"/>
        <v>-3.5139966559352351E-3</v>
      </c>
      <c r="V131" s="269">
        <f t="shared" si="353"/>
        <v>1.0605748674201014E-3</v>
      </c>
      <c r="W131" s="270">
        <f t="shared" si="354"/>
        <v>-1.5861410679643996E-3</v>
      </c>
      <c r="X131" s="269">
        <f t="shared" si="355"/>
        <v>-2.547379458591743E-2</v>
      </c>
      <c r="Y131" s="269">
        <f t="shared" si="356"/>
        <v>-2.0183706872999481E-2</v>
      </c>
      <c r="Z131" s="269">
        <f t="shared" si="357"/>
        <v>6.7100613549603852E-2</v>
      </c>
      <c r="AA131" s="270">
        <f t="shared" si="358"/>
        <v>4.838587228320367E-3</v>
      </c>
      <c r="AB131" s="269">
        <f t="shared" si="359"/>
        <v>4.0743629258710348E-4</v>
      </c>
      <c r="AC131" s="269">
        <f t="shared" si="360"/>
        <v>1.0958094636900707E-2</v>
      </c>
      <c r="AD131" s="270">
        <f t="shared" si="361"/>
        <v>4.8385872283201996E-3</v>
      </c>
      <c r="AE131" s="269">
        <f t="shared" si="362"/>
        <v>-1.7227667636043336E-3</v>
      </c>
      <c r="AF131" s="269">
        <f t="shared" si="363"/>
        <v>-3.3230572126355818E-3</v>
      </c>
      <c r="AG131" s="269">
        <f t="shared" si="364"/>
        <v>3.4596829082755988E-3</v>
      </c>
      <c r="AH131" s="270">
        <f t="shared" si="365"/>
        <v>-1.5861410679642342E-3</v>
      </c>
      <c r="AI131" s="269">
        <f t="shared" si="366"/>
        <v>-2.0330977226320898E-3</v>
      </c>
      <c r="AJ131" s="269">
        <f t="shared" si="367"/>
        <v>4.4695665466777272E-4</v>
      </c>
      <c r="AK131" s="270">
        <f t="shared" si="368"/>
        <v>-1.5861410679643998E-3</v>
      </c>
      <c r="AL131" s="269">
        <f t="shared" si="369"/>
        <v>-5.937985164858846E-3</v>
      </c>
      <c r="AM131" s="269">
        <f t="shared" si="370"/>
        <v>-9.4075220431346571E-3</v>
      </c>
      <c r="AN131" s="269">
        <f t="shared" si="371"/>
        <v>2.0184094436313912E-2</v>
      </c>
      <c r="AO131" s="270">
        <f t="shared" si="372"/>
        <v>4.838587228320367E-3</v>
      </c>
      <c r="AP131" s="269">
        <f t="shared" si="373"/>
        <v>2.3631789881198439E-4</v>
      </c>
      <c r="AQ131" s="269">
        <f t="shared" si="374"/>
        <v>4.6022693295083E-3</v>
      </c>
      <c r="AR131" s="270">
        <f t="shared" si="375"/>
        <v>4.8385872283202005E-3</v>
      </c>
    </row>
    <row r="132" spans="1:44" x14ac:dyDescent="0.2">
      <c r="A132" s="330"/>
      <c r="B132" s="91" t="s">
        <v>534</v>
      </c>
      <c r="C132" s="250">
        <f>'Dati Fig. 11'!C132+'Dati Fig. 11'!D132</f>
        <v>4977.5770000000002</v>
      </c>
      <c r="D132" s="251">
        <f>'Dati Fig. 11'!E132</f>
        <v>9921.1970000000001</v>
      </c>
      <c r="E132" s="252">
        <f>'Dati Fig. 11'!F132+'Dati Fig. 11'!G132</f>
        <v>7001.2149999999983</v>
      </c>
      <c r="F132" s="242">
        <f t="shared" si="235"/>
        <v>21899.989000000001</v>
      </c>
      <c r="G132" s="214">
        <f>'Dati Fig. 11'!I132</f>
        <v>12684.366</v>
      </c>
      <c r="H132" s="241">
        <f>'Dati Fig. 11'!J132</f>
        <v>9215.6229999999996</v>
      </c>
      <c r="I132" s="242">
        <f t="shared" si="199"/>
        <v>21899.989000000001</v>
      </c>
      <c r="J132" s="269">
        <f t="shared" si="341"/>
        <v>16.497000000000298</v>
      </c>
      <c r="K132" s="269">
        <f t="shared" si="342"/>
        <v>-52.501000000000204</v>
      </c>
      <c r="L132" s="269">
        <f t="shared" si="343"/>
        <v>-8.9040000000013606</v>
      </c>
      <c r="M132" s="270">
        <f t="shared" si="344"/>
        <v>-44.907999999999447</v>
      </c>
      <c r="N132" s="269">
        <f t="shared" si="345"/>
        <v>12.193999999999505</v>
      </c>
      <c r="O132" s="269">
        <f t="shared" si="346"/>
        <v>-57.102000000000771</v>
      </c>
      <c r="P132" s="270">
        <f t="shared" si="347"/>
        <v>-44.907999999999447</v>
      </c>
      <c r="Q132" s="269">
        <f t="shared" si="348"/>
        <v>3.3252840107396574E-3</v>
      </c>
      <c r="R132" s="269">
        <f t="shared" si="349"/>
        <v>-5.2639452287406539E-3</v>
      </c>
      <c r="S132" s="269">
        <f t="shared" si="350"/>
        <v>-1.270163887375002E-3</v>
      </c>
      <c r="T132" s="270">
        <f t="shared" si="351"/>
        <v>-2.0463983038972317E-3</v>
      </c>
      <c r="U132" s="269">
        <f t="shared" si="352"/>
        <v>9.6226597934430695E-4</v>
      </c>
      <c r="V132" s="269">
        <f t="shared" si="353"/>
        <v>-6.1580603328580076E-3</v>
      </c>
      <c r="W132" s="270">
        <f t="shared" si="354"/>
        <v>-2.0463983038972317E-3</v>
      </c>
      <c r="X132" s="269">
        <f t="shared" si="355"/>
        <v>-1.8540667969606472E-2</v>
      </c>
      <c r="Y132" s="269">
        <f t="shared" si="356"/>
        <v>-2.1066726974310564E-2</v>
      </c>
      <c r="Z132" s="269">
        <f t="shared" si="357"/>
        <v>5.1919916510082827E-2</v>
      </c>
      <c r="AA132" s="270">
        <f t="shared" si="358"/>
        <v>1.7393222310676871E-3</v>
      </c>
      <c r="AB132" s="269">
        <f t="shared" si="359"/>
        <v>4.1036923256678945E-3</v>
      </c>
      <c r="AC132" s="269">
        <f t="shared" si="360"/>
        <v>-1.4968408694007705E-3</v>
      </c>
      <c r="AD132" s="270">
        <f t="shared" si="361"/>
        <v>1.7393222310676871E-3</v>
      </c>
      <c r="AE132" s="269">
        <f t="shared" si="362"/>
        <v>7.5174652220971001E-4</v>
      </c>
      <c r="AF132" s="269">
        <f t="shared" si="363"/>
        <v>-2.3924012949343167E-3</v>
      </c>
      <c r="AG132" s="269">
        <f t="shared" si="364"/>
        <v>-4.0574353117270773E-4</v>
      </c>
      <c r="AH132" s="270">
        <f t="shared" si="365"/>
        <v>-2.0463983038972317E-3</v>
      </c>
      <c r="AI132" s="269">
        <f t="shared" si="366"/>
        <v>5.5566449001786178E-4</v>
      </c>
      <c r="AJ132" s="269">
        <f t="shared" si="367"/>
        <v>-2.6020627939151763E-3</v>
      </c>
      <c r="AK132" s="270">
        <f t="shared" si="368"/>
        <v>-2.0463983038972317E-3</v>
      </c>
      <c r="AL132" s="269">
        <f t="shared" si="369"/>
        <v>-4.3011231744778259E-3</v>
      </c>
      <c r="AM132" s="269">
        <f t="shared" si="370"/>
        <v>-9.7660484666427586E-3</v>
      </c>
      <c r="AN132" s="269">
        <f t="shared" si="371"/>
        <v>1.5806493872188188E-2</v>
      </c>
      <c r="AO132" s="270">
        <f t="shared" si="372"/>
        <v>1.7393222310676871E-3</v>
      </c>
      <c r="AP132" s="269">
        <f t="shared" si="373"/>
        <v>2.3712416688637921E-3</v>
      </c>
      <c r="AQ132" s="269">
        <f t="shared" si="374"/>
        <v>-6.319194377961884E-4</v>
      </c>
      <c r="AR132" s="270">
        <f t="shared" si="375"/>
        <v>1.7393222310676871E-3</v>
      </c>
    </row>
    <row r="133" spans="1:44" x14ac:dyDescent="0.2">
      <c r="A133" s="330"/>
      <c r="B133" s="91" t="s">
        <v>535</v>
      </c>
      <c r="C133" s="250">
        <f>'Dati Fig. 11'!C133+'Dati Fig. 11'!D133</f>
        <v>4951.9889999999996</v>
      </c>
      <c r="D133" s="251">
        <f>'Dati Fig. 11'!E133</f>
        <v>10002.061</v>
      </c>
      <c r="E133" s="252">
        <f>'Dati Fig. 11'!F133+'Dati Fig. 11'!G133</f>
        <v>7033.0550000000012</v>
      </c>
      <c r="F133" s="242">
        <f t="shared" si="235"/>
        <v>21987.105</v>
      </c>
      <c r="G133" s="214">
        <f>'Dati Fig. 11'!I133</f>
        <v>12711.897999999999</v>
      </c>
      <c r="H133" s="241">
        <f>'Dati Fig. 11'!J133</f>
        <v>9275.2070000000003</v>
      </c>
      <c r="I133" s="242">
        <f t="shared" si="199"/>
        <v>21987.105</v>
      </c>
      <c r="J133" s="269">
        <f t="shared" si="341"/>
        <v>-25.588000000000648</v>
      </c>
      <c r="K133" s="269">
        <f t="shared" si="342"/>
        <v>80.863999999999578</v>
      </c>
      <c r="L133" s="269">
        <f t="shared" si="343"/>
        <v>31.840000000002874</v>
      </c>
      <c r="M133" s="270">
        <f t="shared" si="344"/>
        <v>87.115999999998166</v>
      </c>
      <c r="N133" s="269">
        <f t="shared" si="345"/>
        <v>27.531999999999243</v>
      </c>
      <c r="O133" s="269">
        <f t="shared" si="346"/>
        <v>59.584000000000742</v>
      </c>
      <c r="P133" s="270">
        <f t="shared" si="347"/>
        <v>87.115999999998166</v>
      </c>
      <c r="Q133" s="269">
        <f t="shared" si="348"/>
        <v>-5.1406537759236363E-3</v>
      </c>
      <c r="R133" s="269">
        <f t="shared" si="349"/>
        <v>8.1506294048993861E-3</v>
      </c>
      <c r="S133" s="269">
        <f t="shared" si="350"/>
        <v>4.5477820635422394E-3</v>
      </c>
      <c r="T133" s="270">
        <f t="shared" si="351"/>
        <v>3.9779015414116489E-3</v>
      </c>
      <c r="U133" s="269">
        <f t="shared" si="352"/>
        <v>2.1705460091579858E-3</v>
      </c>
      <c r="V133" s="269">
        <f t="shared" si="353"/>
        <v>6.4655422644785644E-3</v>
      </c>
      <c r="W133" s="270">
        <f t="shared" si="354"/>
        <v>3.9779015414116489E-3</v>
      </c>
      <c r="X133" s="269">
        <f t="shared" si="355"/>
        <v>-1.6139168139050693E-2</v>
      </c>
      <c r="Y133" s="269">
        <f t="shared" si="356"/>
        <v>-8.005432629777284E-3</v>
      </c>
      <c r="Z133" s="269">
        <f t="shared" si="357"/>
        <v>5.7350399543928537E-2</v>
      </c>
      <c r="AA133" s="270">
        <f t="shared" si="358"/>
        <v>1.0084812815460534E-2</v>
      </c>
      <c r="AB133" s="269">
        <f t="shared" si="359"/>
        <v>5.6209058808964025E-3</v>
      </c>
      <c r="AC133" s="269">
        <f t="shared" si="360"/>
        <v>1.6267476945213171E-2</v>
      </c>
      <c r="AD133" s="270">
        <f t="shared" si="361"/>
        <v>1.0084812815460534E-2</v>
      </c>
      <c r="AE133" s="269">
        <f t="shared" si="362"/>
        <v>-1.1684024133528398E-3</v>
      </c>
      <c r="AF133" s="269">
        <f t="shared" si="363"/>
        <v>3.6924219459653416E-3</v>
      </c>
      <c r="AG133" s="269">
        <f t="shared" si="364"/>
        <v>1.4538820087993136E-3</v>
      </c>
      <c r="AH133" s="270">
        <f t="shared" si="365"/>
        <v>3.9779015414116489E-3</v>
      </c>
      <c r="AI133" s="269">
        <f t="shared" si="366"/>
        <v>1.2571695812266957E-3</v>
      </c>
      <c r="AJ133" s="269">
        <f t="shared" si="367"/>
        <v>2.7207319601850366E-3</v>
      </c>
      <c r="AK133" s="270">
        <f t="shared" si="368"/>
        <v>3.9779015414116489E-3</v>
      </c>
      <c r="AL133" s="269">
        <f t="shared" si="369"/>
        <v>-3.7317877689957992E-3</v>
      </c>
      <c r="AM133" s="269">
        <f t="shared" si="370"/>
        <v>-3.7081287343661701E-3</v>
      </c>
      <c r="AN133" s="269">
        <f t="shared" si="371"/>
        <v>1.7524729318822502E-2</v>
      </c>
      <c r="AO133" s="270">
        <f t="shared" si="372"/>
        <v>1.0084812815460534E-2</v>
      </c>
      <c r="AP133" s="269">
        <f t="shared" si="373"/>
        <v>3.2641658010446033E-3</v>
      </c>
      <c r="AQ133" s="269">
        <f t="shared" si="374"/>
        <v>6.8206470144159311E-3</v>
      </c>
      <c r="AR133" s="270">
        <f t="shared" si="375"/>
        <v>1.0084812815460534E-2</v>
      </c>
    </row>
    <row r="134" spans="1:44" x14ac:dyDescent="0.2">
      <c r="A134" s="330"/>
      <c r="B134" s="91" t="s">
        <v>536</v>
      </c>
      <c r="C134" s="250">
        <f>'Dati Fig. 11'!C134+'Dati Fig. 11'!D134</f>
        <v>4970.1219999999994</v>
      </c>
      <c r="D134" s="251">
        <f>'Dati Fig. 11'!E134</f>
        <v>9959.0490000000009</v>
      </c>
      <c r="E134" s="252">
        <f>'Dati Fig. 11'!F134+'Dati Fig. 11'!G134</f>
        <v>7080.1040000000003</v>
      </c>
      <c r="F134" s="242">
        <f t="shared" si="235"/>
        <v>22009.275000000001</v>
      </c>
      <c r="G134" s="214">
        <f>'Dati Fig. 11'!I134</f>
        <v>12722.194</v>
      </c>
      <c r="H134" s="241">
        <f>'Dati Fig. 11'!J134</f>
        <v>9287.0810000000001</v>
      </c>
      <c r="I134" s="242">
        <f t="shared" ref="I134:I197" si="376">SUM(G134:H134)</f>
        <v>22009.275000000001</v>
      </c>
      <c r="J134" s="269">
        <f t="shared" si="341"/>
        <v>18.132999999999811</v>
      </c>
      <c r="K134" s="269">
        <f t="shared" si="342"/>
        <v>-43.011999999998807</v>
      </c>
      <c r="L134" s="269">
        <f t="shared" si="343"/>
        <v>47.048999999999069</v>
      </c>
      <c r="M134" s="270">
        <f t="shared" si="344"/>
        <v>22.170000000001892</v>
      </c>
      <c r="N134" s="269">
        <f t="shared" si="345"/>
        <v>10.296000000000276</v>
      </c>
      <c r="O134" s="269">
        <f t="shared" si="346"/>
        <v>11.873999999999796</v>
      </c>
      <c r="P134" s="270">
        <f t="shared" si="347"/>
        <v>22.170000000001892</v>
      </c>
      <c r="Q134" s="269">
        <f t="shared" si="348"/>
        <v>3.6617609611006431E-3</v>
      </c>
      <c r="R134" s="269">
        <f t="shared" si="349"/>
        <v>-4.3003137053452094E-3</v>
      </c>
      <c r="S134" s="269">
        <f t="shared" si="350"/>
        <v>6.6896960140364406E-3</v>
      </c>
      <c r="T134" s="270">
        <f t="shared" si="351"/>
        <v>1.0083182847401644E-3</v>
      </c>
      <c r="U134" s="269">
        <f t="shared" si="352"/>
        <v>8.0994985957252624E-4</v>
      </c>
      <c r="V134" s="269">
        <f t="shared" si="353"/>
        <v>1.2801870621323918E-3</v>
      </c>
      <c r="W134" s="270">
        <f t="shared" si="354"/>
        <v>1.0083182847401644E-3</v>
      </c>
      <c r="X134" s="269">
        <f t="shared" si="355"/>
        <v>-1.0143489821756611E-2</v>
      </c>
      <c r="Y134" s="269">
        <f t="shared" si="356"/>
        <v>-1.6800592661275371E-2</v>
      </c>
      <c r="Z134" s="269">
        <f t="shared" si="357"/>
        <v>6.4355425750197925E-2</v>
      </c>
      <c r="AA134" s="270">
        <f t="shared" si="358"/>
        <v>9.4937274937632963E-3</v>
      </c>
      <c r="AB134" s="269">
        <f t="shared" si="359"/>
        <v>5.2671815138593233E-3</v>
      </c>
      <c r="AC134" s="269">
        <f t="shared" si="360"/>
        <v>1.5341615687749475E-2</v>
      </c>
      <c r="AD134" s="270">
        <f t="shared" si="361"/>
        <v>9.4937274937632963E-3</v>
      </c>
      <c r="AE134" s="269">
        <f t="shared" si="362"/>
        <v>8.2471066563787325E-4</v>
      </c>
      <c r="AF134" s="269">
        <f t="shared" si="363"/>
        <v>-1.9562375310437099E-3</v>
      </c>
      <c r="AG134" s="269">
        <f t="shared" si="364"/>
        <v>2.1398451501459183E-3</v>
      </c>
      <c r="AH134" s="270">
        <f t="shared" si="365"/>
        <v>1.0083182847401644E-3</v>
      </c>
      <c r="AI134" s="269">
        <f t="shared" si="366"/>
        <v>4.682744726966227E-4</v>
      </c>
      <c r="AJ134" s="269">
        <f t="shared" si="367"/>
        <v>5.4004381204345898E-4</v>
      </c>
      <c r="AK134" s="270">
        <f t="shared" si="368"/>
        <v>1.0083182847401644E-3</v>
      </c>
      <c r="AL134" s="269">
        <f t="shared" si="369"/>
        <v>-2.3360390124156907E-3</v>
      </c>
      <c r="AM134" s="269">
        <f t="shared" si="370"/>
        <v>-7.8054644718513365E-3</v>
      </c>
      <c r="AN134" s="269">
        <f t="shared" si="371"/>
        <v>1.9635230978030282E-2</v>
      </c>
      <c r="AO134" s="270">
        <f t="shared" si="372"/>
        <v>9.4937274937632963E-3</v>
      </c>
      <c r="AP134" s="269">
        <f t="shared" si="373"/>
        <v>3.0574311230609102E-3</v>
      </c>
      <c r="AQ134" s="269">
        <f t="shared" si="374"/>
        <v>6.4362963707023865E-3</v>
      </c>
      <c r="AR134" s="270">
        <f t="shared" si="375"/>
        <v>9.4937274937632963E-3</v>
      </c>
    </row>
    <row r="135" spans="1:44" x14ac:dyDescent="0.2">
      <c r="A135" s="330"/>
      <c r="B135" s="91" t="s">
        <v>537</v>
      </c>
      <c r="C135" s="250">
        <f>'Dati Fig. 11'!C135+'Dati Fig. 11'!D135</f>
        <v>4958.63</v>
      </c>
      <c r="D135" s="251">
        <f>'Dati Fig. 11'!E135</f>
        <v>9900.4060000000009</v>
      </c>
      <c r="E135" s="252">
        <f>'Dati Fig. 11'!F135+'Dati Fig. 11'!G135</f>
        <v>7089.0089999999991</v>
      </c>
      <c r="F135" s="242">
        <f t="shared" si="235"/>
        <v>21948.044999999998</v>
      </c>
      <c r="G135" s="214">
        <f>'Dati Fig. 11'!I135</f>
        <v>12703.349</v>
      </c>
      <c r="H135" s="241">
        <f>'Dati Fig. 11'!J135</f>
        <v>9244.6970000000001</v>
      </c>
      <c r="I135" s="242">
        <f t="shared" si="376"/>
        <v>21948.046000000002</v>
      </c>
      <c r="J135" s="269">
        <f t="shared" si="341"/>
        <v>-11.49199999999928</v>
      </c>
      <c r="K135" s="269">
        <f t="shared" si="342"/>
        <v>-58.643000000000029</v>
      </c>
      <c r="L135" s="269">
        <f t="shared" si="343"/>
        <v>8.9049999999988358</v>
      </c>
      <c r="M135" s="270">
        <f t="shared" si="344"/>
        <v>-61.230000000003201</v>
      </c>
      <c r="N135" s="269">
        <f t="shared" si="345"/>
        <v>-18.844999999999345</v>
      </c>
      <c r="O135" s="269">
        <f t="shared" si="346"/>
        <v>-42.384000000000015</v>
      </c>
      <c r="P135" s="270">
        <f t="shared" si="347"/>
        <v>-61.22899999999936</v>
      </c>
      <c r="Q135" s="269">
        <f t="shared" si="348"/>
        <v>-2.3122168832071487E-3</v>
      </c>
      <c r="R135" s="269">
        <f t="shared" si="349"/>
        <v>-5.8884136427082567E-3</v>
      </c>
      <c r="S135" s="269">
        <f t="shared" si="350"/>
        <v>1.2577498861596999E-3</v>
      </c>
      <c r="T135" s="270">
        <f t="shared" si="351"/>
        <v>-2.7820089485002661E-3</v>
      </c>
      <c r="U135" s="269">
        <f t="shared" si="352"/>
        <v>-1.4812696615064465E-3</v>
      </c>
      <c r="V135" s="269">
        <f t="shared" si="353"/>
        <v>-4.5637590541096834E-3</v>
      </c>
      <c r="W135" s="270">
        <f t="shared" si="354"/>
        <v>-2.7819635131097848E-3</v>
      </c>
      <c r="X135" s="269">
        <f t="shared" si="355"/>
        <v>-8.4941143066240236E-3</v>
      </c>
      <c r="Y135" s="269">
        <f t="shared" si="356"/>
        <v>-2.0223926061014228E-2</v>
      </c>
      <c r="Z135" s="269">
        <f t="shared" si="357"/>
        <v>5.5946944430955312E-2</v>
      </c>
      <c r="AA135" s="270">
        <f t="shared" si="358"/>
        <v>5.9010633160897731E-3</v>
      </c>
      <c r="AB135" s="269">
        <f t="shared" si="359"/>
        <v>5.2942088398409736E-3</v>
      </c>
      <c r="AC135" s="269">
        <f t="shared" si="360"/>
        <v>6.7362609755000791E-3</v>
      </c>
      <c r="AD135" s="270">
        <f t="shared" si="361"/>
        <v>5.90110914709965E-3</v>
      </c>
      <c r="AE135" s="269">
        <f t="shared" si="362"/>
        <v>-5.2214350540848251E-4</v>
      </c>
      <c r="AF135" s="269">
        <f t="shared" si="363"/>
        <v>-2.664467593775807E-3</v>
      </c>
      <c r="AG135" s="269">
        <f t="shared" si="364"/>
        <v>4.0460215068414729E-4</v>
      </c>
      <c r="AH135" s="270">
        <f t="shared" si="365"/>
        <v>-2.7820089485002661E-3</v>
      </c>
      <c r="AI135" s="269">
        <f t="shared" si="366"/>
        <v>-8.5622993033615796E-4</v>
      </c>
      <c r="AJ135" s="269">
        <f t="shared" si="367"/>
        <v>-1.9257335827736267E-3</v>
      </c>
      <c r="AK135" s="270">
        <f t="shared" si="368"/>
        <v>-2.7819635131097848E-3</v>
      </c>
      <c r="AL135" s="269">
        <f t="shared" si="369"/>
        <v>-1.946901292104512E-3</v>
      </c>
      <c r="AM135" s="269">
        <f t="shared" si="370"/>
        <v>-9.3659334805057965E-3</v>
      </c>
      <c r="AN135" s="269">
        <f t="shared" si="371"/>
        <v>1.7213898088700122E-2</v>
      </c>
      <c r="AO135" s="270">
        <f t="shared" si="372"/>
        <v>5.9010633160897731E-3</v>
      </c>
      <c r="AP135" s="269">
        <f t="shared" si="373"/>
        <v>3.0660945490063487E-3</v>
      </c>
      <c r="AQ135" s="269">
        <f t="shared" si="374"/>
        <v>2.835014598093218E-3</v>
      </c>
      <c r="AR135" s="270">
        <f t="shared" si="375"/>
        <v>5.90110914709965E-3</v>
      </c>
    </row>
    <row r="136" spans="1:44" x14ac:dyDescent="0.2">
      <c r="A136" s="331"/>
      <c r="B136" s="100" t="s">
        <v>538</v>
      </c>
      <c r="C136" s="253">
        <f>'Dati Fig. 11'!C136+'Dati Fig. 11'!D136</f>
        <v>4979.0060000000003</v>
      </c>
      <c r="D136" s="254">
        <f>'Dati Fig. 11'!E136</f>
        <v>9906.1129999999994</v>
      </c>
      <c r="E136" s="255">
        <f>'Dati Fig. 11'!F136+'Dati Fig. 11'!G136</f>
        <v>7149.2500000000009</v>
      </c>
      <c r="F136" s="245">
        <f t="shared" si="235"/>
        <v>22034.368999999999</v>
      </c>
      <c r="G136" s="243">
        <f>'Dati Fig. 11'!I136</f>
        <v>12767.873</v>
      </c>
      <c r="H136" s="244">
        <f>'Dati Fig. 11'!J136</f>
        <v>9266.4959999999992</v>
      </c>
      <c r="I136" s="245">
        <f t="shared" si="376"/>
        <v>22034.368999999999</v>
      </c>
      <c r="J136" s="271">
        <f t="shared" si="341"/>
        <v>20.376000000000204</v>
      </c>
      <c r="K136" s="271">
        <f t="shared" si="342"/>
        <v>5.7069999999985157</v>
      </c>
      <c r="L136" s="271">
        <f t="shared" si="343"/>
        <v>60.241000000001804</v>
      </c>
      <c r="M136" s="272">
        <f t="shared" si="344"/>
        <v>86.324000000000524</v>
      </c>
      <c r="N136" s="271">
        <f t="shared" si="345"/>
        <v>64.523999999999432</v>
      </c>
      <c r="O136" s="271">
        <f t="shared" si="346"/>
        <v>21.798999999999069</v>
      </c>
      <c r="P136" s="272">
        <f t="shared" si="347"/>
        <v>86.322999999996682</v>
      </c>
      <c r="Q136" s="271">
        <f t="shared" si="348"/>
        <v>4.1091995168020612E-3</v>
      </c>
      <c r="R136" s="271">
        <f t="shared" si="349"/>
        <v>5.7644100656059107E-4</v>
      </c>
      <c r="S136" s="271">
        <f t="shared" si="350"/>
        <v>8.4978027253177161E-3</v>
      </c>
      <c r="T136" s="272">
        <f t="shared" si="351"/>
        <v>3.9331065705396785E-3</v>
      </c>
      <c r="U136" s="271">
        <f t="shared" si="352"/>
        <v>5.0792905083533041E-3</v>
      </c>
      <c r="V136" s="271">
        <f t="shared" si="353"/>
        <v>2.3580004839530238E-3</v>
      </c>
      <c r="W136" s="272">
        <f t="shared" si="354"/>
        <v>3.9330608291962155E-3</v>
      </c>
      <c r="X136" s="271">
        <f t="shared" si="355"/>
        <v>4.4627204108685798E-4</v>
      </c>
      <c r="Y136" s="271">
        <f t="shared" si="356"/>
        <v>-1.8059528941587154E-2</v>
      </c>
      <c r="Z136" s="271">
        <f t="shared" si="357"/>
        <v>6.1130969617746646E-2</v>
      </c>
      <c r="AA136" s="272">
        <f t="shared" si="358"/>
        <v>1.0636131907042675E-2</v>
      </c>
      <c r="AB136" s="271">
        <f t="shared" si="359"/>
        <v>1.2058823016513766E-2</v>
      </c>
      <c r="AC136" s="271">
        <f t="shared" si="360"/>
        <v>8.6824119085641225E-3</v>
      </c>
      <c r="AD136" s="272">
        <f t="shared" si="361"/>
        <v>1.0636131907042675E-2</v>
      </c>
      <c r="AE136" s="271">
        <f t="shared" si="362"/>
        <v>9.2837425839067695E-4</v>
      </c>
      <c r="AF136" s="271">
        <f t="shared" si="363"/>
        <v>2.6002315923803309E-4</v>
      </c>
      <c r="AG136" s="271">
        <f t="shared" si="364"/>
        <v>2.7447091529109683E-3</v>
      </c>
      <c r="AH136" s="272">
        <f t="shared" si="365"/>
        <v>3.9331065705396785E-3</v>
      </c>
      <c r="AI136" s="271">
        <f t="shared" si="366"/>
        <v>2.9398518182370886E-3</v>
      </c>
      <c r="AJ136" s="271">
        <f t="shared" si="367"/>
        <v>9.9320919015789648E-4</v>
      </c>
      <c r="AK136" s="272">
        <f t="shared" si="368"/>
        <v>3.9330610083949018E-3</v>
      </c>
      <c r="AL136" s="271">
        <f t="shared" si="369"/>
        <v>1.0186916852331941E-4</v>
      </c>
      <c r="AM136" s="271">
        <f t="shared" si="370"/>
        <v>-8.356390730868881E-3</v>
      </c>
      <c r="AN136" s="271">
        <f t="shared" si="371"/>
        <v>1.8890653469388279E-2</v>
      </c>
      <c r="AO136" s="272">
        <f t="shared" si="372"/>
        <v>1.0636131907042675E-2</v>
      </c>
      <c r="AP136" s="271">
        <f t="shared" si="373"/>
        <v>6.9776940462034434E-3</v>
      </c>
      <c r="AQ136" s="271">
        <f t="shared" si="374"/>
        <v>3.6584378608391487E-3</v>
      </c>
      <c r="AR136" s="272">
        <f t="shared" si="375"/>
        <v>1.0636131907042675E-2</v>
      </c>
    </row>
    <row r="137" spans="1:44" x14ac:dyDescent="0.2">
      <c r="A137" s="329">
        <f>A125+1</f>
        <v>2015</v>
      </c>
      <c r="B137" s="82" t="s">
        <v>527</v>
      </c>
      <c r="C137" s="247">
        <f>'Dati Fig. 11'!C137+'Dati Fig. 11'!D137</f>
        <v>4921.8870000000006</v>
      </c>
      <c r="D137" s="248">
        <f>'Dati Fig. 11'!E137</f>
        <v>9913.8770000000004</v>
      </c>
      <c r="E137" s="249">
        <f>'Dati Fig. 11'!F137+'Dati Fig. 11'!G137</f>
        <v>7148.7909999999983</v>
      </c>
      <c r="F137" s="240">
        <f t="shared" si="235"/>
        <v>21984.555</v>
      </c>
      <c r="G137" s="213">
        <f>'Dati Fig. 11'!I137</f>
        <v>12725.968000000001</v>
      </c>
      <c r="H137" s="239">
        <f>'Dati Fig. 11'!J137</f>
        <v>9258.5869999999995</v>
      </c>
      <c r="I137" s="240">
        <f t="shared" si="376"/>
        <v>21984.555</v>
      </c>
      <c r="J137" s="267">
        <f>C137-C136</f>
        <v>-57.118999999999687</v>
      </c>
      <c r="K137" s="267">
        <f t="shared" ref="K137:K148" si="377">D137-D136</f>
        <v>7.7640000000010332</v>
      </c>
      <c r="L137" s="267">
        <f t="shared" ref="L137:L148" si="378">E137-E136</f>
        <v>-0.45900000000256114</v>
      </c>
      <c r="M137" s="268">
        <f t="shared" ref="M137:M148" si="379">F137-F136</f>
        <v>-49.813999999998487</v>
      </c>
      <c r="N137" s="267">
        <f t="shared" ref="N137:N148" si="380">G137-G136</f>
        <v>-41.904999999998836</v>
      </c>
      <c r="O137" s="267">
        <f t="shared" ref="O137:O148" si="381">H137-H136</f>
        <v>-7.9089999999996508</v>
      </c>
      <c r="P137" s="268">
        <f t="shared" ref="P137:P148" si="382">I137-I136</f>
        <v>-49.813999999998487</v>
      </c>
      <c r="Q137" s="267">
        <f t="shared" ref="Q137:Q148" si="383">(C137-C136)/C136</f>
        <v>-1.1471968501343377E-2</v>
      </c>
      <c r="R137" s="267">
        <f t="shared" ref="R137:R148" si="384">(D137-D136)/D136</f>
        <v>7.8375847317722241E-4</v>
      </c>
      <c r="S137" s="267">
        <f t="shared" ref="S137:S148" si="385">(E137-E136)/E136</f>
        <v>-6.4202538728196811E-5</v>
      </c>
      <c r="T137" s="268">
        <f t="shared" ref="T137:T148" si="386">(F137-F136)/F136</f>
        <v>-2.260740936125672E-3</v>
      </c>
      <c r="U137" s="267">
        <f t="shared" ref="U137:U148" si="387">(G137-G136)/G136</f>
        <v>-3.2820658538817576E-3</v>
      </c>
      <c r="V137" s="267">
        <f t="shared" ref="V137:V148" si="388">(H137-H136)/H136</f>
        <v>-8.535049278605043E-4</v>
      </c>
      <c r="W137" s="268">
        <f t="shared" ref="W137:W148" si="389">(I137-I136)/I136</f>
        <v>-2.260740936125672E-3</v>
      </c>
      <c r="X137" s="267">
        <f t="shared" ref="X137:X148" si="390">(C137-C125)/C125</f>
        <v>-5.0373918039235549E-3</v>
      </c>
      <c r="Y137" s="267">
        <f t="shared" ref="Y137:Y148" si="391">(D137-D125)/D125</f>
        <v>-1.2991950816641238E-2</v>
      </c>
      <c r="Z137" s="267">
        <f t="shared" ref="Z137:Z148" si="392">(E137-E125)/E125</f>
        <v>5.479346749624292E-2</v>
      </c>
      <c r="AA137" s="268">
        <f t="shared" ref="AA137:AA148" si="393">(F137-F125)/F125</f>
        <v>9.9199714671735148E-3</v>
      </c>
      <c r="AB137" s="267">
        <f t="shared" ref="AB137:AB148" si="394">(G137-G125)/G125</f>
        <v>8.8760065596925636E-3</v>
      </c>
      <c r="AC137" s="267">
        <f t="shared" ref="AC137:AC148" si="395">(H137-H125)/H125</f>
        <v>1.1358436546415709E-2</v>
      </c>
      <c r="AD137" s="268">
        <f t="shared" ref="AD137:AD148" si="396">(I137-I125)/I125</f>
        <v>9.9199714671736831E-3</v>
      </c>
      <c r="AE137" s="267">
        <f t="shared" ref="AE137:AE148" si="397">(C137-C136)/$F136</f>
        <v>-2.5922684693171693E-3</v>
      </c>
      <c r="AF137" s="267">
        <f t="shared" ref="AF137:AF148" si="398">(D137-D136)/$F136</f>
        <v>3.5235862665280017E-4</v>
      </c>
      <c r="AG137" s="267">
        <f t="shared" ref="AG137:AG148" si="399">(E137-E136)/$F136</f>
        <v>-2.0831093461426608E-5</v>
      </c>
      <c r="AH137" s="268">
        <f t="shared" ref="AH137:AH148" si="400">(F137-F136)/$F136</f>
        <v>-2.260740936125672E-3</v>
      </c>
      <c r="AI137" s="267">
        <f t="shared" ref="AI137:AI148" si="401">(G137-G136)/$F136</f>
        <v>-1.9018016808195796E-3</v>
      </c>
      <c r="AJ137" s="267">
        <f t="shared" ref="AJ137:AJ148" si="402">(H137-H136)/$F136</f>
        <v>-3.5893925530609252E-4</v>
      </c>
      <c r="AK137" s="268">
        <f t="shared" ref="AK137:AK148" si="403">(I137-I136)/$F136</f>
        <v>-2.260740936125672E-3</v>
      </c>
      <c r="AL137" s="267">
        <f t="shared" ref="AL137:AL148" si="404">(C137-C125)/$F125</f>
        <v>-1.1447216361209205E-3</v>
      </c>
      <c r="AM137" s="267">
        <f t="shared" ref="AM137:AM148" si="405">(D137-D125)/$F125</f>
        <v>-5.9946865695748421E-3</v>
      </c>
      <c r="AN137" s="267">
        <f t="shared" ref="AN137:AN148" si="406">(E137-E125)/$F125</f>
        <v>1.7059379672869194E-2</v>
      </c>
      <c r="AO137" s="268">
        <f t="shared" ref="AO137:AO148" si="407">(F137-F125)/$F125</f>
        <v>9.9199714671735148E-3</v>
      </c>
      <c r="AP137" s="267">
        <f t="shared" ref="AP137:AP148" si="408">(G137-G125)/$F125</f>
        <v>5.1432771709688484E-3</v>
      </c>
      <c r="AQ137" s="267">
        <f t="shared" ref="AQ137:AQ148" si="409">(H137-H125)/$F125</f>
        <v>4.7766942962047497E-3</v>
      </c>
      <c r="AR137" s="268">
        <f t="shared" ref="AR137:AR148" si="410">(I137-I125)/$F125</f>
        <v>9.9199714671736813E-3</v>
      </c>
    </row>
    <row r="138" spans="1:44" x14ac:dyDescent="0.2">
      <c r="A138" s="330"/>
      <c r="B138" s="91" t="s">
        <v>528</v>
      </c>
      <c r="C138" s="250">
        <f>'Dati Fig. 11'!C138+'Dati Fig. 11'!D138</f>
        <v>4863.0839999999998</v>
      </c>
      <c r="D138" s="251">
        <f>'Dati Fig. 11'!E138</f>
        <v>9938.2279999999992</v>
      </c>
      <c r="E138" s="252">
        <f>'Dati Fig. 11'!F138+'Dati Fig. 11'!G138</f>
        <v>7205.6290000000008</v>
      </c>
      <c r="F138" s="242">
        <f t="shared" si="235"/>
        <v>22006.940999999999</v>
      </c>
      <c r="G138" s="214">
        <f>'Dati Fig. 11'!I138</f>
        <v>12748.468000000001</v>
      </c>
      <c r="H138" s="241">
        <f>'Dati Fig. 11'!J138</f>
        <v>9258.473</v>
      </c>
      <c r="I138" s="242">
        <f t="shared" si="376"/>
        <v>22006.940999999999</v>
      </c>
      <c r="J138" s="269">
        <f t="shared" ref="J138:J148" si="411">C138-C137</f>
        <v>-58.803000000000793</v>
      </c>
      <c r="K138" s="269">
        <f t="shared" si="377"/>
        <v>24.350999999998749</v>
      </c>
      <c r="L138" s="269">
        <f t="shared" si="378"/>
        <v>56.838000000002467</v>
      </c>
      <c r="M138" s="270">
        <f t="shared" si="379"/>
        <v>22.385999999998603</v>
      </c>
      <c r="N138" s="269">
        <f t="shared" si="380"/>
        <v>22.5</v>
      </c>
      <c r="O138" s="269">
        <f t="shared" si="381"/>
        <v>-0.11399999999957799</v>
      </c>
      <c r="P138" s="270">
        <f t="shared" si="382"/>
        <v>22.385999999998603</v>
      </c>
      <c r="Q138" s="269">
        <f t="shared" si="383"/>
        <v>-1.194724706195018E-2</v>
      </c>
      <c r="R138" s="269">
        <f t="shared" si="384"/>
        <v>2.4562539962921415E-3</v>
      </c>
      <c r="S138" s="269">
        <f t="shared" si="385"/>
        <v>7.9507150230021389E-3</v>
      </c>
      <c r="T138" s="270">
        <f t="shared" si="386"/>
        <v>1.0182603195742922E-3</v>
      </c>
      <c r="U138" s="269">
        <f t="shared" si="387"/>
        <v>1.7680383920500192E-3</v>
      </c>
      <c r="V138" s="269">
        <f t="shared" si="388"/>
        <v>-1.2312893965307881E-5</v>
      </c>
      <c r="W138" s="270">
        <f t="shared" si="389"/>
        <v>1.0182603195742922E-3</v>
      </c>
      <c r="X138" s="269">
        <f t="shared" si="390"/>
        <v>-2.0756068771014803E-2</v>
      </c>
      <c r="Y138" s="269">
        <f t="shared" si="391"/>
        <v>-1.1273885375665671E-2</v>
      </c>
      <c r="Z138" s="269">
        <f t="shared" si="392"/>
        <v>6.1084880411226269E-2</v>
      </c>
      <c r="AA138" s="270">
        <f t="shared" si="393"/>
        <v>9.0981860623939471E-3</v>
      </c>
      <c r="AB138" s="269">
        <f t="shared" si="394"/>
        <v>1.1901149427659454E-2</v>
      </c>
      <c r="AC138" s="269">
        <f t="shared" si="395"/>
        <v>5.2638476489612488E-3</v>
      </c>
      <c r="AD138" s="270">
        <f t="shared" si="396"/>
        <v>9.0981397915786341E-3</v>
      </c>
      <c r="AE138" s="269">
        <f t="shared" si="397"/>
        <v>-2.6747414264241781E-3</v>
      </c>
      <c r="AF138" s="269">
        <f t="shared" si="398"/>
        <v>1.1076412508690191E-3</v>
      </c>
      <c r="AG138" s="269">
        <f t="shared" si="399"/>
        <v>2.5853604951295338E-3</v>
      </c>
      <c r="AH138" s="270">
        <f t="shared" si="400"/>
        <v>1.0182603195742922E-3</v>
      </c>
      <c r="AI138" s="269">
        <f t="shared" si="401"/>
        <v>1.0234457781838203E-3</v>
      </c>
      <c r="AJ138" s="269">
        <f t="shared" si="402"/>
        <v>-5.1854586094454943E-6</v>
      </c>
      <c r="AK138" s="270">
        <f t="shared" si="403"/>
        <v>1.0182603195742922E-3</v>
      </c>
      <c r="AL138" s="269">
        <f t="shared" si="404"/>
        <v>-4.7265007355152119E-3</v>
      </c>
      <c r="AM138" s="269">
        <f t="shared" si="405"/>
        <v>-5.196133640045294E-3</v>
      </c>
      <c r="AN138" s="269">
        <f t="shared" si="406"/>
        <v>1.9020820437954496E-2</v>
      </c>
      <c r="AO138" s="270">
        <f t="shared" si="407"/>
        <v>9.0981860623939471E-3</v>
      </c>
      <c r="AP138" s="269">
        <f t="shared" si="408"/>
        <v>6.8751561029602917E-3</v>
      </c>
      <c r="AQ138" s="269">
        <f t="shared" si="409"/>
        <v>2.2229841058011841E-3</v>
      </c>
      <c r="AR138" s="270">
        <f t="shared" si="410"/>
        <v>9.0981402087613929E-3</v>
      </c>
    </row>
    <row r="139" spans="1:44" x14ac:dyDescent="0.2">
      <c r="A139" s="330"/>
      <c r="B139" s="91" t="s">
        <v>529</v>
      </c>
      <c r="C139" s="250">
        <f>'Dati Fig. 11'!C139+'Dati Fig. 11'!D139</f>
        <v>4896.2449999999999</v>
      </c>
      <c r="D139" s="251">
        <f>'Dati Fig. 11'!E139</f>
        <v>9907.65</v>
      </c>
      <c r="E139" s="252">
        <f>'Dati Fig. 11'!F139+'Dati Fig. 11'!G139</f>
        <v>7204.7229999999972</v>
      </c>
      <c r="F139" s="242">
        <f t="shared" si="235"/>
        <v>22008.617999999999</v>
      </c>
      <c r="G139" s="214">
        <f>'Dati Fig. 11'!I139</f>
        <v>12760.154</v>
      </c>
      <c r="H139" s="241">
        <f>'Dati Fig. 11'!J139</f>
        <v>9248.4639999999999</v>
      </c>
      <c r="I139" s="242">
        <f t="shared" si="376"/>
        <v>22008.618000000002</v>
      </c>
      <c r="J139" s="269">
        <f t="shared" si="411"/>
        <v>33.161000000000058</v>
      </c>
      <c r="K139" s="269">
        <f t="shared" si="377"/>
        <v>-30.57799999999952</v>
      </c>
      <c r="L139" s="269">
        <f t="shared" si="378"/>
        <v>-0.90600000000358705</v>
      </c>
      <c r="M139" s="270">
        <f t="shared" si="379"/>
        <v>1.6769999999996799</v>
      </c>
      <c r="N139" s="269">
        <f t="shared" si="380"/>
        <v>11.685999999999694</v>
      </c>
      <c r="O139" s="269">
        <f t="shared" si="381"/>
        <v>-10.009000000000015</v>
      </c>
      <c r="P139" s="270">
        <f t="shared" si="382"/>
        <v>1.6770000000033178</v>
      </c>
      <c r="Q139" s="269">
        <f t="shared" si="383"/>
        <v>6.8189239585415467E-3</v>
      </c>
      <c r="R139" s="269">
        <f t="shared" si="384"/>
        <v>-3.0768060463092135E-3</v>
      </c>
      <c r="S139" s="269">
        <f t="shared" si="385"/>
        <v>-1.257350329865147E-4</v>
      </c>
      <c r="T139" s="270">
        <f t="shared" si="386"/>
        <v>7.6203230608001352E-5</v>
      </c>
      <c r="U139" s="269">
        <f t="shared" si="387"/>
        <v>9.1665916249699135E-4</v>
      </c>
      <c r="V139" s="269">
        <f t="shared" si="388"/>
        <v>-1.0810637996136096E-3</v>
      </c>
      <c r="W139" s="270">
        <f t="shared" si="389"/>
        <v>7.6203230608166666E-5</v>
      </c>
      <c r="X139" s="269">
        <f t="shared" si="390"/>
        <v>-1.4410704059212945E-2</v>
      </c>
      <c r="Y139" s="269">
        <f t="shared" si="391"/>
        <v>-1.7646207874317726E-2</v>
      </c>
      <c r="Z139" s="269">
        <f t="shared" si="392"/>
        <v>5.0464474783290282E-2</v>
      </c>
      <c r="AA139" s="270">
        <f t="shared" si="393"/>
        <v>4.4063852494048324E-3</v>
      </c>
      <c r="AB139" s="269">
        <f t="shared" si="394"/>
        <v>4.9991013400193648E-3</v>
      </c>
      <c r="AC139" s="269">
        <f t="shared" si="395"/>
        <v>3.5897585591396614E-3</v>
      </c>
      <c r="AD139" s="270">
        <f t="shared" si="396"/>
        <v>4.4063852494048315E-3</v>
      </c>
      <c r="AE139" s="269">
        <f t="shared" si="397"/>
        <v>1.5068427729233273E-3</v>
      </c>
      <c r="AF139" s="269">
        <f t="shared" si="398"/>
        <v>-1.3894707128991495E-3</v>
      </c>
      <c r="AG139" s="269">
        <f t="shared" si="399"/>
        <v>-4.1168829416300387E-5</v>
      </c>
      <c r="AH139" s="270">
        <f t="shared" si="400"/>
        <v>7.6203230608001352E-5</v>
      </c>
      <c r="AI139" s="269">
        <f t="shared" si="401"/>
        <v>5.3101428317546247E-4</v>
      </c>
      <c r="AJ139" s="269">
        <f t="shared" si="402"/>
        <v>-4.5481105256746108E-4</v>
      </c>
      <c r="AK139" s="270">
        <f t="shared" si="403"/>
        <v>7.6203230608166666E-5</v>
      </c>
      <c r="AL139" s="269">
        <f t="shared" si="404"/>
        <v>-3.2671498555704426E-3</v>
      </c>
      <c r="AM139" s="269">
        <f t="shared" si="405"/>
        <v>-8.1221464065572985E-3</v>
      </c>
      <c r="AN139" s="269">
        <f t="shared" si="406"/>
        <v>1.5795681511532492E-2</v>
      </c>
      <c r="AO139" s="270">
        <f t="shared" si="407"/>
        <v>4.4063852494048324E-3</v>
      </c>
      <c r="AP139" s="269">
        <f t="shared" si="408"/>
        <v>2.8966690268580233E-3</v>
      </c>
      <c r="AQ139" s="269">
        <f t="shared" si="409"/>
        <v>1.5097162225468084E-3</v>
      </c>
      <c r="AR139" s="270">
        <f t="shared" si="410"/>
        <v>4.4063852494048324E-3</v>
      </c>
    </row>
    <row r="140" spans="1:44" x14ac:dyDescent="0.2">
      <c r="A140" s="330"/>
      <c r="B140" s="91" t="s">
        <v>530</v>
      </c>
      <c r="C140" s="250">
        <f>'Dati Fig. 11'!C140+'Dati Fig. 11'!D140</f>
        <v>4922.7280000000001</v>
      </c>
      <c r="D140" s="251">
        <f>'Dati Fig. 11'!E140</f>
        <v>9896.7890000000007</v>
      </c>
      <c r="E140" s="252">
        <f>'Dati Fig. 11'!F140+'Dati Fig. 11'!G140</f>
        <v>7285.5639999999976</v>
      </c>
      <c r="F140" s="242">
        <f t="shared" si="235"/>
        <v>22105.080999999998</v>
      </c>
      <c r="G140" s="214">
        <f>'Dati Fig. 11'!I140</f>
        <v>12837.541999999999</v>
      </c>
      <c r="H140" s="241">
        <f>'Dati Fig. 11'!J140</f>
        <v>9267.5390000000007</v>
      </c>
      <c r="I140" s="242">
        <f t="shared" si="376"/>
        <v>22105.080999999998</v>
      </c>
      <c r="J140" s="269">
        <f t="shared" si="411"/>
        <v>26.483000000000175</v>
      </c>
      <c r="K140" s="269">
        <f t="shared" si="377"/>
        <v>-10.860999999998967</v>
      </c>
      <c r="L140" s="269">
        <f t="shared" si="378"/>
        <v>80.841000000000349</v>
      </c>
      <c r="M140" s="270">
        <f t="shared" si="379"/>
        <v>96.462999999999738</v>
      </c>
      <c r="N140" s="269">
        <f t="shared" si="380"/>
        <v>77.38799999999901</v>
      </c>
      <c r="O140" s="269">
        <f t="shared" si="381"/>
        <v>19.075000000000728</v>
      </c>
      <c r="P140" s="270">
        <f t="shared" si="382"/>
        <v>96.4629999999961</v>
      </c>
      <c r="Q140" s="269">
        <f t="shared" si="383"/>
        <v>5.4088388142342087E-3</v>
      </c>
      <c r="R140" s="269">
        <f t="shared" si="384"/>
        <v>-1.0962236251784194E-3</v>
      </c>
      <c r="S140" s="269">
        <f t="shared" si="385"/>
        <v>1.1220556293420355E-2</v>
      </c>
      <c r="T140" s="270">
        <f t="shared" si="386"/>
        <v>4.3829648912984791E-3</v>
      </c>
      <c r="U140" s="269">
        <f t="shared" si="387"/>
        <v>6.0648170860633033E-3</v>
      </c>
      <c r="V140" s="269">
        <f t="shared" si="388"/>
        <v>2.0625046494207825E-3</v>
      </c>
      <c r="W140" s="270">
        <f t="shared" si="389"/>
        <v>4.3829648912983125E-3</v>
      </c>
      <c r="X140" s="269">
        <f t="shared" si="390"/>
        <v>-1.3048876481996504E-3</v>
      </c>
      <c r="Y140" s="269">
        <f t="shared" si="391"/>
        <v>-1.3958115491011358E-2</v>
      </c>
      <c r="Z140" s="269">
        <f t="shared" si="392"/>
        <v>6.2891769667518971E-2</v>
      </c>
      <c r="AA140" s="270">
        <f t="shared" si="393"/>
        <v>1.3041028034209364E-2</v>
      </c>
      <c r="AB140" s="269">
        <f t="shared" si="394"/>
        <v>1.7672846857048067E-2</v>
      </c>
      <c r="AC140" s="269">
        <f t="shared" si="395"/>
        <v>6.6941757976639801E-3</v>
      </c>
      <c r="AD140" s="270">
        <f t="shared" si="396"/>
        <v>1.3041028034209364E-2</v>
      </c>
      <c r="AE140" s="269">
        <f t="shared" si="397"/>
        <v>1.2033013613121995E-3</v>
      </c>
      <c r="AF140" s="269">
        <f t="shared" si="398"/>
        <v>-4.9348850527547743E-4</v>
      </c>
      <c r="AG140" s="269">
        <f t="shared" si="399"/>
        <v>3.6731520352618393E-3</v>
      </c>
      <c r="AH140" s="270">
        <f t="shared" si="400"/>
        <v>4.3829648912984791E-3</v>
      </c>
      <c r="AI140" s="269">
        <f t="shared" si="401"/>
        <v>3.5162589491079818E-3</v>
      </c>
      <c r="AJ140" s="269">
        <f t="shared" si="402"/>
        <v>8.667059421904969E-4</v>
      </c>
      <c r="AK140" s="270">
        <f t="shared" si="403"/>
        <v>4.3829648912983134E-3</v>
      </c>
      <c r="AL140" s="269">
        <f t="shared" si="404"/>
        <v>-2.9476842416075388E-4</v>
      </c>
      <c r="AM140" s="269">
        <f t="shared" si="405"/>
        <v>-6.4203789103274558E-3</v>
      </c>
      <c r="AN140" s="269">
        <f t="shared" si="406"/>
        <v>1.9756175368697573E-2</v>
      </c>
      <c r="AO140" s="270">
        <f t="shared" si="407"/>
        <v>1.3041028034209364E-2</v>
      </c>
      <c r="AP140" s="269">
        <f t="shared" si="408"/>
        <v>1.0216805567273614E-2</v>
      </c>
      <c r="AQ140" s="269">
        <f t="shared" si="409"/>
        <v>2.8242224669358324E-3</v>
      </c>
      <c r="AR140" s="270">
        <f t="shared" si="410"/>
        <v>1.3041028034209364E-2</v>
      </c>
    </row>
    <row r="141" spans="1:44" x14ac:dyDescent="0.2">
      <c r="A141" s="330"/>
      <c r="B141" s="91" t="s">
        <v>531</v>
      </c>
      <c r="C141" s="250">
        <f>'Dati Fig. 11'!C141+'Dati Fig. 11'!D141</f>
        <v>4860.384</v>
      </c>
      <c r="D141" s="251">
        <f>'Dati Fig. 11'!E141</f>
        <v>9919.06</v>
      </c>
      <c r="E141" s="252">
        <f>'Dati Fig. 11'!F141+'Dati Fig. 11'!G141</f>
        <v>7269.6490000000013</v>
      </c>
      <c r="F141" s="242">
        <f t="shared" si="235"/>
        <v>22049.093000000001</v>
      </c>
      <c r="G141" s="214">
        <f>'Dati Fig. 11'!I141</f>
        <v>12789.08</v>
      </c>
      <c r="H141" s="241">
        <f>'Dati Fig. 11'!J141</f>
        <v>9260.0130000000008</v>
      </c>
      <c r="I141" s="242">
        <f t="shared" si="376"/>
        <v>22049.093000000001</v>
      </c>
      <c r="J141" s="269">
        <f t="shared" si="411"/>
        <v>-62.344000000000051</v>
      </c>
      <c r="K141" s="269">
        <f t="shared" si="377"/>
        <v>22.270999999998821</v>
      </c>
      <c r="L141" s="269">
        <f t="shared" si="378"/>
        <v>-15.914999999996326</v>
      </c>
      <c r="M141" s="270">
        <f t="shared" si="379"/>
        <v>-55.987999999997555</v>
      </c>
      <c r="N141" s="269">
        <f t="shared" si="380"/>
        <v>-48.461999999999534</v>
      </c>
      <c r="O141" s="269">
        <f t="shared" si="381"/>
        <v>-7.5259999999998399</v>
      </c>
      <c r="P141" s="270">
        <f t="shared" si="382"/>
        <v>-55.987999999997555</v>
      </c>
      <c r="Q141" s="269">
        <f t="shared" si="383"/>
        <v>-1.2664522598039147E-2</v>
      </c>
      <c r="R141" s="269">
        <f t="shared" si="384"/>
        <v>2.250325838006531E-3</v>
      </c>
      <c r="S141" s="269">
        <f t="shared" si="385"/>
        <v>-2.1844568244814445E-3</v>
      </c>
      <c r="T141" s="270">
        <f t="shared" si="386"/>
        <v>-2.5328113477619718E-3</v>
      </c>
      <c r="U141" s="269">
        <f t="shared" si="387"/>
        <v>-3.7750217292375392E-3</v>
      </c>
      <c r="V141" s="269">
        <f t="shared" si="388"/>
        <v>-8.1208182668557848E-4</v>
      </c>
      <c r="W141" s="270">
        <f t="shared" si="389"/>
        <v>-2.5328113477619718E-3</v>
      </c>
      <c r="X141" s="269">
        <f t="shared" si="390"/>
        <v>-3.135356448672677E-2</v>
      </c>
      <c r="Y141" s="269">
        <f t="shared" si="391"/>
        <v>-9.6058366902922621E-3</v>
      </c>
      <c r="Z141" s="269">
        <f t="shared" si="392"/>
        <v>5.1192814410395159E-2</v>
      </c>
      <c r="AA141" s="270">
        <f t="shared" si="393"/>
        <v>4.5789727459042999E-3</v>
      </c>
      <c r="AB141" s="269">
        <f t="shared" si="394"/>
        <v>5.0608730339979594E-3</v>
      </c>
      <c r="AC141" s="269">
        <f t="shared" si="395"/>
        <v>3.9141756493912914E-3</v>
      </c>
      <c r="AD141" s="270">
        <f t="shared" si="396"/>
        <v>4.5789727459042999E-3</v>
      </c>
      <c r="AE141" s="269">
        <f t="shared" si="397"/>
        <v>-2.8203470505265308E-3</v>
      </c>
      <c r="AF141" s="269">
        <f t="shared" si="398"/>
        <v>1.0075059213761227E-3</v>
      </c>
      <c r="AG141" s="269">
        <f t="shared" si="399"/>
        <v>-7.1997021861156386E-4</v>
      </c>
      <c r="AH141" s="270">
        <f t="shared" si="400"/>
        <v>-2.5328113477619718E-3</v>
      </c>
      <c r="AI141" s="269">
        <f t="shared" si="401"/>
        <v>-2.1923466374088175E-3</v>
      </c>
      <c r="AJ141" s="269">
        <f t="shared" si="402"/>
        <v>-3.4046471035323691E-4</v>
      </c>
      <c r="AK141" s="270">
        <f t="shared" si="403"/>
        <v>-2.5328113477619718E-3</v>
      </c>
      <c r="AL141" s="269">
        <f t="shared" si="404"/>
        <v>-7.1677949623281199E-3</v>
      </c>
      <c r="AM141" s="269">
        <f t="shared" si="405"/>
        <v>-4.383197080851337E-3</v>
      </c>
      <c r="AN141" s="269">
        <f t="shared" si="406"/>
        <v>1.612996478908384E-2</v>
      </c>
      <c r="AO141" s="270">
        <f t="shared" si="407"/>
        <v>4.5789727459042999E-3</v>
      </c>
      <c r="AP141" s="269">
        <f t="shared" si="408"/>
        <v>2.9340379981566576E-3</v>
      </c>
      <c r="AQ141" s="269">
        <f t="shared" si="409"/>
        <v>1.6449347477476425E-3</v>
      </c>
      <c r="AR141" s="270">
        <f t="shared" si="410"/>
        <v>4.5789727459042999E-3</v>
      </c>
    </row>
    <row r="142" spans="1:44" x14ac:dyDescent="0.2">
      <c r="A142" s="330"/>
      <c r="B142" s="91" t="s">
        <v>532</v>
      </c>
      <c r="C142" s="250">
        <f>'Dati Fig. 11'!C142+'Dati Fig. 11'!D142</f>
        <v>4855.3230000000003</v>
      </c>
      <c r="D142" s="251">
        <f>'Dati Fig. 11'!E142</f>
        <v>9875.8469999999998</v>
      </c>
      <c r="E142" s="252">
        <f>'Dati Fig. 11'!F142+'Dati Fig. 11'!G142</f>
        <v>7343.130000000001</v>
      </c>
      <c r="F142" s="242">
        <f t="shared" si="235"/>
        <v>22074.300000000003</v>
      </c>
      <c r="G142" s="214">
        <f>'Dati Fig. 11'!I142</f>
        <v>12787.781000000001</v>
      </c>
      <c r="H142" s="241">
        <f>'Dati Fig. 11'!J142</f>
        <v>9286.5190000000002</v>
      </c>
      <c r="I142" s="242">
        <f t="shared" si="376"/>
        <v>22074.300000000003</v>
      </c>
      <c r="J142" s="269">
        <f t="shared" si="411"/>
        <v>-5.0609999999996944</v>
      </c>
      <c r="K142" s="269">
        <f t="shared" si="377"/>
        <v>-43.212999999999738</v>
      </c>
      <c r="L142" s="269">
        <f t="shared" si="378"/>
        <v>73.480999999999767</v>
      </c>
      <c r="M142" s="270">
        <f t="shared" si="379"/>
        <v>25.207000000002154</v>
      </c>
      <c r="N142" s="269">
        <f t="shared" si="380"/>
        <v>-1.2989999999990687</v>
      </c>
      <c r="O142" s="269">
        <f t="shared" si="381"/>
        <v>26.505999999999403</v>
      </c>
      <c r="P142" s="270">
        <f t="shared" si="382"/>
        <v>25.207000000002154</v>
      </c>
      <c r="Q142" s="269">
        <f t="shared" si="383"/>
        <v>-1.0412757510517058E-3</v>
      </c>
      <c r="R142" s="269">
        <f t="shared" si="384"/>
        <v>-4.3565620129326511E-3</v>
      </c>
      <c r="S142" s="269">
        <f t="shared" si="385"/>
        <v>1.0107915801711989E-2</v>
      </c>
      <c r="T142" s="270">
        <f t="shared" si="386"/>
        <v>1.1432216282094756E-3</v>
      </c>
      <c r="U142" s="269">
        <f t="shared" si="387"/>
        <v>-1.0157102778300462E-4</v>
      </c>
      <c r="V142" s="269">
        <f t="shared" si="388"/>
        <v>2.8624149879702544E-3</v>
      </c>
      <c r="W142" s="270">
        <f t="shared" si="389"/>
        <v>1.1432216282094756E-3</v>
      </c>
      <c r="X142" s="269">
        <f t="shared" si="390"/>
        <v>-2.8730656422373754E-2</v>
      </c>
      <c r="Y142" s="269">
        <f t="shared" si="391"/>
        <v>-1.7009600529047302E-2</v>
      </c>
      <c r="Z142" s="269">
        <f t="shared" si="392"/>
        <v>5.8991854141777648E-2</v>
      </c>
      <c r="AA142" s="270">
        <f t="shared" si="393"/>
        <v>4.3012298587429762E-3</v>
      </c>
      <c r="AB142" s="269">
        <f t="shared" si="394"/>
        <v>5.577006083027301E-3</v>
      </c>
      <c r="AC142" s="269">
        <f t="shared" si="395"/>
        <v>2.5497411664013674E-3</v>
      </c>
      <c r="AD142" s="270">
        <f t="shared" si="396"/>
        <v>4.3012298587428097E-3</v>
      </c>
      <c r="AE142" s="269">
        <f t="shared" si="397"/>
        <v>-2.2953325109562078E-4</v>
      </c>
      <c r="AF142" s="269">
        <f t="shared" si="398"/>
        <v>-1.9598538588412565E-3</v>
      </c>
      <c r="AG142" s="269">
        <f t="shared" si="399"/>
        <v>3.3326087381462706E-3</v>
      </c>
      <c r="AH142" s="270">
        <f t="shared" si="400"/>
        <v>1.1432216282094756E-3</v>
      </c>
      <c r="AI142" s="269">
        <f t="shared" si="401"/>
        <v>-5.8913987981232094E-5</v>
      </c>
      <c r="AJ142" s="269">
        <f t="shared" si="402"/>
        <v>1.2021356161906252E-3</v>
      </c>
      <c r="AK142" s="270">
        <f t="shared" si="403"/>
        <v>1.1432216282094756E-3</v>
      </c>
      <c r="AL142" s="269">
        <f t="shared" si="404"/>
        <v>-6.5343297652021501E-3</v>
      </c>
      <c r="AM142" s="269">
        <f t="shared" si="405"/>
        <v>-7.7749256588788788E-3</v>
      </c>
      <c r="AN142" s="269">
        <f t="shared" si="406"/>
        <v>1.8610485282823882E-2</v>
      </c>
      <c r="AO142" s="270">
        <f t="shared" si="407"/>
        <v>4.3012298587429762E-3</v>
      </c>
      <c r="AP142" s="269">
        <f t="shared" si="408"/>
        <v>3.226695832893557E-3</v>
      </c>
      <c r="AQ142" s="269">
        <f t="shared" si="409"/>
        <v>1.0745340258492538E-3</v>
      </c>
      <c r="AR142" s="270">
        <f t="shared" si="410"/>
        <v>4.3012298587428105E-3</v>
      </c>
    </row>
    <row r="143" spans="1:44" x14ac:dyDescent="0.2">
      <c r="A143" s="330"/>
      <c r="B143" s="91" t="s">
        <v>533</v>
      </c>
      <c r="C143" s="250">
        <f>'Dati Fig. 11'!C143+'Dati Fig. 11'!D143</f>
        <v>4952.0830000000005</v>
      </c>
      <c r="D143" s="251">
        <f>'Dati Fig. 11'!E143</f>
        <v>9876.7119999999995</v>
      </c>
      <c r="E143" s="252">
        <f>'Dati Fig. 11'!F143+'Dati Fig. 11'!G143</f>
        <v>7312.0510000000004</v>
      </c>
      <c r="F143" s="242">
        <f t="shared" si="235"/>
        <v>22140.846000000001</v>
      </c>
      <c r="G143" s="214">
        <f>'Dati Fig. 11'!I143</f>
        <v>12879.52</v>
      </c>
      <c r="H143" s="241">
        <f>'Dati Fig. 11'!J143</f>
        <v>9261.3259999999991</v>
      </c>
      <c r="I143" s="242">
        <f t="shared" si="376"/>
        <v>22140.845999999998</v>
      </c>
      <c r="J143" s="269">
        <f t="shared" si="411"/>
        <v>96.760000000000218</v>
      </c>
      <c r="K143" s="269">
        <f t="shared" si="377"/>
        <v>0.86499999999978172</v>
      </c>
      <c r="L143" s="269">
        <f t="shared" si="378"/>
        <v>-31.079000000000633</v>
      </c>
      <c r="M143" s="270">
        <f t="shared" si="379"/>
        <v>66.545999999998457</v>
      </c>
      <c r="N143" s="269">
        <f t="shared" si="380"/>
        <v>91.738999999999578</v>
      </c>
      <c r="O143" s="269">
        <f t="shared" si="381"/>
        <v>-25.19300000000112</v>
      </c>
      <c r="P143" s="270">
        <f t="shared" si="382"/>
        <v>66.54599999999482</v>
      </c>
      <c r="Q143" s="269">
        <f t="shared" si="383"/>
        <v>1.9928643264310163E-2</v>
      </c>
      <c r="R143" s="269">
        <f t="shared" si="384"/>
        <v>8.7587424146990303E-5</v>
      </c>
      <c r="S143" s="269">
        <f t="shared" si="385"/>
        <v>-4.2323913644454923E-3</v>
      </c>
      <c r="T143" s="270">
        <f t="shared" si="386"/>
        <v>3.0146369307293298E-3</v>
      </c>
      <c r="U143" s="269">
        <f t="shared" si="387"/>
        <v>7.173957702278415E-3</v>
      </c>
      <c r="V143" s="269">
        <f t="shared" si="388"/>
        <v>-2.712857207313216E-3</v>
      </c>
      <c r="W143" s="270">
        <f t="shared" si="389"/>
        <v>3.014636930729165E-3</v>
      </c>
      <c r="X143" s="269">
        <f t="shared" si="390"/>
        <v>-1.8135164117489314E-3</v>
      </c>
      <c r="Y143" s="269">
        <f t="shared" si="391"/>
        <v>-9.7241765291069347E-3</v>
      </c>
      <c r="Z143" s="269">
        <f t="shared" si="392"/>
        <v>4.3070880822422657E-2</v>
      </c>
      <c r="AA143" s="270">
        <f t="shared" si="393"/>
        <v>8.9291373753087339E-3</v>
      </c>
      <c r="AB143" s="269">
        <f t="shared" si="394"/>
        <v>1.6362467302369312E-2</v>
      </c>
      <c r="AC143" s="269">
        <f t="shared" si="395"/>
        <v>-1.229304222868817E-3</v>
      </c>
      <c r="AD143" s="270">
        <f t="shared" si="396"/>
        <v>8.9291373753085691E-3</v>
      </c>
      <c r="AE143" s="269">
        <f t="shared" si="397"/>
        <v>4.3833779553598623E-3</v>
      </c>
      <c r="AF143" s="269">
        <f t="shared" si="398"/>
        <v>3.9185840547595243E-5</v>
      </c>
      <c r="AG143" s="269">
        <f t="shared" si="399"/>
        <v>-1.4079268651780862E-3</v>
      </c>
      <c r="AH143" s="270">
        <f t="shared" si="400"/>
        <v>3.0146369307293298E-3</v>
      </c>
      <c r="AI143" s="269">
        <f t="shared" si="401"/>
        <v>4.1559188739846596E-3</v>
      </c>
      <c r="AJ143" s="269">
        <f t="shared" si="402"/>
        <v>-1.1412819432553294E-3</v>
      </c>
      <c r="AK143" s="270">
        <f t="shared" si="403"/>
        <v>3.014636930729165E-3</v>
      </c>
      <c r="AL143" s="269">
        <f t="shared" si="404"/>
        <v>-4.0998141845912463E-4</v>
      </c>
      <c r="AM143" s="269">
        <f t="shared" si="405"/>
        <v>-4.4195240469800693E-3</v>
      </c>
      <c r="AN143" s="269">
        <f t="shared" si="406"/>
        <v>1.3758642840747928E-2</v>
      </c>
      <c r="AO143" s="270">
        <f t="shared" si="407"/>
        <v>8.9291373753087339E-3</v>
      </c>
      <c r="AP143" s="269">
        <f t="shared" si="408"/>
        <v>9.4485747643290353E-3</v>
      </c>
      <c r="AQ143" s="269">
        <f t="shared" si="409"/>
        <v>-5.194373890203837E-4</v>
      </c>
      <c r="AR143" s="270">
        <f t="shared" si="410"/>
        <v>8.9291373753085691E-3</v>
      </c>
    </row>
    <row r="144" spans="1:44" x14ac:dyDescent="0.2">
      <c r="A144" s="330"/>
      <c r="B144" s="91" t="s">
        <v>534</v>
      </c>
      <c r="C144" s="250">
        <f>'Dati Fig. 11'!C144+'Dati Fig. 11'!D144</f>
        <v>4952.5540000000001</v>
      </c>
      <c r="D144" s="251">
        <f>'Dati Fig. 11'!E144</f>
        <v>9911.9509999999991</v>
      </c>
      <c r="E144" s="252">
        <f>'Dati Fig. 11'!F144+'Dati Fig. 11'!G144</f>
        <v>7343.7120000000004</v>
      </c>
      <c r="F144" s="242">
        <f t="shared" si="235"/>
        <v>22208.217000000001</v>
      </c>
      <c r="G144" s="214">
        <f>'Dati Fig. 11'!I144</f>
        <v>12929.656000000001</v>
      </c>
      <c r="H144" s="241">
        <f>'Dati Fig. 11'!J144</f>
        <v>9278.56</v>
      </c>
      <c r="I144" s="242">
        <f t="shared" si="376"/>
        <v>22208.216</v>
      </c>
      <c r="J144" s="269">
        <f t="shared" si="411"/>
        <v>0.47099999999954889</v>
      </c>
      <c r="K144" s="269">
        <f t="shared" si="377"/>
        <v>35.238999999999578</v>
      </c>
      <c r="L144" s="269">
        <f t="shared" si="378"/>
        <v>31.661000000000058</v>
      </c>
      <c r="M144" s="270">
        <f t="shared" si="379"/>
        <v>67.370999999999185</v>
      </c>
      <c r="N144" s="269">
        <f t="shared" si="380"/>
        <v>50.136000000000422</v>
      </c>
      <c r="O144" s="269">
        <f t="shared" si="381"/>
        <v>17.234000000000378</v>
      </c>
      <c r="P144" s="270">
        <f t="shared" si="382"/>
        <v>67.370000000002619</v>
      </c>
      <c r="Q144" s="269">
        <f t="shared" si="383"/>
        <v>9.511149146723688E-5</v>
      </c>
      <c r="R144" s="269">
        <f t="shared" si="384"/>
        <v>3.5678877747978861E-3</v>
      </c>
      <c r="S144" s="269">
        <f t="shared" si="385"/>
        <v>4.3299752695926293E-3</v>
      </c>
      <c r="T144" s="270">
        <f t="shared" si="386"/>
        <v>3.0428376585067787E-3</v>
      </c>
      <c r="U144" s="269">
        <f t="shared" si="387"/>
        <v>3.8926916531051175E-3</v>
      </c>
      <c r="V144" s="269">
        <f t="shared" si="388"/>
        <v>1.8608566419107135E-3</v>
      </c>
      <c r="W144" s="270">
        <f t="shared" si="389"/>
        <v>3.0427924931144285E-3</v>
      </c>
      <c r="X144" s="269">
        <f t="shared" si="390"/>
        <v>-5.0271447332708536E-3</v>
      </c>
      <c r="Y144" s="269">
        <f t="shared" si="391"/>
        <v>-9.3194399828982371E-4</v>
      </c>
      <c r="Z144" s="269">
        <f t="shared" si="392"/>
        <v>4.8919651803294453E-2</v>
      </c>
      <c r="AA144" s="270">
        <f t="shared" si="393"/>
        <v>1.4074344968849031E-2</v>
      </c>
      <c r="AB144" s="269">
        <f t="shared" si="394"/>
        <v>1.933797873697439E-2</v>
      </c>
      <c r="AC144" s="269">
        <f t="shared" si="395"/>
        <v>6.8293809327920531E-3</v>
      </c>
      <c r="AD144" s="270">
        <f t="shared" si="396"/>
        <v>1.4074299306725631E-2</v>
      </c>
      <c r="AE144" s="269">
        <f t="shared" si="397"/>
        <v>2.1272899870201387E-5</v>
      </c>
      <c r="AF144" s="269">
        <f t="shared" si="398"/>
        <v>1.5915832665111161E-3</v>
      </c>
      <c r="AG144" s="269">
        <f t="shared" si="399"/>
        <v>1.4299814921254616E-3</v>
      </c>
      <c r="AH144" s="270">
        <f t="shared" si="400"/>
        <v>3.0428376585067787E-3</v>
      </c>
      <c r="AI144" s="269">
        <f t="shared" si="401"/>
        <v>2.2644121186697393E-3</v>
      </c>
      <c r="AJ144" s="269">
        <f t="shared" si="402"/>
        <v>7.783803744446069E-4</v>
      </c>
      <c r="AK144" s="270">
        <f t="shared" si="403"/>
        <v>3.0427924931144281E-3</v>
      </c>
      <c r="AL144" s="269">
        <f t="shared" si="404"/>
        <v>-1.1426033136363739E-3</v>
      </c>
      <c r="AM144" s="269">
        <f t="shared" si="405"/>
        <v>-4.2219199288186872E-4</v>
      </c>
      <c r="AN144" s="269">
        <f t="shared" si="406"/>
        <v>1.5639140275367357E-2</v>
      </c>
      <c r="AO144" s="270">
        <f t="shared" si="407"/>
        <v>1.4074344968849031E-2</v>
      </c>
      <c r="AP144" s="269">
        <f t="shared" si="408"/>
        <v>1.120046224680756E-2</v>
      </c>
      <c r="AQ144" s="269">
        <f t="shared" si="409"/>
        <v>2.8738370599181531E-3</v>
      </c>
      <c r="AR144" s="270">
        <f t="shared" si="410"/>
        <v>1.4074299306725631E-2</v>
      </c>
    </row>
    <row r="145" spans="1:44" x14ac:dyDescent="0.2">
      <c r="A145" s="330"/>
      <c r="B145" s="91" t="s">
        <v>535</v>
      </c>
      <c r="C145" s="250">
        <f>'Dati Fig. 11'!C145+'Dati Fig. 11'!D145</f>
        <v>4985.576</v>
      </c>
      <c r="D145" s="251">
        <f>'Dati Fig. 11'!E145</f>
        <v>9836.1929999999993</v>
      </c>
      <c r="E145" s="252">
        <f>'Dati Fig. 11'!F145+'Dati Fig. 11'!G145</f>
        <v>7394.7089999999998</v>
      </c>
      <c r="F145" s="242">
        <f t="shared" si="235"/>
        <v>22216.477999999999</v>
      </c>
      <c r="G145" s="214">
        <f>'Dati Fig. 11'!I145</f>
        <v>12931.316000000001</v>
      </c>
      <c r="H145" s="241">
        <f>'Dati Fig. 11'!J145</f>
        <v>9285.1620000000003</v>
      </c>
      <c r="I145" s="242">
        <f t="shared" si="376"/>
        <v>22216.478000000003</v>
      </c>
      <c r="J145" s="269">
        <f t="shared" si="411"/>
        <v>33.021999999999935</v>
      </c>
      <c r="K145" s="269">
        <f t="shared" si="377"/>
        <v>-75.757999999999811</v>
      </c>
      <c r="L145" s="269">
        <f t="shared" si="378"/>
        <v>50.996999999999389</v>
      </c>
      <c r="M145" s="270">
        <f t="shared" si="379"/>
        <v>8.260999999998603</v>
      </c>
      <c r="N145" s="269">
        <f t="shared" si="380"/>
        <v>1.6599999999998545</v>
      </c>
      <c r="O145" s="269">
        <f t="shared" si="381"/>
        <v>6.6020000000007713</v>
      </c>
      <c r="P145" s="270">
        <f t="shared" si="382"/>
        <v>8.2620000000024447</v>
      </c>
      <c r="Q145" s="269">
        <f t="shared" si="383"/>
        <v>6.6676708623469695E-3</v>
      </c>
      <c r="R145" s="269">
        <f t="shared" si="384"/>
        <v>-7.6430967021527667E-3</v>
      </c>
      <c r="S145" s="269">
        <f t="shared" si="385"/>
        <v>6.9443082735269829E-3</v>
      </c>
      <c r="T145" s="270">
        <f t="shared" si="386"/>
        <v>3.7197943445881326E-4</v>
      </c>
      <c r="U145" s="269">
        <f t="shared" si="387"/>
        <v>1.2838701973199088E-4</v>
      </c>
      <c r="V145" s="269">
        <f t="shared" si="388"/>
        <v>7.1153282405898887E-4</v>
      </c>
      <c r="W145" s="270">
        <f t="shared" si="389"/>
        <v>3.7202447958910545E-4</v>
      </c>
      <c r="X145" s="269">
        <f t="shared" si="390"/>
        <v>6.7825271825120064E-3</v>
      </c>
      <c r="Y145" s="269">
        <f t="shared" si="391"/>
        <v>-1.6583382164935847E-2</v>
      </c>
      <c r="Z145" s="269">
        <f t="shared" si="392"/>
        <v>5.14220349478283E-2</v>
      </c>
      <c r="AA145" s="270">
        <f t="shared" si="393"/>
        <v>1.0432160122944772E-2</v>
      </c>
      <c r="AB145" s="269">
        <f t="shared" si="394"/>
        <v>1.7260837052028067E-2</v>
      </c>
      <c r="AC145" s="269">
        <f t="shared" si="395"/>
        <v>1.0732914101000577E-3</v>
      </c>
      <c r="AD145" s="270">
        <f t="shared" si="396"/>
        <v>1.0432160122944937E-2</v>
      </c>
      <c r="AE145" s="269">
        <f t="shared" si="397"/>
        <v>1.4869271135093795E-3</v>
      </c>
      <c r="AF145" s="269">
        <f t="shared" si="398"/>
        <v>-3.4112598953801561E-3</v>
      </c>
      <c r="AG145" s="269">
        <f t="shared" si="399"/>
        <v>2.2963122163296309E-3</v>
      </c>
      <c r="AH145" s="270">
        <f t="shared" si="400"/>
        <v>3.7197943445881326E-4</v>
      </c>
      <c r="AI145" s="269">
        <f t="shared" si="401"/>
        <v>7.4747108243757458E-5</v>
      </c>
      <c r="AJ145" s="269">
        <f t="shared" si="402"/>
        <v>2.9727735459360701E-4</v>
      </c>
      <c r="AK145" s="270">
        <f t="shared" si="403"/>
        <v>3.7202446283744636E-4</v>
      </c>
      <c r="AL145" s="269">
        <f t="shared" si="404"/>
        <v>1.5275771867192358E-3</v>
      </c>
      <c r="AM145" s="269">
        <f t="shared" si="405"/>
        <v>-7.543876285668368E-3</v>
      </c>
      <c r="AN145" s="269">
        <f t="shared" si="406"/>
        <v>1.6448459221893863E-2</v>
      </c>
      <c r="AO145" s="270">
        <f t="shared" si="407"/>
        <v>1.0432160122944772E-2</v>
      </c>
      <c r="AP145" s="269">
        <f t="shared" si="408"/>
        <v>9.9793947406901229E-3</v>
      </c>
      <c r="AQ145" s="269">
        <f t="shared" si="409"/>
        <v>4.5276538225473193E-4</v>
      </c>
      <c r="AR145" s="270">
        <f t="shared" si="410"/>
        <v>1.0432160122944937E-2</v>
      </c>
    </row>
    <row r="146" spans="1:44" x14ac:dyDescent="0.2">
      <c r="A146" s="330"/>
      <c r="B146" s="91" t="s">
        <v>536</v>
      </c>
      <c r="C146" s="250">
        <f>'Dati Fig. 11'!C146+'Dati Fig. 11'!D146</f>
        <v>4992.5659999999998</v>
      </c>
      <c r="D146" s="251">
        <f>'Dati Fig. 11'!E146</f>
        <v>9844.0290000000005</v>
      </c>
      <c r="E146" s="252">
        <f>'Dati Fig. 11'!F146+'Dati Fig. 11'!G146</f>
        <v>7388.9519999999993</v>
      </c>
      <c r="F146" s="242">
        <f t="shared" si="235"/>
        <v>22225.546999999999</v>
      </c>
      <c r="G146" s="214">
        <f>'Dati Fig. 11'!I146</f>
        <v>12939.163</v>
      </c>
      <c r="H146" s="241">
        <f>'Dati Fig. 11'!J146</f>
        <v>9286.3850000000002</v>
      </c>
      <c r="I146" s="242">
        <f t="shared" si="376"/>
        <v>22225.548000000003</v>
      </c>
      <c r="J146" s="269">
        <f t="shared" si="411"/>
        <v>6.9899999999997817</v>
      </c>
      <c r="K146" s="269">
        <f t="shared" si="377"/>
        <v>7.8360000000011496</v>
      </c>
      <c r="L146" s="269">
        <f t="shared" si="378"/>
        <v>-5.7570000000005166</v>
      </c>
      <c r="M146" s="270">
        <f t="shared" si="379"/>
        <v>9.0689999999995052</v>
      </c>
      <c r="N146" s="269">
        <f t="shared" si="380"/>
        <v>7.8469999999997526</v>
      </c>
      <c r="O146" s="269">
        <f t="shared" si="381"/>
        <v>1.2229999999999563</v>
      </c>
      <c r="P146" s="270">
        <f t="shared" si="382"/>
        <v>9.069999999999709</v>
      </c>
      <c r="Q146" s="269">
        <f t="shared" si="383"/>
        <v>1.4020446183148712E-3</v>
      </c>
      <c r="R146" s="269">
        <f t="shared" si="384"/>
        <v>7.9664967940352028E-4</v>
      </c>
      <c r="S146" s="269">
        <f t="shared" si="385"/>
        <v>-7.7852962165252441E-4</v>
      </c>
      <c r="T146" s="270">
        <f t="shared" si="386"/>
        <v>4.0821051833686263E-4</v>
      </c>
      <c r="U146" s="269">
        <f t="shared" si="387"/>
        <v>6.0682145575900802E-4</v>
      </c>
      <c r="V146" s="269">
        <f t="shared" si="388"/>
        <v>1.3171552634191587E-4</v>
      </c>
      <c r="W146" s="270">
        <f t="shared" si="389"/>
        <v>4.082555299719293E-4</v>
      </c>
      <c r="X146" s="269">
        <f t="shared" si="390"/>
        <v>4.5157845219896851E-3</v>
      </c>
      <c r="Y146" s="269">
        <f t="shared" si="391"/>
        <v>-1.154929552008434E-2</v>
      </c>
      <c r="Z146" s="269">
        <f t="shared" si="392"/>
        <v>4.3621958095530662E-2</v>
      </c>
      <c r="AA146" s="270">
        <f t="shared" si="393"/>
        <v>9.8264027324842448E-3</v>
      </c>
      <c r="AB146" s="269">
        <f t="shared" si="394"/>
        <v>1.7054369710130263E-2</v>
      </c>
      <c r="AC146" s="269">
        <f t="shared" si="395"/>
        <v>-7.4942815724328527E-5</v>
      </c>
      <c r="AD146" s="270">
        <f t="shared" si="396"/>
        <v>9.8264481678747278E-3</v>
      </c>
      <c r="AE146" s="269">
        <f t="shared" si="397"/>
        <v>3.146313290522369E-4</v>
      </c>
      <c r="AF146" s="269">
        <f t="shared" si="398"/>
        <v>3.527111723109824E-4</v>
      </c>
      <c r="AG146" s="269">
        <f t="shared" si="399"/>
        <v>-2.5913198302631574E-4</v>
      </c>
      <c r="AH146" s="270">
        <f t="shared" si="400"/>
        <v>4.0821051833686263E-4</v>
      </c>
      <c r="AI146" s="269">
        <f t="shared" si="401"/>
        <v>3.5320630029655255E-4</v>
      </c>
      <c r="AJ146" s="269">
        <f t="shared" si="402"/>
        <v>5.5049229675376829E-5</v>
      </c>
      <c r="AK146" s="270">
        <f t="shared" si="403"/>
        <v>4.0825552997192935E-4</v>
      </c>
      <c r="AL146" s="269">
        <f t="shared" si="404"/>
        <v>1.0197519000512472E-3</v>
      </c>
      <c r="AM146" s="269">
        <f t="shared" si="405"/>
        <v>-5.2259785931158759E-3</v>
      </c>
      <c r="AN146" s="269">
        <f t="shared" si="406"/>
        <v>1.4032629425548957E-2</v>
      </c>
      <c r="AO146" s="270">
        <f t="shared" si="407"/>
        <v>9.8264027324842448E-3</v>
      </c>
      <c r="AP146" s="269">
        <f t="shared" si="408"/>
        <v>9.8580711995284228E-3</v>
      </c>
      <c r="AQ146" s="269">
        <f t="shared" si="409"/>
        <v>-3.1623031653696576E-5</v>
      </c>
      <c r="AR146" s="270">
        <f t="shared" si="410"/>
        <v>9.8264481678747278E-3</v>
      </c>
    </row>
    <row r="147" spans="1:44" x14ac:dyDescent="0.2">
      <c r="A147" s="330"/>
      <c r="B147" s="91" t="s">
        <v>537</v>
      </c>
      <c r="C147" s="250">
        <f>'Dati Fig. 11'!C147+'Dati Fig. 11'!D147</f>
        <v>4949.835</v>
      </c>
      <c r="D147" s="251">
        <f>'Dati Fig. 11'!E147</f>
        <v>9881.1740000000009</v>
      </c>
      <c r="E147" s="252">
        <f>'Dati Fig. 11'!F147+'Dati Fig. 11'!G147</f>
        <v>7420.3160000000007</v>
      </c>
      <c r="F147" s="242">
        <f t="shared" si="235"/>
        <v>22251.325000000004</v>
      </c>
      <c r="G147" s="214">
        <f>'Dati Fig. 11'!I147</f>
        <v>12942.458000000001</v>
      </c>
      <c r="H147" s="241">
        <f>'Dati Fig. 11'!J147</f>
        <v>9308.8670000000002</v>
      </c>
      <c r="I147" s="242">
        <f t="shared" si="376"/>
        <v>22251.325000000001</v>
      </c>
      <c r="J147" s="269">
        <f t="shared" si="411"/>
        <v>-42.730999999999767</v>
      </c>
      <c r="K147" s="269">
        <f t="shared" si="377"/>
        <v>37.145000000000437</v>
      </c>
      <c r="L147" s="269">
        <f t="shared" si="378"/>
        <v>31.364000000001397</v>
      </c>
      <c r="M147" s="270">
        <f t="shared" si="379"/>
        <v>25.778000000005704</v>
      </c>
      <c r="N147" s="269">
        <f t="shared" si="380"/>
        <v>3.2950000000000728</v>
      </c>
      <c r="O147" s="269">
        <f t="shared" si="381"/>
        <v>22.481999999999971</v>
      </c>
      <c r="P147" s="270">
        <f t="shared" si="382"/>
        <v>25.776999999998225</v>
      </c>
      <c r="Q147" s="269">
        <f t="shared" si="383"/>
        <v>-8.5589254102999886E-3</v>
      </c>
      <c r="R147" s="269">
        <f t="shared" si="384"/>
        <v>3.7733533698448506E-3</v>
      </c>
      <c r="S147" s="269">
        <f t="shared" si="385"/>
        <v>4.2447156240832803E-3</v>
      </c>
      <c r="T147" s="270">
        <f t="shared" si="386"/>
        <v>1.1598364710666382E-3</v>
      </c>
      <c r="U147" s="269">
        <f t="shared" si="387"/>
        <v>2.5465325693787709E-4</v>
      </c>
      <c r="V147" s="269">
        <f t="shared" si="388"/>
        <v>2.4209635934758218E-3</v>
      </c>
      <c r="W147" s="270">
        <f t="shared" si="389"/>
        <v>1.1597914256151623E-3</v>
      </c>
      <c r="X147" s="269">
        <f t="shared" si="390"/>
        <v>-1.7736753901783501E-3</v>
      </c>
      <c r="Y147" s="269">
        <f t="shared" si="391"/>
        <v>-1.9425465985940344E-3</v>
      </c>
      <c r="Z147" s="269">
        <f t="shared" si="392"/>
        <v>4.6735305315595117E-2</v>
      </c>
      <c r="AA147" s="270">
        <f t="shared" si="393"/>
        <v>1.3818087214601853E-2</v>
      </c>
      <c r="AB147" s="269">
        <f t="shared" si="394"/>
        <v>1.8822516802458972E-2</v>
      </c>
      <c r="AC147" s="269">
        <f t="shared" si="395"/>
        <v>6.9412767124763606E-3</v>
      </c>
      <c r="AD147" s="270">
        <f t="shared" si="396"/>
        <v>1.3818041022877326E-2</v>
      </c>
      <c r="AE147" s="269">
        <f t="shared" si="397"/>
        <v>-1.9226073491014539E-3</v>
      </c>
      <c r="AF147" s="269">
        <f t="shared" si="398"/>
        <v>1.6712749521980467E-3</v>
      </c>
      <c r="AG147" s="269">
        <f t="shared" si="399"/>
        <v>1.4111688679698817E-3</v>
      </c>
      <c r="AH147" s="270">
        <f t="shared" si="400"/>
        <v>1.1598364710666382E-3</v>
      </c>
      <c r="AI147" s="269">
        <f t="shared" si="401"/>
        <v>1.4825281915446548E-4</v>
      </c>
      <c r="AJ147" s="269">
        <f t="shared" si="402"/>
        <v>1.0115386586435858E-3</v>
      </c>
      <c r="AK147" s="270">
        <f t="shared" si="403"/>
        <v>1.1597914777979695E-3</v>
      </c>
      <c r="AL147" s="269">
        <f t="shared" si="404"/>
        <v>-4.0071906176609686E-4</v>
      </c>
      <c r="AM147" s="269">
        <f t="shared" si="405"/>
        <v>-8.7625116496708349E-4</v>
      </c>
      <c r="AN147" s="269">
        <f t="shared" si="406"/>
        <v>1.5095057441334827E-2</v>
      </c>
      <c r="AO147" s="270">
        <f t="shared" si="407"/>
        <v>1.3818087214601853E-2</v>
      </c>
      <c r="AP147" s="269">
        <f t="shared" si="408"/>
        <v>1.0894318833408643E-2</v>
      </c>
      <c r="AQ147" s="269">
        <f t="shared" si="409"/>
        <v>2.9237228190483514E-3</v>
      </c>
      <c r="AR147" s="270">
        <f t="shared" si="410"/>
        <v>1.3818041652456911E-2</v>
      </c>
    </row>
    <row r="148" spans="1:44" x14ac:dyDescent="0.2">
      <c r="A148" s="331"/>
      <c r="B148" s="100" t="s">
        <v>538</v>
      </c>
      <c r="C148" s="253">
        <f>'Dati Fig. 11'!C148+'Dati Fig. 11'!D148</f>
        <v>4963.0630000000001</v>
      </c>
      <c r="D148" s="254">
        <f>'Dati Fig. 11'!E148</f>
        <v>9839.0429999999997</v>
      </c>
      <c r="E148" s="255">
        <f>'Dati Fig. 11'!F148+'Dati Fig. 11'!G148</f>
        <v>7416.8929999999991</v>
      </c>
      <c r="F148" s="245">
        <f t="shared" si="235"/>
        <v>22218.999</v>
      </c>
      <c r="G148" s="243">
        <f>'Dati Fig. 11'!I148</f>
        <v>12894.239</v>
      </c>
      <c r="H148" s="244">
        <f>'Dati Fig. 11'!J148</f>
        <v>9324.7610000000004</v>
      </c>
      <c r="I148" s="245">
        <f t="shared" si="376"/>
        <v>22219</v>
      </c>
      <c r="J148" s="271">
        <f t="shared" si="411"/>
        <v>13.228000000000065</v>
      </c>
      <c r="K148" s="271">
        <f t="shared" si="377"/>
        <v>-42.131000000001222</v>
      </c>
      <c r="L148" s="271">
        <f t="shared" si="378"/>
        <v>-3.4230000000015934</v>
      </c>
      <c r="M148" s="272">
        <f t="shared" si="379"/>
        <v>-32.326000000004569</v>
      </c>
      <c r="N148" s="271">
        <f t="shared" si="380"/>
        <v>-48.21900000000096</v>
      </c>
      <c r="O148" s="271">
        <f t="shared" si="381"/>
        <v>15.894000000000233</v>
      </c>
      <c r="P148" s="272">
        <f t="shared" si="382"/>
        <v>-32.325000000000728</v>
      </c>
      <c r="Q148" s="271">
        <f t="shared" si="383"/>
        <v>2.67241231273367E-3</v>
      </c>
      <c r="R148" s="271">
        <f t="shared" si="384"/>
        <v>-4.2637646093471506E-3</v>
      </c>
      <c r="S148" s="271">
        <f t="shared" si="385"/>
        <v>-4.6130110900958842E-4</v>
      </c>
      <c r="T148" s="272">
        <f t="shared" si="386"/>
        <v>-1.452767419468484E-3</v>
      </c>
      <c r="U148" s="271">
        <f t="shared" si="387"/>
        <v>-3.7256446959303218E-3</v>
      </c>
      <c r="V148" s="271">
        <f t="shared" si="388"/>
        <v>1.707404348993302E-3</v>
      </c>
      <c r="W148" s="272">
        <f t="shared" si="389"/>
        <v>-1.4527224783243572E-3</v>
      </c>
      <c r="X148" s="271">
        <f t="shared" si="390"/>
        <v>-3.2020447454773524E-3</v>
      </c>
      <c r="Y148" s="271">
        <f t="shared" si="391"/>
        <v>-6.7705668207095676E-3</v>
      </c>
      <c r="Z148" s="271">
        <f t="shared" si="392"/>
        <v>3.7436514319683631E-2</v>
      </c>
      <c r="AA148" s="272">
        <f t="shared" si="393"/>
        <v>8.3791825397859596E-3</v>
      </c>
      <c r="AB148" s="271">
        <f t="shared" si="394"/>
        <v>9.8971849109088083E-3</v>
      </c>
      <c r="AC148" s="271">
        <f t="shared" si="395"/>
        <v>6.2877057304078308E-3</v>
      </c>
      <c r="AD148" s="272">
        <f t="shared" si="396"/>
        <v>8.3792279234318548E-3</v>
      </c>
      <c r="AE148" s="271">
        <f t="shared" si="397"/>
        <v>5.9448145222812854E-4</v>
      </c>
      <c r="AF148" s="271">
        <f t="shared" si="398"/>
        <v>-1.8934153359407232E-3</v>
      </c>
      <c r="AG148" s="271">
        <f t="shared" si="399"/>
        <v>-1.5383353575580748E-4</v>
      </c>
      <c r="AH148" s="272">
        <f t="shared" si="400"/>
        <v>-1.452767419468484E-3</v>
      </c>
      <c r="AI148" s="271">
        <f t="shared" si="401"/>
        <v>-2.1670170203347871E-3</v>
      </c>
      <c r="AJ148" s="271">
        <f t="shared" si="402"/>
        <v>7.1429454201042989E-4</v>
      </c>
      <c r="AK148" s="272">
        <f t="shared" si="403"/>
        <v>-1.4527224783243569E-3</v>
      </c>
      <c r="AL148" s="271">
        <f t="shared" si="404"/>
        <v>-7.2355146634787732E-4</v>
      </c>
      <c r="AM148" s="271">
        <f t="shared" si="405"/>
        <v>-3.0438811295208732E-3</v>
      </c>
      <c r="AN148" s="271">
        <f t="shared" si="406"/>
        <v>1.2146615135654588E-2</v>
      </c>
      <c r="AO148" s="272">
        <f t="shared" si="407"/>
        <v>8.3791825397859596E-3</v>
      </c>
      <c r="AP148" s="271">
        <f t="shared" si="408"/>
        <v>5.7349497959301669E-3</v>
      </c>
      <c r="AQ148" s="271">
        <f t="shared" si="409"/>
        <v>2.6442781275016879E-3</v>
      </c>
      <c r="AR148" s="272">
        <f t="shared" si="410"/>
        <v>8.3792279234318548E-3</v>
      </c>
    </row>
    <row r="149" spans="1:44" x14ac:dyDescent="0.2">
      <c r="A149" s="329">
        <f>A137+1</f>
        <v>2016</v>
      </c>
      <c r="B149" s="82" t="s">
        <v>527</v>
      </c>
      <c r="C149" s="247">
        <f>'Dati Fig. 11'!C149+'Dati Fig. 11'!D149</f>
        <v>4954.0709999999999</v>
      </c>
      <c r="D149" s="248">
        <f>'Dati Fig. 11'!E149</f>
        <v>9852.9439999999995</v>
      </c>
      <c r="E149" s="249">
        <f>'Dati Fig. 11'!F149+'Dati Fig. 11'!G149</f>
        <v>7504.6819999999998</v>
      </c>
      <c r="F149" s="240">
        <f t="shared" ref="F149:F172" si="412">SUM(C149:E149)</f>
        <v>22311.697</v>
      </c>
      <c r="G149" s="213">
        <f>'Dati Fig. 11'!I149</f>
        <v>12960.405000000001</v>
      </c>
      <c r="H149" s="239">
        <f>'Dati Fig. 11'!J149</f>
        <v>9351.2919999999995</v>
      </c>
      <c r="I149" s="240">
        <f t="shared" si="376"/>
        <v>22311.697</v>
      </c>
      <c r="J149" s="267">
        <f t="shared" ref="J149:J160" si="413">C149-C148</f>
        <v>-8.9920000000001892</v>
      </c>
      <c r="K149" s="267">
        <f t="shared" ref="K149:K160" si="414">D149-D148</f>
        <v>13.90099999999984</v>
      </c>
      <c r="L149" s="267">
        <f t="shared" ref="L149:L160" si="415">E149-E148</f>
        <v>87.789000000000669</v>
      </c>
      <c r="M149" s="268">
        <f t="shared" ref="M149:M160" si="416">F149-F148</f>
        <v>92.69800000000032</v>
      </c>
      <c r="N149" s="267">
        <f t="shared" ref="N149:N160" si="417">G149-G148</f>
        <v>66.166000000001077</v>
      </c>
      <c r="O149" s="267">
        <f t="shared" ref="O149:O160" si="418">H149-H148</f>
        <v>26.53099999999904</v>
      </c>
      <c r="P149" s="268">
        <f t="shared" ref="P149:P160" si="419">I149-I148</f>
        <v>92.697000000000116</v>
      </c>
      <c r="Q149" s="267">
        <f t="shared" ref="Q149:Q160" si="420">(C149-C148)/C148</f>
        <v>-1.8117843758985507E-3</v>
      </c>
      <c r="R149" s="267">
        <f t="shared" ref="R149:R160" si="421">(D149-D148)/D148</f>
        <v>1.4128406594015131E-3</v>
      </c>
      <c r="S149" s="267">
        <f t="shared" ref="S149:S160" si="422">(E149-E148)/E148</f>
        <v>1.1836357892718781E-2</v>
      </c>
      <c r="T149" s="268">
        <f t="shared" ref="T149:T160" si="423">(F149-F148)/F148</f>
        <v>4.1720151299345356E-3</v>
      </c>
      <c r="U149" s="267">
        <f t="shared" ref="U149:U160" si="424">(G149-G148)/G148</f>
        <v>5.1314389317586775E-3</v>
      </c>
      <c r="V149" s="267">
        <f t="shared" ref="V149:V160" si="425">(H149-H148)/H148</f>
        <v>2.8452203761575269E-3</v>
      </c>
      <c r="W149" s="268">
        <f t="shared" ref="W149:W160" si="426">(I149-I148)/I148</f>
        <v>4.1719699356406728E-3</v>
      </c>
      <c r="X149" s="267">
        <f t="shared" ref="X149:X160" si="427">(C149-C137)/C137</f>
        <v>6.5389554859750501E-3</v>
      </c>
      <c r="Y149" s="267">
        <f t="shared" ref="Y149:Y160" si="428">(D149-D137)/D137</f>
        <v>-6.1462332042248359E-3</v>
      </c>
      <c r="Z149" s="267">
        <f t="shared" ref="Z149:Z160" si="429">(E149-E137)/E137</f>
        <v>4.9783382952446296E-2</v>
      </c>
      <c r="AA149" s="268">
        <f t="shared" ref="AA149:AA160" si="430">(F149-F137)/F137</f>
        <v>1.4880537722960498E-2</v>
      </c>
      <c r="AB149" s="267">
        <f t="shared" ref="AB149:AB160" si="431">(G149-G137)/G137</f>
        <v>1.8421938511868009E-2</v>
      </c>
      <c r="AC149" s="267">
        <f t="shared" ref="AC149:AC160" si="432">(H149-H137)/H137</f>
        <v>1.0012866974193787E-2</v>
      </c>
      <c r="AD149" s="268">
        <f t="shared" ref="AD149:AD160" si="433">(I149-I137)/I137</f>
        <v>1.4880537722960498E-2</v>
      </c>
      <c r="AE149" s="267">
        <f t="shared" ref="AE149:AE160" si="434">(C149-C148)/$F148</f>
        <v>-4.046986995228808E-4</v>
      </c>
      <c r="AF149" s="267">
        <f t="shared" ref="AF149:AF160" si="435">(D149-D148)/$F148</f>
        <v>6.2563574533667512E-4</v>
      </c>
      <c r="AG149" s="267">
        <f t="shared" ref="AG149:AG160" si="436">(E149-E148)/$F148</f>
        <v>3.9510780841207419E-3</v>
      </c>
      <c r="AH149" s="268">
        <f t="shared" ref="AH149:AH160" si="437">(F149-F148)/$F148</f>
        <v>4.1720151299345356E-3</v>
      </c>
      <c r="AI149" s="267">
        <f t="shared" ref="AI149:AI160" si="438">(G149-G148)/$F148</f>
        <v>2.9779019297854542E-3</v>
      </c>
      <c r="AJ149" s="267">
        <f t="shared" ref="AJ149:AJ160" si="439">(H149-H148)/$F148</f>
        <v>1.1940681936211007E-3</v>
      </c>
      <c r="AK149" s="268">
        <f t="shared" ref="AK149:AK160" si="440">(I149-I148)/$F148</f>
        <v>4.1719701234065546E-3</v>
      </c>
      <c r="AL149" s="267">
        <f t="shared" ref="AL149:AL160" si="441">(C149-C137)/$F137</f>
        <v>1.4639368411141042E-3</v>
      </c>
      <c r="AM149" s="267">
        <f t="shared" ref="AM149:AM160" si="442">(D149-D137)/$F137</f>
        <v>-2.7716276267589178E-3</v>
      </c>
      <c r="AN149" s="267">
        <f t="shared" ref="AN149:AN160" si="443">(E149-E137)/$F137</f>
        <v>1.618822850860531E-2</v>
      </c>
      <c r="AO149" s="268">
        <f t="shared" ref="AO149:AO160" si="444">(F149-F137)/$F137</f>
        <v>1.4880537722960498E-2</v>
      </c>
      <c r="AP149" s="267">
        <f t="shared" ref="AP149:AP160" si="445">(G149-G137)/$F137</f>
        <v>1.0663713684448009E-2</v>
      </c>
      <c r="AQ149" s="267">
        <f t="shared" ref="AQ149:AQ160" si="446">(H149-H137)/$F137</f>
        <v>4.2168240385124884E-3</v>
      </c>
      <c r="AR149" s="268">
        <f t="shared" ref="AR149:AR160" si="447">(I149-I137)/$F137</f>
        <v>1.4880537722960498E-2</v>
      </c>
    </row>
    <row r="150" spans="1:44" x14ac:dyDescent="0.2">
      <c r="A150" s="330"/>
      <c r="B150" s="91" t="s">
        <v>528</v>
      </c>
      <c r="C150" s="250">
        <f>'Dati Fig. 11'!C150+'Dati Fig. 11'!D150</f>
        <v>4925.2849999999999</v>
      </c>
      <c r="D150" s="251">
        <f>'Dati Fig. 11'!E150</f>
        <v>9779.3209999999999</v>
      </c>
      <c r="E150" s="252">
        <f>'Dati Fig. 11'!F150+'Dati Fig. 11'!G150</f>
        <v>7521.9229999999989</v>
      </c>
      <c r="F150" s="242">
        <f t="shared" si="412"/>
        <v>22226.528999999999</v>
      </c>
      <c r="G150" s="214">
        <f>'Dati Fig. 11'!I150</f>
        <v>12919.17</v>
      </c>
      <c r="H150" s="241">
        <f>'Dati Fig. 11'!J150</f>
        <v>9307.3590000000004</v>
      </c>
      <c r="I150" s="242">
        <f t="shared" si="376"/>
        <v>22226.529000000002</v>
      </c>
      <c r="J150" s="269">
        <f t="shared" si="413"/>
        <v>-28.786000000000058</v>
      </c>
      <c r="K150" s="269">
        <f t="shared" si="414"/>
        <v>-73.622999999999593</v>
      </c>
      <c r="L150" s="269">
        <f t="shared" si="415"/>
        <v>17.240999999999076</v>
      </c>
      <c r="M150" s="270">
        <f t="shared" si="416"/>
        <v>-85.168000000001484</v>
      </c>
      <c r="N150" s="269">
        <f t="shared" si="417"/>
        <v>-41.235000000000582</v>
      </c>
      <c r="O150" s="269">
        <f t="shared" si="418"/>
        <v>-43.932999999999083</v>
      </c>
      <c r="P150" s="270">
        <f t="shared" si="419"/>
        <v>-85.167999999997846</v>
      </c>
      <c r="Q150" s="269">
        <f t="shared" si="420"/>
        <v>-5.8105747777938708E-3</v>
      </c>
      <c r="R150" s="269">
        <f t="shared" si="421"/>
        <v>-7.4721829333445509E-3</v>
      </c>
      <c r="S150" s="269">
        <f t="shared" si="422"/>
        <v>2.2973658310903883E-3</v>
      </c>
      <c r="T150" s="270">
        <f t="shared" si="423"/>
        <v>-3.8171905973804448E-3</v>
      </c>
      <c r="U150" s="269">
        <f t="shared" si="424"/>
        <v>-3.1816135375399594E-3</v>
      </c>
      <c r="V150" s="269">
        <f t="shared" si="425"/>
        <v>-4.6980673900461119E-3</v>
      </c>
      <c r="W150" s="270">
        <f t="shared" si="426"/>
        <v>-3.8171905973802822E-3</v>
      </c>
      <c r="X150" s="269">
        <f t="shared" si="427"/>
        <v>1.2790443266042706E-2</v>
      </c>
      <c r="Y150" s="269">
        <f t="shared" si="428"/>
        <v>-1.5989470155041648E-2</v>
      </c>
      <c r="Z150" s="269">
        <f t="shared" si="429"/>
        <v>4.3895404551080555E-2</v>
      </c>
      <c r="AA150" s="270">
        <f t="shared" si="430"/>
        <v>9.9781246289522823E-3</v>
      </c>
      <c r="AB150" s="269">
        <f t="shared" si="431"/>
        <v>1.33900010573819E-2</v>
      </c>
      <c r="AC150" s="269">
        <f t="shared" si="432"/>
        <v>5.2801363680598755E-3</v>
      </c>
      <c r="AD150" s="270">
        <f t="shared" si="433"/>
        <v>9.9781246289524471E-3</v>
      </c>
      <c r="AE150" s="269">
        <f t="shared" si="434"/>
        <v>-1.2901752833950756E-3</v>
      </c>
      <c r="AF150" s="269">
        <f t="shared" si="435"/>
        <v>-3.2997490060930638E-3</v>
      </c>
      <c r="AG150" s="269">
        <f t="shared" si="436"/>
        <v>7.72733692107735E-4</v>
      </c>
      <c r="AH150" s="270">
        <f t="shared" si="437"/>
        <v>-3.8171905973804448E-3</v>
      </c>
      <c r="AI150" s="269">
        <f t="shared" si="438"/>
        <v>-1.8481337389980054E-3</v>
      </c>
      <c r="AJ150" s="269">
        <f t="shared" si="439"/>
        <v>-1.9690568583823581E-3</v>
      </c>
      <c r="AK150" s="270">
        <f t="shared" si="440"/>
        <v>-3.8171905973802822E-3</v>
      </c>
      <c r="AL150" s="269">
        <f t="shared" si="441"/>
        <v>2.8264264442750143E-3</v>
      </c>
      <c r="AM150" s="269">
        <f t="shared" si="442"/>
        <v>-7.2207673024614937E-3</v>
      </c>
      <c r="AN150" s="269">
        <f t="shared" si="443"/>
        <v>1.4372465487138719E-2</v>
      </c>
      <c r="AO150" s="270">
        <f t="shared" si="444"/>
        <v>9.9781246289522823E-3</v>
      </c>
      <c r="AP150" s="269">
        <f t="shared" si="445"/>
        <v>7.7567345684254494E-3</v>
      </c>
      <c r="AQ150" s="269">
        <f t="shared" si="446"/>
        <v>2.221390060526832E-3</v>
      </c>
      <c r="AR150" s="270">
        <f t="shared" si="447"/>
        <v>9.9781246289524471E-3</v>
      </c>
    </row>
    <row r="151" spans="1:44" x14ac:dyDescent="0.2">
      <c r="A151" s="330"/>
      <c r="B151" s="91" t="s">
        <v>529</v>
      </c>
      <c r="C151" s="250">
        <f>'Dati Fig. 11'!C151+'Dati Fig. 11'!D151</f>
        <v>4927.4170000000004</v>
      </c>
      <c r="D151" s="251">
        <f>'Dati Fig. 11'!E151</f>
        <v>9819.7000000000007</v>
      </c>
      <c r="E151" s="252">
        <f>'Dati Fig. 11'!F151+'Dati Fig. 11'!G151</f>
        <v>7586.6739999999991</v>
      </c>
      <c r="F151" s="242">
        <f t="shared" si="412"/>
        <v>22333.791000000001</v>
      </c>
      <c r="G151" s="214">
        <f>'Dati Fig. 11'!I151</f>
        <v>12951.880999999999</v>
      </c>
      <c r="H151" s="241">
        <f>'Dati Fig. 11'!J151</f>
        <v>9381.91</v>
      </c>
      <c r="I151" s="242">
        <f t="shared" si="376"/>
        <v>22333.790999999997</v>
      </c>
      <c r="J151" s="269">
        <f t="shared" si="413"/>
        <v>2.1320000000005166</v>
      </c>
      <c r="K151" s="269">
        <f t="shared" si="414"/>
        <v>40.379000000000815</v>
      </c>
      <c r="L151" s="269">
        <f t="shared" si="415"/>
        <v>64.751000000000204</v>
      </c>
      <c r="M151" s="270">
        <f t="shared" si="416"/>
        <v>107.26200000000244</v>
      </c>
      <c r="N151" s="269">
        <f t="shared" si="417"/>
        <v>32.710999999999331</v>
      </c>
      <c r="O151" s="269">
        <f t="shared" si="418"/>
        <v>74.550999999999476</v>
      </c>
      <c r="P151" s="270">
        <f t="shared" si="419"/>
        <v>107.26199999999517</v>
      </c>
      <c r="Q151" s="269">
        <f t="shared" si="420"/>
        <v>4.3286835178076325E-4</v>
      </c>
      <c r="R151" s="269">
        <f t="shared" si="421"/>
        <v>4.1290187733893603E-3</v>
      </c>
      <c r="S151" s="269">
        <f t="shared" si="422"/>
        <v>8.6083040201289235E-3</v>
      </c>
      <c r="T151" s="270">
        <f t="shared" si="423"/>
        <v>4.8258547252250884E-3</v>
      </c>
      <c r="U151" s="269">
        <f t="shared" si="424"/>
        <v>2.5319738032705918E-3</v>
      </c>
      <c r="V151" s="269">
        <f t="shared" si="425"/>
        <v>8.0098984040477515E-3</v>
      </c>
      <c r="W151" s="270">
        <f t="shared" si="426"/>
        <v>4.8258547252247597E-3</v>
      </c>
      <c r="X151" s="269">
        <f t="shared" si="427"/>
        <v>6.3665114797156761E-3</v>
      </c>
      <c r="Y151" s="269">
        <f t="shared" si="428"/>
        <v>-8.8769789001427093E-3</v>
      </c>
      <c r="Z151" s="269">
        <f t="shared" si="429"/>
        <v>5.301397430546629E-2</v>
      </c>
      <c r="AA151" s="270">
        <f t="shared" si="430"/>
        <v>1.4774803215722247E-2</v>
      </c>
      <c r="AB151" s="269">
        <f t="shared" si="431"/>
        <v>1.5025445617662525E-2</v>
      </c>
      <c r="AC151" s="269">
        <f t="shared" si="432"/>
        <v>1.4428990586977461E-2</v>
      </c>
      <c r="AD151" s="270">
        <f t="shared" si="433"/>
        <v>1.4774803215721914E-2</v>
      </c>
      <c r="AE151" s="269">
        <f t="shared" si="434"/>
        <v>9.5921409951167663E-5</v>
      </c>
      <c r="AF151" s="269">
        <f t="shared" si="435"/>
        <v>1.81670291389181E-3</v>
      </c>
      <c r="AG151" s="269">
        <f t="shared" si="436"/>
        <v>2.9132304013820697E-3</v>
      </c>
      <c r="AH151" s="270">
        <f t="shared" si="437"/>
        <v>4.8258547252250884E-3</v>
      </c>
      <c r="AI151" s="269">
        <f t="shared" si="438"/>
        <v>1.4717097752869706E-3</v>
      </c>
      <c r="AJ151" s="269">
        <f t="shared" si="439"/>
        <v>3.3541449499379537E-3</v>
      </c>
      <c r="AK151" s="270">
        <f t="shared" si="440"/>
        <v>4.8258547252247605E-3</v>
      </c>
      <c r="AL151" s="269">
        <f t="shared" si="441"/>
        <v>1.4163542663151536E-3</v>
      </c>
      <c r="AM151" s="269">
        <f t="shared" si="442"/>
        <v>-3.9961618671376332E-3</v>
      </c>
      <c r="AN151" s="269">
        <f t="shared" si="443"/>
        <v>1.7354610816544769E-2</v>
      </c>
      <c r="AO151" s="270">
        <f t="shared" si="444"/>
        <v>1.4774803215722247E-2</v>
      </c>
      <c r="AP151" s="269">
        <f t="shared" si="445"/>
        <v>8.7114511233735339E-3</v>
      </c>
      <c r="AQ151" s="269">
        <f t="shared" si="446"/>
        <v>6.0633520923485482E-3</v>
      </c>
      <c r="AR151" s="270">
        <f t="shared" si="447"/>
        <v>1.4774803215721916E-2</v>
      </c>
    </row>
    <row r="152" spans="1:44" x14ac:dyDescent="0.2">
      <c r="A152" s="330"/>
      <c r="B152" s="91" t="s">
        <v>530</v>
      </c>
      <c r="C152" s="250">
        <f>'Dati Fig. 11'!C152+'Dati Fig. 11'!D152</f>
        <v>5001.7359999999999</v>
      </c>
      <c r="D152" s="251">
        <f>'Dati Fig. 11'!E152</f>
        <v>9834.7649999999994</v>
      </c>
      <c r="E152" s="252">
        <f>'Dati Fig. 11'!F152+'Dati Fig. 11'!G152</f>
        <v>7592.7589999999991</v>
      </c>
      <c r="F152" s="242">
        <f t="shared" si="412"/>
        <v>22429.26</v>
      </c>
      <c r="G152" s="214">
        <f>'Dati Fig. 11'!I152</f>
        <v>13017.058000000001</v>
      </c>
      <c r="H152" s="241">
        <f>'Dati Fig. 11'!J152</f>
        <v>9412.2029999999995</v>
      </c>
      <c r="I152" s="242">
        <f t="shared" si="376"/>
        <v>22429.260999999999</v>
      </c>
      <c r="J152" s="269">
        <f t="shared" si="413"/>
        <v>74.318999999999505</v>
      </c>
      <c r="K152" s="269">
        <f t="shared" si="414"/>
        <v>15.06499999999869</v>
      </c>
      <c r="L152" s="269">
        <f t="shared" si="415"/>
        <v>6.0850000000000364</v>
      </c>
      <c r="M152" s="270">
        <f t="shared" si="416"/>
        <v>95.468999999997322</v>
      </c>
      <c r="N152" s="269">
        <f t="shared" si="417"/>
        <v>65.177000000001499</v>
      </c>
      <c r="O152" s="269">
        <f t="shared" si="418"/>
        <v>30.292999999999665</v>
      </c>
      <c r="P152" s="270">
        <f t="shared" si="419"/>
        <v>95.470000000001164</v>
      </c>
      <c r="Q152" s="269">
        <f t="shared" si="420"/>
        <v>1.5082750252312621E-2</v>
      </c>
      <c r="R152" s="269">
        <f t="shared" si="421"/>
        <v>1.5341609214129443E-3</v>
      </c>
      <c r="S152" s="269">
        <f t="shared" si="422"/>
        <v>8.0206425108025425E-4</v>
      </c>
      <c r="T152" s="270">
        <f t="shared" si="423"/>
        <v>4.2746437449870164E-3</v>
      </c>
      <c r="U152" s="269">
        <f t="shared" si="424"/>
        <v>5.0322420349601348E-3</v>
      </c>
      <c r="V152" s="269">
        <f t="shared" si="425"/>
        <v>3.2288734383510037E-3</v>
      </c>
      <c r="W152" s="270">
        <f t="shared" si="426"/>
        <v>4.2746885201890347E-3</v>
      </c>
      <c r="X152" s="269">
        <f t="shared" si="427"/>
        <v>1.6049637518059053E-2</v>
      </c>
      <c r="Y152" s="269">
        <f t="shared" si="428"/>
        <v>-6.2670831923365491E-3</v>
      </c>
      <c r="Z152" s="269">
        <f t="shared" si="429"/>
        <v>4.216488936203177E-2</v>
      </c>
      <c r="AA152" s="270">
        <f t="shared" si="430"/>
        <v>1.4665361325751311E-2</v>
      </c>
      <c r="AB152" s="269">
        <f t="shared" si="431"/>
        <v>1.3983673821670959E-2</v>
      </c>
      <c r="AC152" s="269">
        <f t="shared" si="432"/>
        <v>1.5609753571039608E-2</v>
      </c>
      <c r="AD152" s="270">
        <f t="shared" si="433"/>
        <v>1.4665406564219345E-2</v>
      </c>
      <c r="AE152" s="269">
        <f t="shared" si="434"/>
        <v>3.327648225954989E-3</v>
      </c>
      <c r="AF152" s="269">
        <f t="shared" si="435"/>
        <v>6.7453841580225626E-4</v>
      </c>
      <c r="AG152" s="269">
        <f t="shared" si="436"/>
        <v>2.7245710322981156E-4</v>
      </c>
      <c r="AH152" s="270">
        <f t="shared" si="437"/>
        <v>4.2746437449870164E-3</v>
      </c>
      <c r="AI152" s="269">
        <f t="shared" si="438"/>
        <v>2.9183133306836038E-3</v>
      </c>
      <c r="AJ152" s="269">
        <f t="shared" si="439"/>
        <v>1.35637518950543E-3</v>
      </c>
      <c r="AK152" s="270">
        <f t="shared" si="440"/>
        <v>4.2746885201890338E-3</v>
      </c>
      <c r="AL152" s="269">
        <f t="shared" si="441"/>
        <v>3.5742008816886856E-3</v>
      </c>
      <c r="AM152" s="269">
        <f t="shared" si="442"/>
        <v>-2.8058707407587085E-3</v>
      </c>
      <c r="AN152" s="269">
        <f t="shared" si="443"/>
        <v>1.3897031184821334E-2</v>
      </c>
      <c r="AO152" s="270">
        <f t="shared" si="444"/>
        <v>1.4665361325751311E-2</v>
      </c>
      <c r="AP152" s="269">
        <f t="shared" si="445"/>
        <v>8.1210288259066527E-3</v>
      </c>
      <c r="AQ152" s="269">
        <f t="shared" si="446"/>
        <v>6.5443777383126919E-3</v>
      </c>
      <c r="AR152" s="270">
        <f t="shared" si="447"/>
        <v>1.4665406564219345E-2</v>
      </c>
    </row>
    <row r="153" spans="1:44" x14ac:dyDescent="0.2">
      <c r="A153" s="330"/>
      <c r="B153" s="91" t="s">
        <v>531</v>
      </c>
      <c r="C153" s="250">
        <f>'Dati Fig. 11'!C153+'Dati Fig. 11'!D153</f>
        <v>5035.8960000000006</v>
      </c>
      <c r="D153" s="251">
        <f>'Dati Fig. 11'!E153</f>
        <v>9824.5249999999996</v>
      </c>
      <c r="E153" s="252">
        <f>'Dati Fig. 11'!F153+'Dati Fig. 11'!G153</f>
        <v>7617.0219999999981</v>
      </c>
      <c r="F153" s="242">
        <f t="shared" si="412"/>
        <v>22477.442999999999</v>
      </c>
      <c r="G153" s="214">
        <f>'Dati Fig. 11'!I153</f>
        <v>13038.768</v>
      </c>
      <c r="H153" s="241">
        <f>'Dati Fig. 11'!J153</f>
        <v>9438.6749999999993</v>
      </c>
      <c r="I153" s="242">
        <f t="shared" si="376"/>
        <v>22477.442999999999</v>
      </c>
      <c r="J153" s="269">
        <f t="shared" si="413"/>
        <v>34.160000000000764</v>
      </c>
      <c r="K153" s="269">
        <f t="shared" si="414"/>
        <v>-10.239999999999782</v>
      </c>
      <c r="L153" s="269">
        <f t="shared" si="415"/>
        <v>24.26299999999901</v>
      </c>
      <c r="M153" s="270">
        <f t="shared" si="416"/>
        <v>48.183000000000902</v>
      </c>
      <c r="N153" s="269">
        <f t="shared" si="417"/>
        <v>21.709999999999127</v>
      </c>
      <c r="O153" s="269">
        <f t="shared" si="418"/>
        <v>26.471999999999753</v>
      </c>
      <c r="P153" s="270">
        <f t="shared" si="419"/>
        <v>48.182000000000698</v>
      </c>
      <c r="Q153" s="269">
        <f t="shared" si="420"/>
        <v>6.8296287528971473E-3</v>
      </c>
      <c r="R153" s="269">
        <f t="shared" si="421"/>
        <v>-1.0412043399104893E-3</v>
      </c>
      <c r="S153" s="269">
        <f t="shared" si="422"/>
        <v>3.1955445971614551E-3</v>
      </c>
      <c r="T153" s="270">
        <f t="shared" si="423"/>
        <v>2.1482206724609239E-3</v>
      </c>
      <c r="U153" s="269">
        <f t="shared" si="424"/>
        <v>1.6678115746276252E-3</v>
      </c>
      <c r="V153" s="269">
        <f t="shared" si="425"/>
        <v>2.8125190245046516E-3</v>
      </c>
      <c r="W153" s="270">
        <f t="shared" si="426"/>
        <v>2.1481759920668228E-3</v>
      </c>
      <c r="X153" s="269">
        <f t="shared" si="427"/>
        <v>3.6110727053665026E-2</v>
      </c>
      <c r="Y153" s="269">
        <f t="shared" si="428"/>
        <v>-9.5306410083213396E-3</v>
      </c>
      <c r="Z153" s="269">
        <f t="shared" si="429"/>
        <v>4.7784012680666808E-2</v>
      </c>
      <c r="AA153" s="270">
        <f t="shared" si="430"/>
        <v>1.9427102965187664E-2</v>
      </c>
      <c r="AB153" s="269">
        <f t="shared" si="431"/>
        <v>1.9523531012394957E-2</v>
      </c>
      <c r="AC153" s="269">
        <f t="shared" si="432"/>
        <v>1.9293925397296789E-2</v>
      </c>
      <c r="AD153" s="270">
        <f t="shared" si="433"/>
        <v>1.9427102965187664E-2</v>
      </c>
      <c r="AE153" s="269">
        <f t="shared" si="434"/>
        <v>1.5230105674463074E-3</v>
      </c>
      <c r="AF153" s="269">
        <f t="shared" si="435"/>
        <v>-4.5654649328599262E-4</v>
      </c>
      <c r="AG153" s="269">
        <f t="shared" si="436"/>
        <v>1.0817565983005687E-3</v>
      </c>
      <c r="AH153" s="270">
        <f t="shared" si="437"/>
        <v>2.1482206724609239E-3</v>
      </c>
      <c r="AI153" s="269">
        <f t="shared" si="438"/>
        <v>9.6793206730846795E-4</v>
      </c>
      <c r="AJ153" s="269">
        <f t="shared" si="439"/>
        <v>1.180244020533881E-3</v>
      </c>
      <c r="AK153" s="270">
        <f t="shared" si="440"/>
        <v>2.1481760878424298E-3</v>
      </c>
      <c r="AL153" s="269">
        <f t="shared" si="441"/>
        <v>7.9600553183752556E-3</v>
      </c>
      <c r="AM153" s="269">
        <f t="shared" si="442"/>
        <v>-4.2874779475055892E-3</v>
      </c>
      <c r="AN153" s="269">
        <f t="shared" si="443"/>
        <v>1.5754525594317954E-2</v>
      </c>
      <c r="AO153" s="270">
        <f t="shared" si="444"/>
        <v>1.9427102965187664E-2</v>
      </c>
      <c r="AP153" s="269">
        <f t="shared" si="445"/>
        <v>1.1324184627458376E-2</v>
      </c>
      <c r="AQ153" s="269">
        <f t="shared" si="446"/>
        <v>8.1029183377292861E-3</v>
      </c>
      <c r="AR153" s="270">
        <f t="shared" si="447"/>
        <v>1.9427102965187664E-2</v>
      </c>
    </row>
    <row r="154" spans="1:44" x14ac:dyDescent="0.2">
      <c r="A154" s="330"/>
      <c r="B154" s="91" t="s">
        <v>532</v>
      </c>
      <c r="C154" s="250">
        <f>'Dati Fig. 11'!C154+'Dati Fig. 11'!D154</f>
        <v>5025.4619999999995</v>
      </c>
      <c r="D154" s="251">
        <f>'Dati Fig. 11'!E154</f>
        <v>9798.4770000000008</v>
      </c>
      <c r="E154" s="252">
        <f>'Dati Fig. 11'!F154+'Dati Fig. 11'!G154</f>
        <v>7671.4809999999979</v>
      </c>
      <c r="F154" s="242">
        <f t="shared" si="412"/>
        <v>22495.42</v>
      </c>
      <c r="G154" s="214">
        <f>'Dati Fig. 11'!I154</f>
        <v>13076.638999999999</v>
      </c>
      <c r="H154" s="241">
        <f>'Dati Fig. 11'!J154</f>
        <v>9418.7810000000009</v>
      </c>
      <c r="I154" s="242">
        <f t="shared" si="376"/>
        <v>22495.42</v>
      </c>
      <c r="J154" s="269">
        <f t="shared" si="413"/>
        <v>-10.434000000001106</v>
      </c>
      <c r="K154" s="269">
        <f t="shared" si="414"/>
        <v>-26.047999999998865</v>
      </c>
      <c r="L154" s="269">
        <f t="shared" si="415"/>
        <v>54.458999999999833</v>
      </c>
      <c r="M154" s="270">
        <f t="shared" si="416"/>
        <v>17.976999999998952</v>
      </c>
      <c r="N154" s="269">
        <f t="shared" si="417"/>
        <v>37.870999999999185</v>
      </c>
      <c r="O154" s="269">
        <f t="shared" si="418"/>
        <v>-19.893999999998414</v>
      </c>
      <c r="P154" s="270">
        <f t="shared" si="419"/>
        <v>17.976999999998952</v>
      </c>
      <c r="Q154" s="269">
        <f t="shared" si="420"/>
        <v>-2.0719252343577199E-3</v>
      </c>
      <c r="R154" s="269">
        <f t="shared" si="421"/>
        <v>-2.6513241098168987E-3</v>
      </c>
      <c r="S154" s="269">
        <f t="shared" si="422"/>
        <v>7.1496445723801044E-3</v>
      </c>
      <c r="T154" s="270">
        <f t="shared" si="423"/>
        <v>7.9977958346947881E-4</v>
      </c>
      <c r="U154" s="269">
        <f t="shared" si="424"/>
        <v>2.9044922035578197E-3</v>
      </c>
      <c r="V154" s="269">
        <f t="shared" si="425"/>
        <v>-2.1077110929233621E-3</v>
      </c>
      <c r="W154" s="270">
        <f t="shared" si="426"/>
        <v>7.9977958346947881E-4</v>
      </c>
      <c r="X154" s="269">
        <f t="shared" si="427"/>
        <v>3.5041746965134804E-2</v>
      </c>
      <c r="Y154" s="269">
        <f t="shared" si="428"/>
        <v>-7.8342647471147525E-3</v>
      </c>
      <c r="Z154" s="269">
        <f t="shared" si="429"/>
        <v>4.471540065339942E-2</v>
      </c>
      <c r="AA154" s="270">
        <f t="shared" si="430"/>
        <v>1.9077388637465074E-2</v>
      </c>
      <c r="AB154" s="269">
        <f t="shared" si="431"/>
        <v>2.2588594534110204E-2</v>
      </c>
      <c r="AC154" s="269">
        <f t="shared" si="432"/>
        <v>1.4242365734674169E-2</v>
      </c>
      <c r="AD154" s="270">
        <f t="shared" si="433"/>
        <v>1.9077388637465074E-2</v>
      </c>
      <c r="AE154" s="269">
        <f t="shared" si="434"/>
        <v>-4.6419870801145424E-4</v>
      </c>
      <c r="AF154" s="269">
        <f t="shared" si="435"/>
        <v>-1.1588506753192017E-3</v>
      </c>
      <c r="AG154" s="269">
        <f t="shared" si="436"/>
        <v>2.4228289668001752E-3</v>
      </c>
      <c r="AH154" s="270">
        <f t="shared" si="437"/>
        <v>7.9977958346947881E-4</v>
      </c>
      <c r="AI154" s="269">
        <f t="shared" si="438"/>
        <v>1.6848446684971767E-3</v>
      </c>
      <c r="AJ154" s="269">
        <f t="shared" si="439"/>
        <v>-8.8506508502761698E-4</v>
      </c>
      <c r="AK154" s="270">
        <f t="shared" si="440"/>
        <v>7.9977958346947881E-4</v>
      </c>
      <c r="AL154" s="269">
        <f t="shared" si="441"/>
        <v>7.7075603756404142E-3</v>
      </c>
      <c r="AM154" s="269">
        <f t="shared" si="442"/>
        <v>-3.5049809053967272E-3</v>
      </c>
      <c r="AN154" s="269">
        <f t="shared" si="443"/>
        <v>1.487480916722147E-2</v>
      </c>
      <c r="AO154" s="270">
        <f t="shared" si="444"/>
        <v>1.9077388637465074E-2</v>
      </c>
      <c r="AP154" s="269">
        <f t="shared" si="445"/>
        <v>1.3085715062312205E-2</v>
      </c>
      <c r="AQ154" s="269">
        <f t="shared" si="446"/>
        <v>5.9916735751530332E-3</v>
      </c>
      <c r="AR154" s="270">
        <f t="shared" si="447"/>
        <v>1.9077388637465074E-2</v>
      </c>
    </row>
    <row r="155" spans="1:44" x14ac:dyDescent="0.2">
      <c r="A155" s="330"/>
      <c r="B155" s="91" t="s">
        <v>533</v>
      </c>
      <c r="C155" s="250">
        <f>'Dati Fig. 11'!C155+'Dati Fig. 11'!D155</f>
        <v>4986.3440000000001</v>
      </c>
      <c r="D155" s="251">
        <f>'Dati Fig. 11'!E155</f>
        <v>9797.3430000000008</v>
      </c>
      <c r="E155" s="252">
        <f>'Dati Fig. 11'!F155+'Dati Fig. 11'!G155</f>
        <v>7683.5299999999988</v>
      </c>
      <c r="F155" s="242">
        <f t="shared" si="412"/>
        <v>22467.217000000001</v>
      </c>
      <c r="G155" s="214">
        <f>'Dati Fig. 11'!I155</f>
        <v>13044.001</v>
      </c>
      <c r="H155" s="241">
        <f>'Dati Fig. 11'!J155</f>
        <v>9423.2160000000003</v>
      </c>
      <c r="I155" s="242">
        <f t="shared" si="376"/>
        <v>22467.217000000001</v>
      </c>
      <c r="J155" s="269">
        <f t="shared" si="413"/>
        <v>-39.117999999999483</v>
      </c>
      <c r="K155" s="269">
        <f t="shared" si="414"/>
        <v>-1.1340000000000146</v>
      </c>
      <c r="L155" s="269">
        <f t="shared" si="415"/>
        <v>12.049000000000888</v>
      </c>
      <c r="M155" s="270">
        <f t="shared" si="416"/>
        <v>-28.202999999997701</v>
      </c>
      <c r="N155" s="269">
        <f t="shared" si="417"/>
        <v>-32.63799999999901</v>
      </c>
      <c r="O155" s="269">
        <f t="shared" si="418"/>
        <v>4.4349999999994907</v>
      </c>
      <c r="P155" s="270">
        <f t="shared" si="419"/>
        <v>-28.202999999997701</v>
      </c>
      <c r="Q155" s="269">
        <f t="shared" si="420"/>
        <v>-7.7839609572213433E-3</v>
      </c>
      <c r="R155" s="269">
        <f t="shared" si="421"/>
        <v>-1.1573227145402439E-4</v>
      </c>
      <c r="S155" s="269">
        <f t="shared" si="422"/>
        <v>1.5706224130648163E-3</v>
      </c>
      <c r="T155" s="270">
        <f t="shared" si="423"/>
        <v>-1.2537218687180636E-3</v>
      </c>
      <c r="U155" s="269">
        <f t="shared" si="424"/>
        <v>-2.4959012786082888E-3</v>
      </c>
      <c r="V155" s="269">
        <f t="shared" si="425"/>
        <v>4.7086772693828325E-4</v>
      </c>
      <c r="W155" s="270">
        <f t="shared" si="426"/>
        <v>-1.2537218687180636E-3</v>
      </c>
      <c r="X155" s="269">
        <f t="shared" si="427"/>
        <v>6.9185027795373201E-3</v>
      </c>
      <c r="Y155" s="269">
        <f t="shared" si="428"/>
        <v>-8.0359739152056665E-3</v>
      </c>
      <c r="Z155" s="269">
        <f t="shared" si="429"/>
        <v>5.0803666440510119E-2</v>
      </c>
      <c r="AA155" s="270">
        <f t="shared" si="430"/>
        <v>1.4740674317503458E-2</v>
      </c>
      <c r="AB155" s="269">
        <f t="shared" si="431"/>
        <v>1.2770739903350417E-2</v>
      </c>
      <c r="AC155" s="269">
        <f t="shared" si="432"/>
        <v>1.7480218275439312E-2</v>
      </c>
      <c r="AD155" s="270">
        <f t="shared" si="433"/>
        <v>1.4740674317503625E-2</v>
      </c>
      <c r="AE155" s="269">
        <f t="shared" si="434"/>
        <v>-1.7389317469955878E-3</v>
      </c>
      <c r="AF155" s="269">
        <f t="shared" si="435"/>
        <v>-5.0410261288742982E-5</v>
      </c>
      <c r="AG155" s="269">
        <f t="shared" si="436"/>
        <v>5.3562013956622674E-4</v>
      </c>
      <c r="AH155" s="270">
        <f t="shared" si="437"/>
        <v>-1.2537218687180636E-3</v>
      </c>
      <c r="AI155" s="269">
        <f t="shared" si="438"/>
        <v>-1.4508731110598964E-3</v>
      </c>
      <c r="AJ155" s="269">
        <f t="shared" si="439"/>
        <v>1.9715124234175185E-4</v>
      </c>
      <c r="AK155" s="270">
        <f t="shared" si="440"/>
        <v>-1.2537218687180636E-3</v>
      </c>
      <c r="AL155" s="269">
        <f t="shared" si="441"/>
        <v>1.5474115126404614E-3</v>
      </c>
      <c r="AM155" s="269">
        <f t="shared" si="442"/>
        <v>-3.5847320377910929E-3</v>
      </c>
      <c r="AN155" s="269">
        <f t="shared" si="443"/>
        <v>1.677799484265409E-2</v>
      </c>
      <c r="AO155" s="270">
        <f t="shared" si="444"/>
        <v>1.4740674317503458E-2</v>
      </c>
      <c r="AP155" s="269">
        <f t="shared" si="445"/>
        <v>7.4288489247429732E-3</v>
      </c>
      <c r="AQ155" s="269">
        <f t="shared" si="446"/>
        <v>7.3118253927605672E-3</v>
      </c>
      <c r="AR155" s="270">
        <f t="shared" si="447"/>
        <v>1.4740674317503623E-2</v>
      </c>
    </row>
    <row r="156" spans="1:44" x14ac:dyDescent="0.2">
      <c r="A156" s="330"/>
      <c r="B156" s="91" t="s">
        <v>534</v>
      </c>
      <c r="C156" s="250">
        <f>'Dati Fig. 11'!C156+'Dati Fig. 11'!D156</f>
        <v>4929.18</v>
      </c>
      <c r="D156" s="251">
        <f>'Dati Fig. 11'!E156</f>
        <v>9782.2649999999994</v>
      </c>
      <c r="E156" s="252">
        <f>'Dati Fig. 11'!F156+'Dati Fig. 11'!G156</f>
        <v>7719.9929999999968</v>
      </c>
      <c r="F156" s="242">
        <f t="shared" si="412"/>
        <v>22431.437999999995</v>
      </c>
      <c r="G156" s="214">
        <f>'Dati Fig. 11'!I156</f>
        <v>13007.74</v>
      </c>
      <c r="H156" s="241">
        <f>'Dati Fig. 11'!J156</f>
        <v>9423.6980000000003</v>
      </c>
      <c r="I156" s="242">
        <f t="shared" si="376"/>
        <v>22431.438000000002</v>
      </c>
      <c r="J156" s="269">
        <f t="shared" si="413"/>
        <v>-57.16399999999976</v>
      </c>
      <c r="K156" s="269">
        <f t="shared" si="414"/>
        <v>-15.078000000001339</v>
      </c>
      <c r="L156" s="269">
        <f t="shared" si="415"/>
        <v>36.462999999997919</v>
      </c>
      <c r="M156" s="270">
        <f t="shared" si="416"/>
        <v>-35.779000000005908</v>
      </c>
      <c r="N156" s="269">
        <f t="shared" si="417"/>
        <v>-36.261000000000422</v>
      </c>
      <c r="O156" s="269">
        <f t="shared" si="418"/>
        <v>0.4819999999999709</v>
      </c>
      <c r="P156" s="270">
        <f t="shared" si="419"/>
        <v>-35.778999999998632</v>
      </c>
      <c r="Q156" s="269">
        <f t="shared" si="420"/>
        <v>-1.1464110779360541E-2</v>
      </c>
      <c r="R156" s="269">
        <f t="shared" si="421"/>
        <v>-1.5389886829522388E-3</v>
      </c>
      <c r="S156" s="269">
        <f t="shared" si="422"/>
        <v>4.7456052101049811E-3</v>
      </c>
      <c r="T156" s="270">
        <f t="shared" si="423"/>
        <v>-1.5924980828736334E-3</v>
      </c>
      <c r="U156" s="269">
        <f t="shared" si="424"/>
        <v>-2.7798985909308366E-3</v>
      </c>
      <c r="V156" s="269">
        <f t="shared" si="425"/>
        <v>5.1150265471997124E-5</v>
      </c>
      <c r="W156" s="270">
        <f t="shared" si="426"/>
        <v>-1.5924980828733097E-3</v>
      </c>
      <c r="X156" s="269">
        <f t="shared" si="427"/>
        <v>-4.7195850868056756E-3</v>
      </c>
      <c r="Y156" s="269">
        <f t="shared" si="428"/>
        <v>-1.3083801564394306E-2</v>
      </c>
      <c r="Z156" s="269">
        <f t="shared" si="429"/>
        <v>5.123852896191957E-2</v>
      </c>
      <c r="AA156" s="270">
        <f t="shared" si="430"/>
        <v>1.0051279668241448E-2</v>
      </c>
      <c r="AB156" s="269">
        <f t="shared" si="431"/>
        <v>6.0391397884057329E-3</v>
      </c>
      <c r="AC156" s="269">
        <f t="shared" si="432"/>
        <v>1.5642297942784315E-2</v>
      </c>
      <c r="AD156" s="270">
        <f t="shared" si="433"/>
        <v>1.0051325149215118E-2</v>
      </c>
      <c r="AE156" s="269">
        <f t="shared" si="434"/>
        <v>-2.5443293666500733E-3</v>
      </c>
      <c r="AF156" s="269">
        <f t="shared" si="435"/>
        <v>-6.7111115720301889E-4</v>
      </c>
      <c r="AG156" s="269">
        <f t="shared" si="436"/>
        <v>1.6229424409795802E-3</v>
      </c>
      <c r="AH156" s="270">
        <f t="shared" si="437"/>
        <v>-1.5924980828736334E-3</v>
      </c>
      <c r="AI156" s="269">
        <f t="shared" si="438"/>
        <v>-1.6139515632933273E-3</v>
      </c>
      <c r="AJ156" s="269">
        <f t="shared" si="439"/>
        <v>2.1453480419936786E-5</v>
      </c>
      <c r="AK156" s="270">
        <f t="shared" si="440"/>
        <v>-1.5924980828733097E-3</v>
      </c>
      <c r="AL156" s="269">
        <f t="shared" si="441"/>
        <v>-1.0524933181263402E-3</v>
      </c>
      <c r="AM156" s="269">
        <f t="shared" si="442"/>
        <v>-5.8395502889763591E-3</v>
      </c>
      <c r="AN156" s="269">
        <f t="shared" si="443"/>
        <v>1.6943323275344271E-2</v>
      </c>
      <c r="AO156" s="270">
        <f t="shared" si="444"/>
        <v>1.0051279668241448E-2</v>
      </c>
      <c r="AP156" s="269">
        <f t="shared" si="445"/>
        <v>3.5159959036783063E-3</v>
      </c>
      <c r="AQ156" s="269">
        <f t="shared" si="446"/>
        <v>6.5353287929418571E-3</v>
      </c>
      <c r="AR156" s="270">
        <f t="shared" si="447"/>
        <v>1.0051324696620244E-2</v>
      </c>
    </row>
    <row r="157" spans="1:44" x14ac:dyDescent="0.2">
      <c r="A157" s="330"/>
      <c r="B157" s="91" t="s">
        <v>535</v>
      </c>
      <c r="C157" s="250">
        <f>'Dati Fig. 11'!C157+'Dati Fig. 11'!D157</f>
        <v>4980.7020000000002</v>
      </c>
      <c r="D157" s="251">
        <f>'Dati Fig. 11'!E157</f>
        <v>9786.8690000000006</v>
      </c>
      <c r="E157" s="252">
        <f>'Dati Fig. 11'!F157+'Dati Fig. 11'!G157</f>
        <v>7731.8640000000023</v>
      </c>
      <c r="F157" s="242">
        <f t="shared" si="412"/>
        <v>22499.435000000001</v>
      </c>
      <c r="G157" s="214">
        <f>'Dati Fig. 11'!I157</f>
        <v>13045.816000000001</v>
      </c>
      <c r="H157" s="241">
        <f>'Dati Fig. 11'!J157</f>
        <v>9453.6180000000004</v>
      </c>
      <c r="I157" s="242">
        <f t="shared" si="376"/>
        <v>22499.434000000001</v>
      </c>
      <c r="J157" s="269">
        <f t="shared" si="413"/>
        <v>51.521999999999935</v>
      </c>
      <c r="K157" s="269">
        <f t="shared" si="414"/>
        <v>4.6040000000011787</v>
      </c>
      <c r="L157" s="269">
        <f t="shared" si="415"/>
        <v>11.871000000005552</v>
      </c>
      <c r="M157" s="270">
        <f t="shared" si="416"/>
        <v>67.997000000006665</v>
      </c>
      <c r="N157" s="269">
        <f t="shared" si="417"/>
        <v>38.076000000000931</v>
      </c>
      <c r="O157" s="269">
        <f t="shared" si="418"/>
        <v>29.920000000000073</v>
      </c>
      <c r="P157" s="270">
        <f t="shared" si="419"/>
        <v>67.995999999999185</v>
      </c>
      <c r="Q157" s="269">
        <f t="shared" si="420"/>
        <v>1.0452448480274596E-2</v>
      </c>
      <c r="R157" s="269">
        <f t="shared" si="421"/>
        <v>4.7064764653187977E-4</v>
      </c>
      <c r="S157" s="269">
        <f t="shared" si="422"/>
        <v>1.5376956948025156E-3</v>
      </c>
      <c r="T157" s="270">
        <f t="shared" si="423"/>
        <v>3.0313259453097338E-3</v>
      </c>
      <c r="U157" s="269">
        <f t="shared" si="424"/>
        <v>2.9271802788186827E-3</v>
      </c>
      <c r="V157" s="269">
        <f t="shared" si="425"/>
        <v>3.1749744102580611E-3</v>
      </c>
      <c r="W157" s="270">
        <f t="shared" si="426"/>
        <v>3.0312813650198965E-3</v>
      </c>
      <c r="X157" s="269">
        <f t="shared" si="427"/>
        <v>-9.7762023886503713E-4</v>
      </c>
      <c r="Y157" s="269">
        <f t="shared" si="428"/>
        <v>-5.0145417032787694E-3</v>
      </c>
      <c r="Z157" s="269">
        <f t="shared" si="429"/>
        <v>4.5594086258161408E-2</v>
      </c>
      <c r="AA157" s="270">
        <f t="shared" si="430"/>
        <v>1.2736357220978147E-2</v>
      </c>
      <c r="AB157" s="269">
        <f t="shared" si="431"/>
        <v>8.8544738988669061E-3</v>
      </c>
      <c r="AC157" s="269">
        <f t="shared" si="432"/>
        <v>1.814249444436189E-2</v>
      </c>
      <c r="AD157" s="270">
        <f t="shared" si="433"/>
        <v>1.2736312209342916E-2</v>
      </c>
      <c r="AE157" s="269">
        <f t="shared" si="434"/>
        <v>2.2968656757538213E-3</v>
      </c>
      <c r="AF157" s="269">
        <f t="shared" si="435"/>
        <v>2.0524765287010044E-4</v>
      </c>
      <c r="AG157" s="269">
        <f t="shared" si="436"/>
        <v>5.2921261668581183E-4</v>
      </c>
      <c r="AH157" s="270">
        <f t="shared" si="437"/>
        <v>3.0313259453097338E-3</v>
      </c>
      <c r="AI157" s="269">
        <f t="shared" si="438"/>
        <v>1.69743910310168E-3</v>
      </c>
      <c r="AJ157" s="269">
        <f t="shared" si="439"/>
        <v>1.3338422619182987E-3</v>
      </c>
      <c r="AK157" s="270">
        <f t="shared" si="440"/>
        <v>3.0312813650198974E-3</v>
      </c>
      <c r="AL157" s="269">
        <f t="shared" si="441"/>
        <v>-2.1938670927047017E-4</v>
      </c>
      <c r="AM157" s="269">
        <f t="shared" si="442"/>
        <v>-2.2201538875783419E-3</v>
      </c>
      <c r="AN157" s="269">
        <f t="shared" si="443"/>
        <v>1.5175897817827041E-2</v>
      </c>
      <c r="AO157" s="270">
        <f t="shared" si="444"/>
        <v>1.2736357220978147E-2</v>
      </c>
      <c r="AP157" s="269">
        <f t="shared" si="445"/>
        <v>5.1538322140890196E-3</v>
      </c>
      <c r="AQ157" s="269">
        <f t="shared" si="446"/>
        <v>7.5824799952539795E-3</v>
      </c>
      <c r="AR157" s="270">
        <f t="shared" si="447"/>
        <v>1.2736312209342918E-2</v>
      </c>
    </row>
    <row r="158" spans="1:44" x14ac:dyDescent="0.2">
      <c r="A158" s="330"/>
      <c r="B158" s="91" t="s">
        <v>536</v>
      </c>
      <c r="C158" s="250">
        <f>'Dati Fig. 11'!C158+'Dati Fig. 11'!D158</f>
        <v>4963.3510000000006</v>
      </c>
      <c r="D158" s="251">
        <f>'Dati Fig. 11'!E158</f>
        <v>9757.0560000000005</v>
      </c>
      <c r="E158" s="252">
        <f>'Dati Fig. 11'!F158+'Dati Fig. 11'!G158</f>
        <v>7796.3589999999995</v>
      </c>
      <c r="F158" s="242">
        <f t="shared" si="412"/>
        <v>22516.766</v>
      </c>
      <c r="G158" s="214">
        <f>'Dati Fig. 11'!I158</f>
        <v>13073.314</v>
      </c>
      <c r="H158" s="241">
        <f>'Dati Fig. 11'!J158</f>
        <v>9443.4519999999993</v>
      </c>
      <c r="I158" s="242">
        <f t="shared" si="376"/>
        <v>22516.766</v>
      </c>
      <c r="J158" s="269">
        <f t="shared" si="413"/>
        <v>-17.350999999999658</v>
      </c>
      <c r="K158" s="269">
        <f t="shared" si="414"/>
        <v>-29.813000000000102</v>
      </c>
      <c r="L158" s="269">
        <f t="shared" si="415"/>
        <v>64.494999999997162</v>
      </c>
      <c r="M158" s="270">
        <f t="shared" si="416"/>
        <v>17.330999999998312</v>
      </c>
      <c r="N158" s="269">
        <f t="shared" si="417"/>
        <v>27.497999999999593</v>
      </c>
      <c r="O158" s="269">
        <f t="shared" si="418"/>
        <v>-10.166000000001077</v>
      </c>
      <c r="P158" s="270">
        <f t="shared" si="419"/>
        <v>17.331999999998516</v>
      </c>
      <c r="Q158" s="269">
        <f t="shared" si="420"/>
        <v>-3.4836454780871567E-3</v>
      </c>
      <c r="R158" s="269">
        <f t="shared" si="421"/>
        <v>-3.04622448711637E-3</v>
      </c>
      <c r="S158" s="269">
        <f t="shared" si="422"/>
        <v>8.3414555662123836E-3</v>
      </c>
      <c r="T158" s="270">
        <f t="shared" si="423"/>
        <v>7.7028600940416106E-4</v>
      </c>
      <c r="U158" s="269">
        <f t="shared" si="424"/>
        <v>2.1078022256330758E-3</v>
      </c>
      <c r="V158" s="269">
        <f t="shared" si="425"/>
        <v>-1.0753554882375273E-3</v>
      </c>
      <c r="W158" s="270">
        <f t="shared" si="426"/>
        <v>7.7033048920246234E-4</v>
      </c>
      <c r="X158" s="269">
        <f t="shared" si="427"/>
        <v>-5.8517003080178079E-3</v>
      </c>
      <c r="Y158" s="269">
        <f t="shared" si="428"/>
        <v>-8.8351019689194288E-3</v>
      </c>
      <c r="Z158" s="269">
        <f t="shared" si="429"/>
        <v>5.5137318526362084E-2</v>
      </c>
      <c r="AA158" s="270">
        <f t="shared" si="430"/>
        <v>1.3102894610422905E-2</v>
      </c>
      <c r="AB158" s="269">
        <f t="shared" si="431"/>
        <v>1.0367826728823174E-2</v>
      </c>
      <c r="AC158" s="269">
        <f t="shared" si="432"/>
        <v>1.6913686003757016E-2</v>
      </c>
      <c r="AD158" s="270">
        <f t="shared" si="433"/>
        <v>1.3102849027614397E-2</v>
      </c>
      <c r="AE158" s="269">
        <f t="shared" si="434"/>
        <v>-7.7117492061465798E-4</v>
      </c>
      <c r="AF158" s="269">
        <f t="shared" si="435"/>
        <v>-1.325055495838011E-3</v>
      </c>
      <c r="AG158" s="269">
        <f t="shared" si="436"/>
        <v>2.8665164258567899E-3</v>
      </c>
      <c r="AH158" s="270">
        <f t="shared" si="437"/>
        <v>7.7028600940416106E-4</v>
      </c>
      <c r="AI158" s="269">
        <f t="shared" si="438"/>
        <v>1.2221640232298984E-3</v>
      </c>
      <c r="AJ158" s="269">
        <f t="shared" si="439"/>
        <v>-4.5183356826520649E-4</v>
      </c>
      <c r="AK158" s="270">
        <f t="shared" si="440"/>
        <v>7.7033045496469196E-4</v>
      </c>
      <c r="AL158" s="269">
        <f t="shared" si="441"/>
        <v>-1.3144783343239758E-3</v>
      </c>
      <c r="AM158" s="269">
        <f t="shared" si="442"/>
        <v>-3.9131995266528177E-3</v>
      </c>
      <c r="AN158" s="269">
        <f t="shared" si="443"/>
        <v>1.83305724713997E-2</v>
      </c>
      <c r="AO158" s="270">
        <f t="shared" si="444"/>
        <v>1.3102894610422905E-2</v>
      </c>
      <c r="AP158" s="269">
        <f t="shared" si="445"/>
        <v>6.0358919400273856E-3</v>
      </c>
      <c r="AQ158" s="269">
        <f t="shared" si="446"/>
        <v>7.0669576771270962E-3</v>
      </c>
      <c r="AR158" s="270">
        <f t="shared" si="447"/>
        <v>1.31028496171544E-2</v>
      </c>
    </row>
    <row r="159" spans="1:44" x14ac:dyDescent="0.2">
      <c r="A159" s="330"/>
      <c r="B159" s="91" t="s">
        <v>537</v>
      </c>
      <c r="C159" s="250">
        <f>'Dati Fig. 11'!C159+'Dati Fig. 11'!D159</f>
        <v>4916.7560000000003</v>
      </c>
      <c r="D159" s="251">
        <f>'Dati Fig. 11'!E159</f>
        <v>9761.2350000000006</v>
      </c>
      <c r="E159" s="252">
        <f>'Dati Fig. 11'!F159+'Dati Fig. 11'!G159</f>
        <v>7843.9729999999963</v>
      </c>
      <c r="F159" s="242">
        <f t="shared" si="412"/>
        <v>22521.964</v>
      </c>
      <c r="G159" s="214">
        <f>'Dati Fig. 11'!I159</f>
        <v>13058.424999999999</v>
      </c>
      <c r="H159" s="241">
        <f>'Dati Fig. 11'!J159</f>
        <v>9463.5390000000007</v>
      </c>
      <c r="I159" s="242">
        <f t="shared" si="376"/>
        <v>22521.964</v>
      </c>
      <c r="J159" s="269">
        <f t="shared" si="413"/>
        <v>-46.595000000000255</v>
      </c>
      <c r="K159" s="269">
        <f t="shared" si="414"/>
        <v>4.1790000000000873</v>
      </c>
      <c r="L159" s="269">
        <f t="shared" si="415"/>
        <v>47.61399999999685</v>
      </c>
      <c r="M159" s="270">
        <f t="shared" si="416"/>
        <v>5.1980000000003201</v>
      </c>
      <c r="N159" s="269">
        <f t="shared" si="417"/>
        <v>-14.889000000001033</v>
      </c>
      <c r="O159" s="269">
        <f t="shared" si="418"/>
        <v>20.087000000001353</v>
      </c>
      <c r="P159" s="270">
        <f t="shared" si="419"/>
        <v>5.1980000000003201</v>
      </c>
      <c r="Q159" s="269">
        <f t="shared" si="420"/>
        <v>-9.3878107754217354E-3</v>
      </c>
      <c r="R159" s="269">
        <f t="shared" si="421"/>
        <v>4.2830542327522636E-4</v>
      </c>
      <c r="S159" s="269">
        <f t="shared" si="422"/>
        <v>6.1072097885688506E-3</v>
      </c>
      <c r="T159" s="270">
        <f t="shared" si="423"/>
        <v>2.3085020291103617E-4</v>
      </c>
      <c r="U159" s="269">
        <f t="shared" si="424"/>
        <v>-1.1388849070710788E-3</v>
      </c>
      <c r="V159" s="269">
        <f t="shared" si="425"/>
        <v>2.1270823423469886E-3</v>
      </c>
      <c r="W159" s="270">
        <f t="shared" si="426"/>
        <v>2.3085020291103617E-4</v>
      </c>
      <c r="X159" s="269">
        <f t="shared" si="427"/>
        <v>-6.6828490242603483E-3</v>
      </c>
      <c r="Y159" s="269">
        <f t="shared" si="428"/>
        <v>-1.2138132574125332E-2</v>
      </c>
      <c r="Z159" s="269">
        <f t="shared" si="429"/>
        <v>5.7094199222781826E-2</v>
      </c>
      <c r="AA159" s="270">
        <f t="shared" si="430"/>
        <v>1.2162826258660799E-2</v>
      </c>
      <c r="AB159" s="269">
        <f t="shared" si="431"/>
        <v>8.9601990595603032E-3</v>
      </c>
      <c r="AC159" s="269">
        <f t="shared" si="432"/>
        <v>1.6615555899552596E-2</v>
      </c>
      <c r="AD159" s="270">
        <f t="shared" si="433"/>
        <v>1.2162826258660966E-2</v>
      </c>
      <c r="AE159" s="269">
        <f t="shared" si="434"/>
        <v>-2.0693469035473503E-3</v>
      </c>
      <c r="AF159" s="269">
        <f t="shared" si="435"/>
        <v>1.8559503616105827E-4</v>
      </c>
      <c r="AG159" s="269">
        <f t="shared" si="436"/>
        <v>2.1146020702971667E-3</v>
      </c>
      <c r="AH159" s="270">
        <f t="shared" si="437"/>
        <v>2.3085020291103617E-4</v>
      </c>
      <c r="AI159" s="269">
        <f t="shared" si="438"/>
        <v>-6.612406062220939E-4</v>
      </c>
      <c r="AJ159" s="269">
        <f t="shared" si="439"/>
        <v>8.9209080913313008E-4</v>
      </c>
      <c r="AK159" s="270">
        <f t="shared" si="440"/>
        <v>2.3085020291103617E-4</v>
      </c>
      <c r="AL159" s="269">
        <f t="shared" si="441"/>
        <v>-1.4866081008658907E-3</v>
      </c>
      <c r="AM159" s="269">
        <f t="shared" si="442"/>
        <v>-5.3901958647406519E-3</v>
      </c>
      <c r="AN159" s="269">
        <f t="shared" si="443"/>
        <v>1.9039630224267343E-2</v>
      </c>
      <c r="AO159" s="270">
        <f t="shared" si="444"/>
        <v>1.2162826258660799E-2</v>
      </c>
      <c r="AP159" s="269">
        <f t="shared" si="445"/>
        <v>5.2116896409539074E-3</v>
      </c>
      <c r="AQ159" s="269">
        <f t="shared" si="446"/>
        <v>6.9511366177070558E-3</v>
      </c>
      <c r="AR159" s="270">
        <f t="shared" si="447"/>
        <v>1.2162826258660964E-2</v>
      </c>
    </row>
    <row r="160" spans="1:44" x14ac:dyDescent="0.2">
      <c r="A160" s="331"/>
      <c r="B160" s="100" t="s">
        <v>538</v>
      </c>
      <c r="C160" s="253">
        <f>'Dati Fig. 11'!C160+'Dati Fig. 11'!D160</f>
        <v>4987.143</v>
      </c>
      <c r="D160" s="254">
        <f>'Dati Fig. 11'!E160</f>
        <v>9759.7950000000001</v>
      </c>
      <c r="E160" s="255">
        <f>'Dati Fig. 11'!F160+'Dati Fig. 11'!G160</f>
        <v>7850.5399999999981</v>
      </c>
      <c r="F160" s="245">
        <f t="shared" si="412"/>
        <v>22597.477999999999</v>
      </c>
      <c r="G160" s="243">
        <f>'Dati Fig. 11'!I160</f>
        <v>13127.316999999999</v>
      </c>
      <c r="H160" s="244">
        <f>'Dati Fig. 11'!J160</f>
        <v>9470.1610000000001</v>
      </c>
      <c r="I160" s="245">
        <f t="shared" si="376"/>
        <v>22597.477999999999</v>
      </c>
      <c r="J160" s="271">
        <f t="shared" si="413"/>
        <v>70.386999999999716</v>
      </c>
      <c r="K160" s="271">
        <f t="shared" si="414"/>
        <v>-1.4400000000005093</v>
      </c>
      <c r="L160" s="271">
        <f t="shared" si="415"/>
        <v>6.5670000000018263</v>
      </c>
      <c r="M160" s="272">
        <f t="shared" si="416"/>
        <v>75.513999999999214</v>
      </c>
      <c r="N160" s="271">
        <f t="shared" si="417"/>
        <v>68.891999999999825</v>
      </c>
      <c r="O160" s="271">
        <f t="shared" si="418"/>
        <v>6.6219999999993888</v>
      </c>
      <c r="P160" s="272">
        <f t="shared" si="419"/>
        <v>75.513999999999214</v>
      </c>
      <c r="Q160" s="271">
        <f t="shared" si="420"/>
        <v>1.4315739890285324E-2</v>
      </c>
      <c r="R160" s="271">
        <f t="shared" si="421"/>
        <v>-1.4752231659216373E-4</v>
      </c>
      <c r="S160" s="271">
        <f t="shared" si="422"/>
        <v>8.3720328971068991E-4</v>
      </c>
      <c r="T160" s="272">
        <f t="shared" si="423"/>
        <v>3.3529047466730349E-3</v>
      </c>
      <c r="U160" s="271">
        <f t="shared" si="424"/>
        <v>5.2756745166434565E-3</v>
      </c>
      <c r="V160" s="271">
        <f t="shared" si="425"/>
        <v>6.9973822689370097E-4</v>
      </c>
      <c r="W160" s="272">
        <f t="shared" si="426"/>
        <v>3.3529047466730349E-3</v>
      </c>
      <c r="X160" s="271">
        <f t="shared" si="427"/>
        <v>4.8518425012940448E-3</v>
      </c>
      <c r="Y160" s="271">
        <f t="shared" si="428"/>
        <v>-8.0544418801706211E-3</v>
      </c>
      <c r="Z160" s="271">
        <f t="shared" si="429"/>
        <v>5.8467474183596699E-2</v>
      </c>
      <c r="AA160" s="272">
        <f t="shared" si="430"/>
        <v>1.7034025700257666E-2</v>
      </c>
      <c r="AB160" s="271">
        <f t="shared" si="431"/>
        <v>1.8076134621050496E-2</v>
      </c>
      <c r="AC160" s="271">
        <f t="shared" si="432"/>
        <v>1.5592892943851282E-2</v>
      </c>
      <c r="AD160" s="272">
        <f t="shared" si="433"/>
        <v>1.7033979927089389E-2</v>
      </c>
      <c r="AE160" s="271">
        <f t="shared" si="434"/>
        <v>3.1252603014550471E-3</v>
      </c>
      <c r="AF160" s="271">
        <f t="shared" si="435"/>
        <v>-6.3937585549844107E-5</v>
      </c>
      <c r="AG160" s="271">
        <f t="shared" si="436"/>
        <v>2.9158203076791288E-4</v>
      </c>
      <c r="AH160" s="272">
        <f t="shared" si="437"/>
        <v>3.3529047466730349E-3</v>
      </c>
      <c r="AI160" s="271">
        <f t="shared" si="438"/>
        <v>3.0588806553460356E-3</v>
      </c>
      <c r="AJ160" s="271">
        <f t="shared" si="439"/>
        <v>2.9402409132699923E-4</v>
      </c>
      <c r="AK160" s="272">
        <f t="shared" si="440"/>
        <v>3.3529047466730349E-3</v>
      </c>
      <c r="AL160" s="271">
        <f t="shared" si="441"/>
        <v>1.0837571935621369E-3</v>
      </c>
      <c r="AM160" s="271">
        <f t="shared" si="442"/>
        <v>-3.5666773287131247E-3</v>
      </c>
      <c r="AN160" s="271">
        <f t="shared" si="443"/>
        <v>1.9516945835408653E-2</v>
      </c>
      <c r="AO160" s="272">
        <f t="shared" si="444"/>
        <v>1.7034025700257666E-2</v>
      </c>
      <c r="AP160" s="271">
        <f t="shared" si="445"/>
        <v>1.0490031526622758E-2</v>
      </c>
      <c r="AQ160" s="271">
        <f t="shared" si="446"/>
        <v>6.5439491671069267E-3</v>
      </c>
      <c r="AR160" s="272">
        <f t="shared" si="447"/>
        <v>1.7033980693729685E-2</v>
      </c>
    </row>
    <row r="161" spans="1:45" x14ac:dyDescent="0.2">
      <c r="A161" s="329">
        <f>A149+1</f>
        <v>2017</v>
      </c>
      <c r="B161" s="82" t="s">
        <v>527</v>
      </c>
      <c r="C161" s="247">
        <f>'Dati Fig. 11'!C161+'Dati Fig. 11'!D161</f>
        <v>4993.5870000000004</v>
      </c>
      <c r="D161" s="248">
        <f>'Dati Fig. 11'!E161</f>
        <v>9769.08</v>
      </c>
      <c r="E161" s="249">
        <f>'Dati Fig. 11'!F161+'Dati Fig. 11'!G161</f>
        <v>7870.0989999999974</v>
      </c>
      <c r="F161" s="240">
        <f t="shared" si="412"/>
        <v>22632.766</v>
      </c>
      <c r="G161" s="213">
        <f>'Dati Fig. 11'!I161</f>
        <v>13147.914000000001</v>
      </c>
      <c r="H161" s="239">
        <f>'Dati Fig. 11'!J161</f>
        <v>9484.8520000000008</v>
      </c>
      <c r="I161" s="240">
        <f t="shared" si="376"/>
        <v>22632.766000000003</v>
      </c>
      <c r="J161" s="267">
        <f t="shared" ref="J161:J172" si="448">C161-C160</f>
        <v>6.4440000000004147</v>
      </c>
      <c r="K161" s="267">
        <f t="shared" ref="K161:K172" si="449">D161-D160</f>
        <v>9.2849999999998545</v>
      </c>
      <c r="L161" s="267">
        <f t="shared" ref="L161:L172" si="450">E161-E160</f>
        <v>19.558999999999287</v>
      </c>
      <c r="M161" s="268">
        <f t="shared" ref="M161:M172" si="451">F161-F160</f>
        <v>35.288000000000466</v>
      </c>
      <c r="N161" s="267">
        <f t="shared" ref="N161:N172" si="452">G161-G160</f>
        <v>20.597000000001572</v>
      </c>
      <c r="O161" s="267">
        <f t="shared" ref="O161:O172" si="453">H161-H160</f>
        <v>14.691000000000713</v>
      </c>
      <c r="P161" s="268">
        <f t="shared" ref="P161:P172" si="454">I161-I160</f>
        <v>35.288000000004104</v>
      </c>
      <c r="Q161" s="267">
        <f t="shared" ref="Q161:Q172" si="455">(C161-C160)/C160</f>
        <v>1.2921225639610525E-3</v>
      </c>
      <c r="R161" s="267">
        <f t="shared" ref="R161:R172" si="456">(D161-D160)/D160</f>
        <v>9.5135194950302278E-4</v>
      </c>
      <c r="S161" s="267">
        <f t="shared" ref="S161:S172" si="457">(E161-E160)/E160</f>
        <v>2.49142097231519E-3</v>
      </c>
      <c r="T161" s="268">
        <f t="shared" ref="T161:T172" si="458">(F161-F160)/F160</f>
        <v>1.5615901916134387E-3</v>
      </c>
      <c r="U161" s="267">
        <f t="shared" ref="U161:U172" si="459">(G161-G160)/G160</f>
        <v>1.5690182540729057E-3</v>
      </c>
      <c r="V161" s="267">
        <f t="shared" ref="V161:V172" si="460">(H161-H160)/H160</f>
        <v>1.5512935841323831E-3</v>
      </c>
      <c r="W161" s="268">
        <f t="shared" ref="W161:W172" si="461">(I161-I160)/I160</f>
        <v>1.5615901916135998E-3</v>
      </c>
      <c r="X161" s="267">
        <f t="shared" ref="X161:X172" si="462">(C161-C149)/C149</f>
        <v>7.9764702605191837E-3</v>
      </c>
      <c r="Y161" s="267">
        <f t="shared" ref="Y161:Y172" si="463">(D161-D149)/D149</f>
        <v>-8.5115677101178667E-3</v>
      </c>
      <c r="Z161" s="267">
        <f t="shared" ref="Z161:Z172" si="464">(E161-E149)/E149</f>
        <v>4.8691869955315582E-2</v>
      </c>
      <c r="AA161" s="268">
        <f t="shared" ref="AA161:AA172" si="465">(F161-F149)/F149</f>
        <v>1.4390164943527134E-2</v>
      </c>
      <c r="AB161" s="267">
        <f t="shared" ref="AB161:AB172" si="466">(G161-G149)/G149</f>
        <v>1.4467834917195875E-2</v>
      </c>
      <c r="AC161" s="267">
        <f t="shared" ref="AC161:AC172" si="467">(H161-H149)/H149</f>
        <v>1.4282518394249833E-2</v>
      </c>
      <c r="AD161" s="268">
        <f t="shared" ref="AD161:AD172" si="468">(I161-I149)/I149</f>
        <v>1.4390164943527297E-2</v>
      </c>
      <c r="AE161" s="267">
        <f t="shared" ref="AE161:AE172" si="469">(C161-C160)/$F160</f>
        <v>2.8516456570951924E-4</v>
      </c>
      <c r="AF161" s="267">
        <f t="shared" ref="AF161:AF172" si="470">(D161-D160)/$F160</f>
        <v>4.1088655999575946E-4</v>
      </c>
      <c r="AG161" s="267">
        <f t="shared" ref="AG161:AG172" si="471">(E161-E160)/$F160</f>
        <v>8.655390659081198E-4</v>
      </c>
      <c r="AH161" s="268">
        <f t="shared" ref="AH161:AH172" si="472">(F161-F160)/$F160</f>
        <v>1.5615901916134387E-3</v>
      </c>
      <c r="AI161" s="267">
        <f t="shared" ref="AI161:AI172" si="473">(G161-G160)/$F160</f>
        <v>9.1147339539401581E-4</v>
      </c>
      <c r="AJ161" s="267">
        <f t="shared" ref="AJ161:AJ172" si="474">(H161-H160)/$F160</f>
        <v>6.5011679621950348E-4</v>
      </c>
      <c r="AK161" s="268">
        <f t="shared" ref="AK161:AK172" si="475">(I161-I160)/$F160</f>
        <v>1.5615901916135998E-3</v>
      </c>
      <c r="AL161" s="267">
        <f t="shared" ref="AL161:AL172" si="476">(C161-C149)/$F149</f>
        <v>1.7710889494421034E-3</v>
      </c>
      <c r="AM161" s="267">
        <f t="shared" ref="AM161:AM172" si="477">(D161-D149)/$F149</f>
        <v>-3.7587459169958959E-3</v>
      </c>
      <c r="AN161" s="267">
        <f t="shared" ref="AN161:AN172" si="478">(E161-E149)/$F149</f>
        <v>1.6377821911080885E-2</v>
      </c>
      <c r="AO161" s="268">
        <f t="shared" ref="AO161:AO172" si="479">(F161-F149)/$F149</f>
        <v>1.4390164943527134E-2</v>
      </c>
      <c r="AP161" s="267">
        <f t="shared" ref="AP161:AP172" si="480">(G161-G149)/$F149</f>
        <v>8.4040671581368295E-3</v>
      </c>
      <c r="AQ161" s="267">
        <f t="shared" ref="AQ161:AQ172" si="481">(H161-H149)/$F149</f>
        <v>5.9860977853903857E-3</v>
      </c>
      <c r="AR161" s="268">
        <f t="shared" ref="AR161:AR172" si="482">(I161-I149)/$F149</f>
        <v>1.4390164943527297E-2</v>
      </c>
    </row>
    <row r="162" spans="1:45" x14ac:dyDescent="0.2">
      <c r="A162" s="330"/>
      <c r="B162" s="91" t="s">
        <v>528</v>
      </c>
      <c r="C162" s="250">
        <f>'Dati Fig. 11'!C162+'Dati Fig. 11'!D162</f>
        <v>4997.9529999999995</v>
      </c>
      <c r="D162" s="251">
        <f>'Dati Fig. 11'!E162</f>
        <v>9725.1790000000001</v>
      </c>
      <c r="E162" s="252">
        <f>'Dati Fig. 11'!F162+'Dati Fig. 11'!G162</f>
        <v>7935.2729999999992</v>
      </c>
      <c r="F162" s="242">
        <f t="shared" si="412"/>
        <v>22658.404999999999</v>
      </c>
      <c r="G162" s="214">
        <f>'Dati Fig. 11'!I162</f>
        <v>13108.485000000001</v>
      </c>
      <c r="H162" s="241">
        <f>'Dati Fig. 11'!J162</f>
        <v>9549.92</v>
      </c>
      <c r="I162" s="242">
        <f t="shared" si="376"/>
        <v>22658.404999999999</v>
      </c>
      <c r="J162" s="269">
        <f t="shared" si="448"/>
        <v>4.365999999999076</v>
      </c>
      <c r="K162" s="269">
        <f t="shared" si="449"/>
        <v>-43.90099999999984</v>
      </c>
      <c r="L162" s="269">
        <f t="shared" si="450"/>
        <v>65.174000000001797</v>
      </c>
      <c r="M162" s="270">
        <f t="shared" si="451"/>
        <v>25.638999999999214</v>
      </c>
      <c r="N162" s="269">
        <f t="shared" si="452"/>
        <v>-39.429000000000087</v>
      </c>
      <c r="O162" s="269">
        <f t="shared" si="453"/>
        <v>65.067999999999302</v>
      </c>
      <c r="P162" s="270">
        <f t="shared" si="454"/>
        <v>25.638999999995576</v>
      </c>
      <c r="Q162" s="269">
        <f t="shared" si="455"/>
        <v>8.7432140463339792E-4</v>
      </c>
      <c r="R162" s="269">
        <f t="shared" si="456"/>
        <v>-4.493872503859098E-3</v>
      </c>
      <c r="S162" s="269">
        <f t="shared" si="457"/>
        <v>8.2812173010786538E-3</v>
      </c>
      <c r="T162" s="270">
        <f t="shared" si="458"/>
        <v>1.1328266284376914E-3</v>
      </c>
      <c r="U162" s="269">
        <f t="shared" si="459"/>
        <v>-2.9988787574972034E-3</v>
      </c>
      <c r="V162" s="269">
        <f t="shared" si="460"/>
        <v>6.860201930404322E-3</v>
      </c>
      <c r="W162" s="270">
        <f t="shared" si="461"/>
        <v>1.1328266284375305E-3</v>
      </c>
      <c r="X162" s="269">
        <f t="shared" si="462"/>
        <v>1.4754070069041622E-2</v>
      </c>
      <c r="Y162" s="269">
        <f t="shared" si="463"/>
        <v>-5.536376196261461E-3</v>
      </c>
      <c r="Z162" s="269">
        <f t="shared" si="464"/>
        <v>5.495270291918708E-2</v>
      </c>
      <c r="AA162" s="270">
        <f t="shared" si="465"/>
        <v>1.9430654242054628E-2</v>
      </c>
      <c r="AB162" s="269">
        <f t="shared" si="466"/>
        <v>1.4653805159309809E-2</v>
      </c>
      <c r="AC162" s="269">
        <f t="shared" si="467"/>
        <v>2.6061205976904908E-2</v>
      </c>
      <c r="AD162" s="270">
        <f t="shared" si="468"/>
        <v>1.9430654242054462E-2</v>
      </c>
      <c r="AE162" s="269">
        <f t="shared" si="469"/>
        <v>1.9290616091727702E-4</v>
      </c>
      <c r="AF162" s="269">
        <f t="shared" si="470"/>
        <v>-1.9397098878678745E-3</v>
      </c>
      <c r="AG162" s="269">
        <f t="shared" si="471"/>
        <v>2.8796303553883691E-3</v>
      </c>
      <c r="AH162" s="270">
        <f t="shared" si="472"/>
        <v>1.1328266284376914E-3</v>
      </c>
      <c r="AI162" s="269">
        <f t="shared" si="473"/>
        <v>-1.7421202516740592E-3</v>
      </c>
      <c r="AJ162" s="269">
        <f t="shared" si="474"/>
        <v>2.8749468801117506E-3</v>
      </c>
      <c r="AK162" s="270">
        <f t="shared" si="475"/>
        <v>1.1328266284375307E-3</v>
      </c>
      <c r="AL162" s="269">
        <f t="shared" si="476"/>
        <v>3.2694263688225755E-3</v>
      </c>
      <c r="AM162" s="269">
        <f t="shared" si="477"/>
        <v>-2.4359179069300399E-3</v>
      </c>
      <c r="AN162" s="269">
        <f t="shared" si="478"/>
        <v>1.8597145780162094E-2</v>
      </c>
      <c r="AO162" s="270">
        <f t="shared" si="479"/>
        <v>1.9430654242054628E-2</v>
      </c>
      <c r="AP162" s="269">
        <f t="shared" si="480"/>
        <v>8.5175242612105795E-3</v>
      </c>
      <c r="AQ162" s="269">
        <f t="shared" si="481"/>
        <v>1.0913129980844049E-2</v>
      </c>
      <c r="AR162" s="270">
        <f t="shared" si="482"/>
        <v>1.9430654242054465E-2</v>
      </c>
    </row>
    <row r="163" spans="1:45" x14ac:dyDescent="0.2">
      <c r="A163" s="330"/>
      <c r="B163" s="91" t="s">
        <v>529</v>
      </c>
      <c r="C163" s="250">
        <f>'Dati Fig. 11'!C163+'Dati Fig. 11'!D163</f>
        <v>5008.9120000000003</v>
      </c>
      <c r="D163" s="251">
        <f>'Dati Fig. 11'!E163</f>
        <v>9747.9599999999991</v>
      </c>
      <c r="E163" s="252">
        <f>'Dati Fig. 11'!F163+'Dati Fig. 11'!G163</f>
        <v>7875.3799999999992</v>
      </c>
      <c r="F163" s="242">
        <f t="shared" si="412"/>
        <v>22632.252</v>
      </c>
      <c r="G163" s="214">
        <f>'Dati Fig. 11'!I163</f>
        <v>13102.686</v>
      </c>
      <c r="H163" s="241">
        <f>'Dati Fig. 11'!J163</f>
        <v>9529.5669999999991</v>
      </c>
      <c r="I163" s="242">
        <f t="shared" si="376"/>
        <v>22632.252999999997</v>
      </c>
      <c r="J163" s="269">
        <f t="shared" si="448"/>
        <v>10.959000000000742</v>
      </c>
      <c r="K163" s="269">
        <f t="shared" si="449"/>
        <v>22.78099999999904</v>
      </c>
      <c r="L163" s="269">
        <f t="shared" si="450"/>
        <v>-59.893000000000029</v>
      </c>
      <c r="M163" s="270">
        <f t="shared" si="451"/>
        <v>-26.152999999998428</v>
      </c>
      <c r="N163" s="269">
        <f t="shared" si="452"/>
        <v>-5.7990000000008877</v>
      </c>
      <c r="O163" s="269">
        <f t="shared" si="453"/>
        <v>-20.353000000000975</v>
      </c>
      <c r="P163" s="270">
        <f t="shared" si="454"/>
        <v>-26.152000000001863</v>
      </c>
      <c r="Q163" s="269">
        <f t="shared" si="455"/>
        <v>2.1926976904346127E-3</v>
      </c>
      <c r="R163" s="269">
        <f t="shared" si="456"/>
        <v>2.3424761641918407E-3</v>
      </c>
      <c r="S163" s="269">
        <f t="shared" si="457"/>
        <v>-7.5476924360384371E-3</v>
      </c>
      <c r="T163" s="270">
        <f t="shared" si="458"/>
        <v>-1.1542295232165913E-3</v>
      </c>
      <c r="U163" s="269">
        <f t="shared" si="459"/>
        <v>-4.4238521842919964E-4</v>
      </c>
      <c r="V163" s="269">
        <f t="shared" si="460"/>
        <v>-2.1312220416507127E-3</v>
      </c>
      <c r="W163" s="270">
        <f t="shared" si="461"/>
        <v>-1.1541853894835874E-3</v>
      </c>
      <c r="X163" s="269">
        <f t="shared" si="462"/>
        <v>1.6539091373837425E-2</v>
      </c>
      <c r="Y163" s="269">
        <f t="shared" si="463"/>
        <v>-7.3057221707385758E-3</v>
      </c>
      <c r="Z163" s="269">
        <f t="shared" si="464"/>
        <v>3.8054356889461731E-2</v>
      </c>
      <c r="AA163" s="270">
        <f t="shared" si="465"/>
        <v>1.3363651518006921E-2</v>
      </c>
      <c r="AB163" s="269">
        <f t="shared" si="466"/>
        <v>1.1643482518099131E-2</v>
      </c>
      <c r="AC163" s="269">
        <f t="shared" si="467"/>
        <v>1.5738479691235499E-2</v>
      </c>
      <c r="AD163" s="270">
        <f t="shared" si="468"/>
        <v>1.3363696293208778E-2</v>
      </c>
      <c r="AE163" s="269">
        <f t="shared" si="469"/>
        <v>4.8366158165152147E-4</v>
      </c>
      <c r="AF163" s="269">
        <f t="shared" si="470"/>
        <v>1.0054105750161603E-3</v>
      </c>
      <c r="AG163" s="269">
        <f t="shared" si="471"/>
        <v>-2.6433016798843535E-3</v>
      </c>
      <c r="AH163" s="270">
        <f t="shared" si="472"/>
        <v>-1.1542295232165913E-3</v>
      </c>
      <c r="AI163" s="269">
        <f t="shared" si="473"/>
        <v>-2.5593151856897643E-4</v>
      </c>
      <c r="AJ163" s="269">
        <f t="shared" si="474"/>
        <v>-8.9825387091461094E-4</v>
      </c>
      <c r="AK163" s="270">
        <f t="shared" si="475"/>
        <v>-1.1541853894835874E-3</v>
      </c>
      <c r="AL163" s="269">
        <f t="shared" si="476"/>
        <v>3.6489550743982464E-3</v>
      </c>
      <c r="AM163" s="269">
        <f t="shared" si="477"/>
        <v>-3.212172980395563E-3</v>
      </c>
      <c r="AN163" s="269">
        <f t="shared" si="478"/>
        <v>1.2926869424004197E-2</v>
      </c>
      <c r="AO163" s="270">
        <f t="shared" si="479"/>
        <v>1.3363651518006921E-2</v>
      </c>
      <c r="AP163" s="269">
        <f t="shared" si="480"/>
        <v>6.7523243143092137E-3</v>
      </c>
      <c r="AQ163" s="269">
        <f t="shared" si="481"/>
        <v>6.6113719788995625E-3</v>
      </c>
      <c r="AR163" s="270">
        <f t="shared" si="482"/>
        <v>1.3363696293208776E-2</v>
      </c>
    </row>
    <row r="164" spans="1:45" x14ac:dyDescent="0.2">
      <c r="A164" s="330"/>
      <c r="B164" s="91" t="s">
        <v>530</v>
      </c>
      <c r="C164" s="250">
        <f>'Dati Fig. 11'!C164+'Dati Fig. 11'!D164</f>
        <v>5017.2939999999999</v>
      </c>
      <c r="D164" s="251">
        <f>'Dati Fig. 11'!E164</f>
        <v>9710.5069999999996</v>
      </c>
      <c r="E164" s="252">
        <f>'Dati Fig. 11'!F164+'Dati Fig. 11'!G164</f>
        <v>7954.4190000000026</v>
      </c>
      <c r="F164" s="242">
        <f t="shared" si="412"/>
        <v>22682.22</v>
      </c>
      <c r="G164" s="214">
        <f>'Dati Fig. 11'!I164</f>
        <v>13155.971</v>
      </c>
      <c r="H164" s="241">
        <f>'Dati Fig. 11'!J164</f>
        <v>9526.2479999999996</v>
      </c>
      <c r="I164" s="242">
        <f t="shared" si="376"/>
        <v>22682.218999999997</v>
      </c>
      <c r="J164" s="269">
        <f t="shared" si="448"/>
        <v>8.3819999999996071</v>
      </c>
      <c r="K164" s="269">
        <f t="shared" si="449"/>
        <v>-37.45299999999952</v>
      </c>
      <c r="L164" s="269">
        <f t="shared" si="450"/>
        <v>79.039000000003398</v>
      </c>
      <c r="M164" s="270">
        <f t="shared" si="451"/>
        <v>49.968000000000757</v>
      </c>
      <c r="N164" s="269">
        <f t="shared" si="452"/>
        <v>53.284999999999854</v>
      </c>
      <c r="O164" s="269">
        <f t="shared" si="453"/>
        <v>-3.3189999999995052</v>
      </c>
      <c r="P164" s="270">
        <f t="shared" si="454"/>
        <v>49.966000000000349</v>
      </c>
      <c r="Q164" s="269">
        <f t="shared" si="455"/>
        <v>1.6734173010026143E-3</v>
      </c>
      <c r="R164" s="269">
        <f t="shared" si="456"/>
        <v>-3.8421372266607087E-3</v>
      </c>
      <c r="S164" s="269">
        <f t="shared" si="457"/>
        <v>1.0036214125541041E-2</v>
      </c>
      <c r="T164" s="270">
        <f t="shared" si="458"/>
        <v>2.207822712472482E-3</v>
      </c>
      <c r="U164" s="269">
        <f t="shared" si="459"/>
        <v>4.0667234183891648E-3</v>
      </c>
      <c r="V164" s="269">
        <f t="shared" si="460"/>
        <v>-3.4828444986005196E-4</v>
      </c>
      <c r="W164" s="270">
        <f t="shared" si="461"/>
        <v>2.207734245459361E-3</v>
      </c>
      <c r="X164" s="269">
        <f t="shared" si="462"/>
        <v>3.110520027446469E-3</v>
      </c>
      <c r="Y164" s="269">
        <f t="shared" si="463"/>
        <v>-1.2634567272324232E-2</v>
      </c>
      <c r="Z164" s="269">
        <f t="shared" si="464"/>
        <v>4.7632224333737386E-2</v>
      </c>
      <c r="AA164" s="270">
        <f t="shared" si="465"/>
        <v>1.1278125091955899E-2</v>
      </c>
      <c r="AB164" s="269">
        <f t="shared" si="466"/>
        <v>1.0671612587114434E-2</v>
      </c>
      <c r="AC164" s="269">
        <f t="shared" si="467"/>
        <v>1.2116716989635698E-2</v>
      </c>
      <c r="AD164" s="270">
        <f t="shared" si="468"/>
        <v>1.1278035419891842E-2</v>
      </c>
      <c r="AE164" s="269">
        <f t="shared" si="469"/>
        <v>3.7035642763254875E-4</v>
      </c>
      <c r="AF164" s="269">
        <f t="shared" si="470"/>
        <v>-1.6548507855073159E-3</v>
      </c>
      <c r="AG164" s="269">
        <f t="shared" si="471"/>
        <v>3.4923170703473694E-3</v>
      </c>
      <c r="AH164" s="270">
        <f t="shared" si="472"/>
        <v>2.207822712472482E-3</v>
      </c>
      <c r="AI164" s="269">
        <f t="shared" si="473"/>
        <v>2.3543834701027478E-3</v>
      </c>
      <c r="AJ164" s="269">
        <f t="shared" si="474"/>
        <v>-1.4664912709524025E-4</v>
      </c>
      <c r="AK164" s="270">
        <f t="shared" si="475"/>
        <v>2.2077343430075076E-3</v>
      </c>
      <c r="AL164" s="269">
        <f t="shared" si="476"/>
        <v>6.9364749438902552E-4</v>
      </c>
      <c r="AM164" s="269">
        <f t="shared" si="477"/>
        <v>-5.5399955237042959E-3</v>
      </c>
      <c r="AN164" s="269">
        <f t="shared" si="478"/>
        <v>1.6124473121271212E-2</v>
      </c>
      <c r="AO164" s="270">
        <f t="shared" si="479"/>
        <v>1.1278125091955899E-2</v>
      </c>
      <c r="AP164" s="269">
        <f t="shared" si="480"/>
        <v>6.1933831076013499E-3</v>
      </c>
      <c r="AQ164" s="269">
        <f t="shared" si="481"/>
        <v>5.0846528151173992E-3</v>
      </c>
      <c r="AR164" s="270">
        <f t="shared" si="482"/>
        <v>1.1278035922718749E-2</v>
      </c>
    </row>
    <row r="165" spans="1:45" x14ac:dyDescent="0.2">
      <c r="A165" s="330"/>
      <c r="B165" s="91" t="s">
        <v>531</v>
      </c>
      <c r="C165" s="250">
        <f>'Dati Fig. 11'!C165+'Dati Fig. 11'!D165</f>
        <v>4972.8879999999999</v>
      </c>
      <c r="D165" s="251">
        <f>'Dati Fig. 11'!E165</f>
        <v>9677.76</v>
      </c>
      <c r="E165" s="252">
        <f>'Dati Fig. 11'!F165+'Dati Fig. 11'!G165</f>
        <v>7974.8119999999972</v>
      </c>
      <c r="F165" s="242">
        <f t="shared" si="412"/>
        <v>22625.46</v>
      </c>
      <c r="G165" s="214">
        <f>'Dati Fig. 11'!I165</f>
        <v>13101.355</v>
      </c>
      <c r="H165" s="241">
        <f>'Dati Fig. 11'!J165</f>
        <v>9524.1049999999996</v>
      </c>
      <c r="I165" s="242">
        <f t="shared" si="376"/>
        <v>22625.46</v>
      </c>
      <c r="J165" s="269">
        <f t="shared" si="448"/>
        <v>-44.405999999999949</v>
      </c>
      <c r="K165" s="269">
        <f t="shared" si="449"/>
        <v>-32.746999999999389</v>
      </c>
      <c r="L165" s="269">
        <f t="shared" si="450"/>
        <v>20.392999999994572</v>
      </c>
      <c r="M165" s="270">
        <f t="shared" si="451"/>
        <v>-56.760000000002037</v>
      </c>
      <c r="N165" s="269">
        <f t="shared" si="452"/>
        <v>-54.615999999999985</v>
      </c>
      <c r="O165" s="269">
        <f t="shared" si="453"/>
        <v>-2.1430000000000291</v>
      </c>
      <c r="P165" s="270">
        <f t="shared" si="454"/>
        <v>-56.758999999998196</v>
      </c>
      <c r="Q165" s="269">
        <f t="shared" si="455"/>
        <v>-8.8505875876518196E-3</v>
      </c>
      <c r="R165" s="269">
        <f t="shared" si="456"/>
        <v>-3.3723264912943669E-3</v>
      </c>
      <c r="S165" s="269">
        <f t="shared" si="457"/>
        <v>2.563732184587531E-3</v>
      </c>
      <c r="T165" s="270">
        <f t="shared" si="458"/>
        <v>-2.5024005586755634E-3</v>
      </c>
      <c r="U165" s="269">
        <f t="shared" si="459"/>
        <v>-4.1514229546416592E-3</v>
      </c>
      <c r="V165" s="269">
        <f t="shared" si="460"/>
        <v>-2.2495740190681886E-4</v>
      </c>
      <c r="W165" s="270">
        <f t="shared" si="461"/>
        <v>-2.5023565816024527E-3</v>
      </c>
      <c r="X165" s="269">
        <f t="shared" si="462"/>
        <v>-1.251177546160618E-2</v>
      </c>
      <c r="Y165" s="269">
        <f t="shared" si="463"/>
        <v>-1.4938635710123332E-2</v>
      </c>
      <c r="Z165" s="269">
        <f t="shared" si="464"/>
        <v>4.6972425706529292E-2</v>
      </c>
      <c r="AA165" s="270">
        <f t="shared" si="465"/>
        <v>6.5851351508265342E-3</v>
      </c>
      <c r="AB165" s="269">
        <f t="shared" si="466"/>
        <v>4.8000700679695762E-3</v>
      </c>
      <c r="AC165" s="269">
        <f t="shared" si="467"/>
        <v>9.0510585437045231E-3</v>
      </c>
      <c r="AD165" s="270">
        <f t="shared" si="468"/>
        <v>6.5851351508265342E-3</v>
      </c>
      <c r="AE165" s="269">
        <f t="shared" si="469"/>
        <v>-1.9577448768242239E-3</v>
      </c>
      <c r="AF165" s="269">
        <f t="shared" si="470"/>
        <v>-1.4437299347241754E-3</v>
      </c>
      <c r="AG165" s="269">
        <f t="shared" si="471"/>
        <v>8.9907425287271575E-4</v>
      </c>
      <c r="AH165" s="270">
        <f t="shared" si="472"/>
        <v>-2.5024005586755634E-3</v>
      </c>
      <c r="AI165" s="269">
        <f t="shared" si="473"/>
        <v>-2.4078771830975971E-3</v>
      </c>
      <c r="AJ165" s="269">
        <f t="shared" si="474"/>
        <v>-9.447928818255131E-5</v>
      </c>
      <c r="AK165" s="270">
        <f t="shared" si="475"/>
        <v>-2.5023564712800682E-3</v>
      </c>
      <c r="AL165" s="269">
        <f t="shared" si="476"/>
        <v>-2.8031658227317372E-3</v>
      </c>
      <c r="AM165" s="269">
        <f t="shared" si="477"/>
        <v>-6.5294348649888433E-3</v>
      </c>
      <c r="AN165" s="269">
        <f t="shared" si="478"/>
        <v>1.5917735838547074E-2</v>
      </c>
      <c r="AO165" s="270">
        <f t="shared" si="479"/>
        <v>6.5851351508265342E-3</v>
      </c>
      <c r="AP165" s="269">
        <f t="shared" si="480"/>
        <v>2.7844359342830737E-3</v>
      </c>
      <c r="AQ165" s="269">
        <f t="shared" si="481"/>
        <v>3.8006992165434605E-3</v>
      </c>
      <c r="AR165" s="270">
        <f t="shared" si="482"/>
        <v>6.5851351508265342E-3</v>
      </c>
    </row>
    <row r="166" spans="1:45" x14ac:dyDescent="0.2">
      <c r="A166" s="330"/>
      <c r="B166" s="91" t="s">
        <v>532</v>
      </c>
      <c r="C166" s="250">
        <f>'Dati Fig. 11'!C166+'Dati Fig. 11'!D166</f>
        <v>4999.2870000000003</v>
      </c>
      <c r="D166" s="251">
        <f>'Dati Fig. 11'!E166</f>
        <v>9699.2790000000005</v>
      </c>
      <c r="E166" s="252">
        <f>'Dati Fig. 11'!F166+'Dati Fig. 11'!G166</f>
        <v>8002.2970000000014</v>
      </c>
      <c r="F166" s="242">
        <f t="shared" si="412"/>
        <v>22700.863000000001</v>
      </c>
      <c r="G166" s="214">
        <f>'Dati Fig. 11'!I166</f>
        <v>13119.333000000001</v>
      </c>
      <c r="H166" s="241">
        <f>'Dati Fig. 11'!J166</f>
        <v>9581.5290000000005</v>
      </c>
      <c r="I166" s="242">
        <f t="shared" si="376"/>
        <v>22700.862000000001</v>
      </c>
      <c r="J166" s="269">
        <f t="shared" si="448"/>
        <v>26.399000000000342</v>
      </c>
      <c r="K166" s="269">
        <f t="shared" si="449"/>
        <v>21.519000000000233</v>
      </c>
      <c r="L166" s="269">
        <f t="shared" si="450"/>
        <v>27.48500000000422</v>
      </c>
      <c r="M166" s="270">
        <f t="shared" si="451"/>
        <v>75.403000000002066</v>
      </c>
      <c r="N166" s="269">
        <f t="shared" si="452"/>
        <v>17.978000000000975</v>
      </c>
      <c r="O166" s="269">
        <f t="shared" si="453"/>
        <v>57.424000000000888</v>
      </c>
      <c r="P166" s="270">
        <f t="shared" si="454"/>
        <v>75.402000000001863</v>
      </c>
      <c r="Q166" s="269">
        <f t="shared" si="455"/>
        <v>5.3085852727832086E-3</v>
      </c>
      <c r="R166" s="269">
        <f t="shared" si="456"/>
        <v>2.2235517309790935E-3</v>
      </c>
      <c r="S166" s="269">
        <f t="shared" si="457"/>
        <v>3.4464762304119807E-3</v>
      </c>
      <c r="T166" s="270">
        <f t="shared" si="458"/>
        <v>3.3326615237878952E-3</v>
      </c>
      <c r="U166" s="269">
        <f t="shared" si="459"/>
        <v>1.372224476018013E-3</v>
      </c>
      <c r="V166" s="269">
        <f t="shared" si="460"/>
        <v>6.0293329399456318E-3</v>
      </c>
      <c r="W166" s="270">
        <f t="shared" si="461"/>
        <v>3.3326173257914697E-3</v>
      </c>
      <c r="X166" s="269">
        <f t="shared" si="462"/>
        <v>-5.2084763550096043E-3</v>
      </c>
      <c r="Y166" s="269">
        <f t="shared" si="463"/>
        <v>-1.0123818221954321E-2</v>
      </c>
      <c r="Z166" s="269">
        <f t="shared" si="464"/>
        <v>4.312283377877147E-2</v>
      </c>
      <c r="AA166" s="270">
        <f t="shared" si="465"/>
        <v>9.132659003477284E-3</v>
      </c>
      <c r="AB166" s="269">
        <f t="shared" si="466"/>
        <v>3.2649062194040324E-3</v>
      </c>
      <c r="AC166" s="269">
        <f t="shared" si="467"/>
        <v>1.7279093759585192E-2</v>
      </c>
      <c r="AD166" s="270">
        <f t="shared" si="468"/>
        <v>9.1326145499840746E-3</v>
      </c>
      <c r="AE166" s="269">
        <f t="shared" si="469"/>
        <v>1.166782907397257E-3</v>
      </c>
      <c r="AF166" s="269">
        <f t="shared" si="470"/>
        <v>9.5109668488509115E-4</v>
      </c>
      <c r="AG166" s="269">
        <f t="shared" si="471"/>
        <v>1.2147819315056676E-3</v>
      </c>
      <c r="AH166" s="270">
        <f t="shared" si="472"/>
        <v>3.3326615237878952E-3</v>
      </c>
      <c r="AI166" s="269">
        <f t="shared" si="473"/>
        <v>7.9459157957455782E-4</v>
      </c>
      <c r="AJ166" s="269">
        <f t="shared" si="474"/>
        <v>2.5380257462169118E-3</v>
      </c>
      <c r="AK166" s="270">
        <f t="shared" si="475"/>
        <v>3.3326173257914697E-3</v>
      </c>
      <c r="AL166" s="269">
        <f t="shared" si="476"/>
        <v>-1.1635701845086367E-3</v>
      </c>
      <c r="AM166" s="269">
        <f t="shared" si="477"/>
        <v>-4.4096976184485699E-3</v>
      </c>
      <c r="AN166" s="269">
        <f t="shared" si="478"/>
        <v>1.4705926806434531E-2</v>
      </c>
      <c r="AO166" s="270">
        <f t="shared" si="479"/>
        <v>9.132659003477284E-3</v>
      </c>
      <c r="AP166" s="269">
        <f t="shared" si="480"/>
        <v>1.8978974386786877E-3</v>
      </c>
      <c r="AQ166" s="269">
        <f t="shared" si="481"/>
        <v>7.234717111305306E-3</v>
      </c>
      <c r="AR166" s="270">
        <f t="shared" si="482"/>
        <v>9.1326145499840746E-3</v>
      </c>
    </row>
    <row r="167" spans="1:45" x14ac:dyDescent="0.2">
      <c r="A167" s="330"/>
      <c r="B167" s="91" t="s">
        <v>533</v>
      </c>
      <c r="C167" s="250">
        <f>'Dati Fig. 11'!C167+'Dati Fig. 11'!D167</f>
        <v>5027.25</v>
      </c>
      <c r="D167" s="251">
        <f>'Dati Fig. 11'!E167</f>
        <v>9693.2759999999998</v>
      </c>
      <c r="E167" s="252">
        <f>'Dati Fig. 11'!F167+'Dati Fig. 11'!G167</f>
        <v>8029.0670000000027</v>
      </c>
      <c r="F167" s="242">
        <f t="shared" si="412"/>
        <v>22749.593000000001</v>
      </c>
      <c r="G167" s="214">
        <f>'Dati Fig. 11'!I167</f>
        <v>13171.338</v>
      </c>
      <c r="H167" s="241">
        <f>'Dati Fig. 11'!J167</f>
        <v>9578.2549999999992</v>
      </c>
      <c r="I167" s="242">
        <f t="shared" si="376"/>
        <v>22749.593000000001</v>
      </c>
      <c r="J167" s="269">
        <f t="shared" si="448"/>
        <v>27.962999999999738</v>
      </c>
      <c r="K167" s="269">
        <f t="shared" si="449"/>
        <v>-6.0030000000006112</v>
      </c>
      <c r="L167" s="269">
        <f t="shared" si="450"/>
        <v>26.770000000001346</v>
      </c>
      <c r="M167" s="270">
        <f t="shared" si="451"/>
        <v>48.729999999999563</v>
      </c>
      <c r="N167" s="269">
        <f t="shared" si="452"/>
        <v>52.0049999999992</v>
      </c>
      <c r="O167" s="269">
        <f t="shared" si="453"/>
        <v>-3.2740000000012515</v>
      </c>
      <c r="P167" s="270">
        <f t="shared" si="454"/>
        <v>48.730999999999767</v>
      </c>
      <c r="Q167" s="269">
        <f t="shared" si="455"/>
        <v>5.5933976185003455E-3</v>
      </c>
      <c r="R167" s="269">
        <f t="shared" si="456"/>
        <v>-6.1891198304540071E-4</v>
      </c>
      <c r="S167" s="269">
        <f t="shared" si="457"/>
        <v>3.3452894837571437E-3</v>
      </c>
      <c r="T167" s="270">
        <f t="shared" si="458"/>
        <v>2.146614426068276E-3</v>
      </c>
      <c r="U167" s="269">
        <f t="shared" si="459"/>
        <v>3.9639972550433167E-3</v>
      </c>
      <c r="V167" s="269">
        <f t="shared" si="460"/>
        <v>-3.4169911712433909E-4</v>
      </c>
      <c r="W167" s="270">
        <f t="shared" si="461"/>
        <v>2.1466585718198615E-3</v>
      </c>
      <c r="X167" s="269">
        <f t="shared" si="462"/>
        <v>8.2036056878546579E-3</v>
      </c>
      <c r="Y167" s="269">
        <f t="shared" si="463"/>
        <v>-1.0621961484863897E-2</v>
      </c>
      <c r="Z167" s="269">
        <f t="shared" si="464"/>
        <v>4.497112655250958E-2</v>
      </c>
      <c r="AA167" s="270">
        <f t="shared" si="465"/>
        <v>1.2568356819627469E-2</v>
      </c>
      <c r="AB167" s="269">
        <f t="shared" si="466"/>
        <v>9.7621121004206855E-3</v>
      </c>
      <c r="AC167" s="269">
        <f t="shared" si="467"/>
        <v>1.6452875536334819E-2</v>
      </c>
      <c r="AD167" s="270">
        <f t="shared" si="468"/>
        <v>1.2568356819627469E-2</v>
      </c>
      <c r="AE167" s="269">
        <f t="shared" si="469"/>
        <v>1.2318033900296978E-3</v>
      </c>
      <c r="AF167" s="269">
        <f t="shared" si="470"/>
        <v>-2.6443928585448981E-4</v>
      </c>
      <c r="AG167" s="269">
        <f t="shared" si="471"/>
        <v>1.179250321893108E-3</v>
      </c>
      <c r="AH167" s="270">
        <f t="shared" si="472"/>
        <v>2.146614426068276E-3</v>
      </c>
      <c r="AI167" s="269">
        <f t="shared" si="473"/>
        <v>2.2908820691089674E-3</v>
      </c>
      <c r="AJ167" s="269">
        <f t="shared" si="474"/>
        <v>-1.442235918520477E-4</v>
      </c>
      <c r="AK167" s="270">
        <f t="shared" si="475"/>
        <v>2.1466584772569996E-3</v>
      </c>
      <c r="AL167" s="269">
        <f t="shared" si="476"/>
        <v>1.8206972407842034E-3</v>
      </c>
      <c r="AM167" s="269">
        <f t="shared" si="477"/>
        <v>-4.6319488524101992E-3</v>
      </c>
      <c r="AN167" s="269">
        <f t="shared" si="478"/>
        <v>1.5379608431253586E-2</v>
      </c>
      <c r="AO167" s="270">
        <f t="shared" si="479"/>
        <v>1.2568356819627469E-2</v>
      </c>
      <c r="AP167" s="269">
        <f t="shared" si="480"/>
        <v>5.6676801581610897E-3</v>
      </c>
      <c r="AQ167" s="269">
        <f t="shared" si="481"/>
        <v>6.9006766614662972E-3</v>
      </c>
      <c r="AR167" s="270">
        <f t="shared" si="482"/>
        <v>1.2568356819627469E-2</v>
      </c>
    </row>
    <row r="168" spans="1:45" x14ac:dyDescent="0.2">
      <c r="A168" s="330"/>
      <c r="B168" s="91" t="s">
        <v>534</v>
      </c>
      <c r="C168" s="250">
        <f>'Dati Fig. 11'!C168+'Dati Fig. 11'!D168</f>
        <v>5075.2780000000002</v>
      </c>
      <c r="D168" s="251">
        <f>'Dati Fig. 11'!E168</f>
        <v>9646.5820000000003</v>
      </c>
      <c r="E168" s="252">
        <f>'Dati Fig. 11'!F168+'Dati Fig. 11'!G168</f>
        <v>8038.2139999999981</v>
      </c>
      <c r="F168" s="242">
        <f t="shared" si="412"/>
        <v>22760.074000000001</v>
      </c>
      <c r="G168" s="214">
        <f>'Dati Fig. 11'!I168</f>
        <v>13156.898999999999</v>
      </c>
      <c r="H168" s="241">
        <f>'Dati Fig. 11'!J168</f>
        <v>9603.1749999999993</v>
      </c>
      <c r="I168" s="242">
        <f t="shared" si="376"/>
        <v>22760.074000000001</v>
      </c>
      <c r="J168" s="269">
        <f t="shared" si="448"/>
        <v>48.028000000000247</v>
      </c>
      <c r="K168" s="269">
        <f t="shared" si="449"/>
        <v>-46.693999999999505</v>
      </c>
      <c r="L168" s="269">
        <f t="shared" si="450"/>
        <v>9.146999999995387</v>
      </c>
      <c r="M168" s="270">
        <f t="shared" si="451"/>
        <v>10.480999999999767</v>
      </c>
      <c r="N168" s="269">
        <f t="shared" si="452"/>
        <v>-14.439000000000306</v>
      </c>
      <c r="O168" s="269">
        <f t="shared" si="453"/>
        <v>24.920000000000073</v>
      </c>
      <c r="P168" s="270">
        <f t="shared" si="454"/>
        <v>10.480999999999767</v>
      </c>
      <c r="Q168" s="269">
        <f t="shared" si="455"/>
        <v>9.5535332438212231E-3</v>
      </c>
      <c r="R168" s="269">
        <f t="shared" si="456"/>
        <v>-4.817153664045005E-3</v>
      </c>
      <c r="S168" s="269">
        <f t="shared" si="457"/>
        <v>1.1392357293811826E-3</v>
      </c>
      <c r="T168" s="270">
        <f t="shared" si="458"/>
        <v>4.6071153888334473E-4</v>
      </c>
      <c r="U168" s="269">
        <f t="shared" si="459"/>
        <v>-1.0962439806798904E-3</v>
      </c>
      <c r="V168" s="269">
        <f t="shared" si="460"/>
        <v>2.6017265149027744E-3</v>
      </c>
      <c r="W168" s="270">
        <f t="shared" si="461"/>
        <v>4.6071153888334473E-4</v>
      </c>
      <c r="X168" s="269">
        <f t="shared" si="462"/>
        <v>2.9639412640642043E-2</v>
      </c>
      <c r="Y168" s="269">
        <f t="shared" si="463"/>
        <v>-1.3870305087829771E-2</v>
      </c>
      <c r="Z168" s="269">
        <f t="shared" si="464"/>
        <v>4.1220374163551898E-2</v>
      </c>
      <c r="AA168" s="270">
        <f t="shared" si="465"/>
        <v>1.4650688020982246E-2</v>
      </c>
      <c r="AB168" s="269">
        <f t="shared" si="466"/>
        <v>1.1466941989922897E-2</v>
      </c>
      <c r="AC168" s="269">
        <f t="shared" si="467"/>
        <v>1.9045283496988013E-2</v>
      </c>
      <c r="AD168" s="270">
        <f t="shared" si="468"/>
        <v>1.4650688020981918E-2</v>
      </c>
      <c r="AE168" s="269">
        <f t="shared" si="469"/>
        <v>2.1111586479810977E-3</v>
      </c>
      <c r="AF168" s="269">
        <f t="shared" si="470"/>
        <v>-2.0525202362960738E-3</v>
      </c>
      <c r="AG168" s="269">
        <f t="shared" si="471"/>
        <v>4.0207312719816072E-4</v>
      </c>
      <c r="AH168" s="270">
        <f t="shared" si="472"/>
        <v>4.6071153888334473E-4</v>
      </c>
      <c r="AI168" s="269">
        <f t="shared" si="473"/>
        <v>-6.3469267340300574E-4</v>
      </c>
      <c r="AJ168" s="269">
        <f t="shared" si="474"/>
        <v>1.0954042122863505E-3</v>
      </c>
      <c r="AK168" s="270">
        <f t="shared" si="475"/>
        <v>4.6071153888334473E-4</v>
      </c>
      <c r="AL168" s="269">
        <f t="shared" si="476"/>
        <v>6.5130911357533117E-3</v>
      </c>
      <c r="AM168" s="269">
        <f t="shared" si="477"/>
        <v>-6.0487874205835184E-3</v>
      </c>
      <c r="AN168" s="269">
        <f t="shared" si="478"/>
        <v>1.418638430581229E-2</v>
      </c>
      <c r="AO168" s="270">
        <f t="shared" si="479"/>
        <v>1.4650688020982246E-2</v>
      </c>
      <c r="AP168" s="269">
        <f t="shared" si="480"/>
        <v>6.6495514019208083E-3</v>
      </c>
      <c r="AQ168" s="269">
        <f t="shared" si="481"/>
        <v>8.0011366190611138E-3</v>
      </c>
      <c r="AR168" s="270">
        <f t="shared" si="482"/>
        <v>1.4650688020981921E-2</v>
      </c>
    </row>
    <row r="169" spans="1:45" x14ac:dyDescent="0.2">
      <c r="A169" s="330"/>
      <c r="B169" s="91" t="s">
        <v>535</v>
      </c>
      <c r="C169" s="250">
        <f>'Dati Fig. 11'!C169+'Dati Fig. 11'!D169</f>
        <v>5006.7339999999995</v>
      </c>
      <c r="D169" s="251">
        <f>'Dati Fig. 11'!E169</f>
        <v>9671.98</v>
      </c>
      <c r="E169" s="252">
        <f>'Dati Fig. 11'!F169+'Dati Fig. 11'!G169</f>
        <v>8131.860999999999</v>
      </c>
      <c r="F169" s="242">
        <f t="shared" si="412"/>
        <v>22810.574999999997</v>
      </c>
      <c r="G169" s="214">
        <f>'Dati Fig. 11'!I169</f>
        <v>13195.039000000001</v>
      </c>
      <c r="H169" s="241">
        <f>'Dati Fig. 11'!J169</f>
        <v>9615.5370000000003</v>
      </c>
      <c r="I169" s="242">
        <f t="shared" si="376"/>
        <v>22810.576000000001</v>
      </c>
      <c r="J169" s="269">
        <f t="shared" si="448"/>
        <v>-68.544000000000779</v>
      </c>
      <c r="K169" s="269">
        <f t="shared" si="449"/>
        <v>25.397999999999229</v>
      </c>
      <c r="L169" s="269">
        <f t="shared" si="450"/>
        <v>93.647000000000844</v>
      </c>
      <c r="M169" s="270">
        <f t="shared" si="451"/>
        <v>50.500999999996566</v>
      </c>
      <c r="N169" s="269">
        <f t="shared" si="452"/>
        <v>38.140000000001237</v>
      </c>
      <c r="O169" s="269">
        <f t="shared" si="453"/>
        <v>12.36200000000099</v>
      </c>
      <c r="P169" s="270">
        <f t="shared" si="454"/>
        <v>50.502000000000407</v>
      </c>
      <c r="Q169" s="269">
        <f t="shared" si="455"/>
        <v>-1.3505467089684697E-2</v>
      </c>
      <c r="R169" s="269">
        <f t="shared" si="456"/>
        <v>2.6328496456049645E-3</v>
      </c>
      <c r="S169" s="269">
        <f t="shared" si="457"/>
        <v>1.1650224788740492E-2</v>
      </c>
      <c r="T169" s="270">
        <f t="shared" si="458"/>
        <v>2.2188416434848397E-3</v>
      </c>
      <c r="U169" s="269">
        <f t="shared" si="459"/>
        <v>2.8988593740820871E-3</v>
      </c>
      <c r="V169" s="269">
        <f t="shared" si="460"/>
        <v>1.2872825914347068E-3</v>
      </c>
      <c r="W169" s="270">
        <f t="shared" si="461"/>
        <v>2.2188855800732636E-3</v>
      </c>
      <c r="X169" s="269">
        <f t="shared" si="462"/>
        <v>5.2265724791403382E-3</v>
      </c>
      <c r="Y169" s="269">
        <f t="shared" si="463"/>
        <v>-1.1739096538433387E-2</v>
      </c>
      <c r="Z169" s="269">
        <f t="shared" si="464"/>
        <v>5.1733579380081766E-2</v>
      </c>
      <c r="AA169" s="270">
        <f t="shared" si="465"/>
        <v>1.3828791700769186E-2</v>
      </c>
      <c r="AB169" s="269">
        <f t="shared" si="466"/>
        <v>1.1438379937291769E-2</v>
      </c>
      <c r="AC169" s="269">
        <f t="shared" si="467"/>
        <v>1.7127728241187645E-2</v>
      </c>
      <c r="AD169" s="270">
        <f t="shared" si="468"/>
        <v>1.3828881206522786E-2</v>
      </c>
      <c r="AE169" s="269">
        <f t="shared" si="469"/>
        <v>-3.0115895053768622E-3</v>
      </c>
      <c r="AF169" s="269">
        <f t="shared" si="470"/>
        <v>1.1159014685101301E-3</v>
      </c>
      <c r="AG169" s="269">
        <f t="shared" si="471"/>
        <v>4.1145296803516912E-3</v>
      </c>
      <c r="AH169" s="270">
        <f t="shared" si="472"/>
        <v>2.2188416434848397E-3</v>
      </c>
      <c r="AI169" s="269">
        <f t="shared" si="473"/>
        <v>1.6757414760602816E-3</v>
      </c>
      <c r="AJ169" s="269">
        <f t="shared" si="474"/>
        <v>5.4314410401306201E-4</v>
      </c>
      <c r="AK169" s="270">
        <f t="shared" si="475"/>
        <v>2.2188855800732636E-3</v>
      </c>
      <c r="AL169" s="269">
        <f t="shared" si="476"/>
        <v>1.1570068315048462E-3</v>
      </c>
      <c r="AM169" s="269">
        <f t="shared" si="477"/>
        <v>-5.1063060027952273E-3</v>
      </c>
      <c r="AN169" s="269">
        <f t="shared" si="478"/>
        <v>1.7778090872059525E-2</v>
      </c>
      <c r="AO169" s="270">
        <f t="shared" si="479"/>
        <v>1.3828791700769186E-2</v>
      </c>
      <c r="AP169" s="269">
        <f t="shared" si="480"/>
        <v>6.632299877752483E-3</v>
      </c>
      <c r="AQ169" s="269">
        <f t="shared" si="481"/>
        <v>7.1965807141379269E-3</v>
      </c>
      <c r="AR169" s="270">
        <f t="shared" si="482"/>
        <v>1.382888059189041E-2</v>
      </c>
    </row>
    <row r="170" spans="1:45" x14ac:dyDescent="0.2">
      <c r="A170" s="330"/>
      <c r="B170" s="91" t="s">
        <v>536</v>
      </c>
      <c r="C170" s="250">
        <f>'Dati Fig. 11'!C170+'Dati Fig. 11'!D170</f>
        <v>5008.6419999999998</v>
      </c>
      <c r="D170" s="251">
        <f>'Dati Fig. 11'!E170</f>
        <v>9658.6679999999997</v>
      </c>
      <c r="E170" s="252">
        <f>'Dati Fig. 11'!F170+'Dati Fig. 11'!G170</f>
        <v>8140.0609999999988</v>
      </c>
      <c r="F170" s="242">
        <f t="shared" si="412"/>
        <v>22807.370999999999</v>
      </c>
      <c r="G170" s="214">
        <f>'Dati Fig. 11'!I170</f>
        <v>13190.388000000001</v>
      </c>
      <c r="H170" s="241">
        <f>'Dati Fig. 11'!J170</f>
        <v>9616.9830000000002</v>
      </c>
      <c r="I170" s="242">
        <f t="shared" si="376"/>
        <v>22807.370999999999</v>
      </c>
      <c r="J170" s="269">
        <f t="shared" si="448"/>
        <v>1.9080000000003565</v>
      </c>
      <c r="K170" s="269">
        <f t="shared" si="449"/>
        <v>-13.311999999999898</v>
      </c>
      <c r="L170" s="269">
        <f t="shared" si="450"/>
        <v>8.1999999999998181</v>
      </c>
      <c r="M170" s="270">
        <f t="shared" si="451"/>
        <v>-3.2039999999979045</v>
      </c>
      <c r="N170" s="269">
        <f t="shared" si="452"/>
        <v>-4.6509999999998399</v>
      </c>
      <c r="O170" s="269">
        <f t="shared" si="453"/>
        <v>1.4459999999999127</v>
      </c>
      <c r="P170" s="270">
        <f t="shared" si="454"/>
        <v>-3.2050000000017462</v>
      </c>
      <c r="Q170" s="269">
        <f t="shared" si="455"/>
        <v>3.8108675236199019E-4</v>
      </c>
      <c r="R170" s="269">
        <f t="shared" si="456"/>
        <v>-1.376346932065606E-3</v>
      </c>
      <c r="S170" s="269">
        <f t="shared" si="457"/>
        <v>1.0083792627542231E-3</v>
      </c>
      <c r="T170" s="270">
        <f t="shared" si="458"/>
        <v>-1.4046116768200298E-4</v>
      </c>
      <c r="U170" s="269">
        <f t="shared" si="459"/>
        <v>-3.5248095894220848E-4</v>
      </c>
      <c r="V170" s="269">
        <f t="shared" si="460"/>
        <v>1.5038161675212864E-4</v>
      </c>
      <c r="W170" s="270">
        <f t="shared" si="461"/>
        <v>-1.4050500083828422E-4</v>
      </c>
      <c r="X170" s="269">
        <f t="shared" si="462"/>
        <v>9.1250850483875212E-3</v>
      </c>
      <c r="Y170" s="269">
        <f t="shared" si="463"/>
        <v>-1.0083779369514823E-2</v>
      </c>
      <c r="Z170" s="269">
        <f t="shared" si="464"/>
        <v>4.4084937597152637E-2</v>
      </c>
      <c r="AA170" s="270">
        <f t="shared" si="465"/>
        <v>1.2906160680445831E-2</v>
      </c>
      <c r="AB170" s="269">
        <f t="shared" si="466"/>
        <v>8.9551891739156966E-3</v>
      </c>
      <c r="AC170" s="269">
        <f t="shared" si="467"/>
        <v>1.8375801560700566E-2</v>
      </c>
      <c r="AD170" s="270">
        <f t="shared" si="468"/>
        <v>1.2906160680445831E-2</v>
      </c>
      <c r="AE170" s="269">
        <f t="shared" si="469"/>
        <v>8.3645414462386709E-5</v>
      </c>
      <c r="AF170" s="269">
        <f t="shared" si="470"/>
        <v>-5.8358897134333087E-4</v>
      </c>
      <c r="AG170" s="269">
        <f t="shared" si="471"/>
        <v>3.5948238919886145E-4</v>
      </c>
      <c r="AH170" s="270">
        <f t="shared" si="472"/>
        <v>-1.4046116768200298E-4</v>
      </c>
      <c r="AI170" s="269">
        <f t="shared" si="473"/>
        <v>-2.0389665758096149E-4</v>
      </c>
      <c r="AJ170" s="269">
        <f t="shared" si="474"/>
        <v>6.3391650583113874E-5</v>
      </c>
      <c r="AK170" s="270">
        <f t="shared" si="475"/>
        <v>-1.4050500699792735E-4</v>
      </c>
      <c r="AL170" s="269">
        <f t="shared" si="476"/>
        <v>2.0114345017396931E-3</v>
      </c>
      <c r="AM170" s="269">
        <f t="shared" si="477"/>
        <v>-4.3695440100057371E-3</v>
      </c>
      <c r="AN170" s="269">
        <f t="shared" si="478"/>
        <v>1.5264270188711794E-2</v>
      </c>
      <c r="AO170" s="270">
        <f t="shared" si="479"/>
        <v>1.2906160680445831E-2</v>
      </c>
      <c r="AP170" s="269">
        <f t="shared" si="480"/>
        <v>5.1994145162764724E-3</v>
      </c>
      <c r="AQ170" s="269">
        <f t="shared" si="481"/>
        <v>7.7067461641694398E-3</v>
      </c>
      <c r="AR170" s="270">
        <f t="shared" si="482"/>
        <v>1.2906160680445831E-2</v>
      </c>
    </row>
    <row r="171" spans="1:45" x14ac:dyDescent="0.2">
      <c r="A171" s="330"/>
      <c r="B171" s="91" t="s">
        <v>537</v>
      </c>
      <c r="C171" s="250">
        <f>'Dati Fig. 11'!C171+'Dati Fig. 11'!D171</f>
        <v>5055.1820000000007</v>
      </c>
      <c r="D171" s="251">
        <f>'Dati Fig. 11'!E171</f>
        <v>9639.2160000000003</v>
      </c>
      <c r="E171" s="252">
        <f>'Dati Fig. 11'!F171+'Dati Fig. 11'!G171</f>
        <v>8195.5010000000002</v>
      </c>
      <c r="F171" s="242">
        <f t="shared" si="412"/>
        <v>22889.899000000001</v>
      </c>
      <c r="G171" s="214">
        <f>'Dati Fig. 11'!I171</f>
        <v>13232.15</v>
      </c>
      <c r="H171" s="241">
        <f>'Dati Fig. 11'!J171</f>
        <v>9657.7489999999998</v>
      </c>
      <c r="I171" s="242">
        <f t="shared" si="376"/>
        <v>22889.898999999998</v>
      </c>
      <c r="J171" s="269">
        <f t="shared" si="448"/>
        <v>46.540000000000873</v>
      </c>
      <c r="K171" s="269">
        <f t="shared" si="449"/>
        <v>-19.451999999999316</v>
      </c>
      <c r="L171" s="269">
        <f t="shared" si="450"/>
        <v>55.440000000001419</v>
      </c>
      <c r="M171" s="270">
        <f t="shared" si="451"/>
        <v>82.528000000002066</v>
      </c>
      <c r="N171" s="269">
        <f t="shared" si="452"/>
        <v>41.761999999998807</v>
      </c>
      <c r="O171" s="269">
        <f t="shared" si="453"/>
        <v>40.765999999999622</v>
      </c>
      <c r="P171" s="270">
        <f t="shared" si="454"/>
        <v>82.527999999998428</v>
      </c>
      <c r="Q171" s="269">
        <f t="shared" si="455"/>
        <v>9.2919398112304447E-3</v>
      </c>
      <c r="R171" s="269">
        <f t="shared" si="456"/>
        <v>-2.0139422951487014E-3</v>
      </c>
      <c r="S171" s="269">
        <f t="shared" si="457"/>
        <v>6.8107597719478299E-3</v>
      </c>
      <c r="T171" s="270">
        <f t="shared" si="458"/>
        <v>3.6184793065365609E-3</v>
      </c>
      <c r="U171" s="269">
        <f t="shared" si="459"/>
        <v>3.16609337041479E-3</v>
      </c>
      <c r="V171" s="269">
        <f t="shared" si="460"/>
        <v>4.2389593493094065E-3</v>
      </c>
      <c r="W171" s="270">
        <f t="shared" si="461"/>
        <v>3.6184793065364013E-3</v>
      </c>
      <c r="X171" s="269">
        <f t="shared" si="462"/>
        <v>2.8153929135389347E-2</v>
      </c>
      <c r="Y171" s="269">
        <f t="shared" si="463"/>
        <v>-1.2500364964064509E-2</v>
      </c>
      <c r="Z171" s="269">
        <f t="shared" si="464"/>
        <v>4.4815044620883329E-2</v>
      </c>
      <c r="AA171" s="270">
        <f t="shared" si="465"/>
        <v>1.6336719124495594E-2</v>
      </c>
      <c r="AB171" s="269">
        <f t="shared" si="466"/>
        <v>1.3303671767460499E-2</v>
      </c>
      <c r="AC171" s="269">
        <f t="shared" si="467"/>
        <v>2.0521921027640833E-2</v>
      </c>
      <c r="AD171" s="270">
        <f t="shared" si="468"/>
        <v>1.6336719124495434E-2</v>
      </c>
      <c r="AE171" s="269">
        <f t="shared" si="469"/>
        <v>2.0405683758992158E-3</v>
      </c>
      <c r="AF171" s="269">
        <f t="shared" si="470"/>
        <v>-8.5288216690995722E-4</v>
      </c>
      <c r="AG171" s="269">
        <f t="shared" si="471"/>
        <v>2.4307930975473423E-3</v>
      </c>
      <c r="AH171" s="270">
        <f t="shared" si="472"/>
        <v>3.6184793065365609E-3</v>
      </c>
      <c r="AI171" s="269">
        <f t="shared" si="473"/>
        <v>1.8310746994907397E-3</v>
      </c>
      <c r="AJ171" s="269">
        <f t="shared" si="474"/>
        <v>1.7874046070456618E-3</v>
      </c>
      <c r="AK171" s="270">
        <f t="shared" si="475"/>
        <v>3.6184793065364013E-3</v>
      </c>
      <c r="AL171" s="269">
        <f t="shared" si="476"/>
        <v>6.1462668175830664E-3</v>
      </c>
      <c r="AM171" s="269">
        <f t="shared" si="477"/>
        <v>-5.4177779522247812E-3</v>
      </c>
      <c r="AN171" s="269">
        <f t="shared" si="478"/>
        <v>1.5608230259137431E-2</v>
      </c>
      <c r="AO171" s="270">
        <f t="shared" si="479"/>
        <v>1.6336719124495594E-2</v>
      </c>
      <c r="AP171" s="269">
        <f t="shared" si="480"/>
        <v>7.713581284474141E-3</v>
      </c>
      <c r="AQ171" s="269">
        <f t="shared" si="481"/>
        <v>8.6231378400213731E-3</v>
      </c>
      <c r="AR171" s="270">
        <f t="shared" si="482"/>
        <v>1.6336719124495434E-2</v>
      </c>
    </row>
    <row r="172" spans="1:45" x14ac:dyDescent="0.2">
      <c r="A172" s="331"/>
      <c r="B172" s="100" t="s">
        <v>538</v>
      </c>
      <c r="C172" s="253">
        <f>'Dati Fig. 11'!C172+'Dati Fig. 11'!D172</f>
        <v>5031.8379999999997</v>
      </c>
      <c r="D172" s="254">
        <f>'Dati Fig. 11'!E172</f>
        <v>9587.0190000000002</v>
      </c>
      <c r="E172" s="255">
        <f>'Dati Fig. 11'!F172+'Dati Fig. 11'!G172</f>
        <v>8181.7530000000015</v>
      </c>
      <c r="F172" s="245">
        <f t="shared" si="412"/>
        <v>22800.61</v>
      </c>
      <c r="G172" s="243">
        <f>'Dati Fig. 11'!I172</f>
        <v>13182.739</v>
      </c>
      <c r="H172" s="244">
        <f>'Dati Fig. 11'!J172</f>
        <v>9617.8709999999992</v>
      </c>
      <c r="I172" s="245">
        <f t="shared" si="376"/>
        <v>22800.61</v>
      </c>
      <c r="J172" s="271">
        <f t="shared" si="448"/>
        <v>-23.34400000000096</v>
      </c>
      <c r="K172" s="271">
        <f t="shared" si="449"/>
        <v>-52.197000000000116</v>
      </c>
      <c r="L172" s="271">
        <f t="shared" si="450"/>
        <v>-13.747999999998683</v>
      </c>
      <c r="M172" s="272">
        <f t="shared" si="451"/>
        <v>-89.289000000000669</v>
      </c>
      <c r="N172" s="271">
        <f t="shared" si="452"/>
        <v>-49.411000000000058</v>
      </c>
      <c r="O172" s="271">
        <f t="shared" si="453"/>
        <v>-39.878000000000611</v>
      </c>
      <c r="P172" s="272">
        <f t="shared" si="454"/>
        <v>-89.288999999997031</v>
      </c>
      <c r="Q172" s="271">
        <f t="shared" si="455"/>
        <v>-4.6178357178833437E-3</v>
      </c>
      <c r="R172" s="271">
        <f t="shared" si="456"/>
        <v>-5.4150669515031216E-3</v>
      </c>
      <c r="S172" s="271">
        <f t="shared" si="457"/>
        <v>-1.6775057436999499E-3</v>
      </c>
      <c r="T172" s="272">
        <f t="shared" si="458"/>
        <v>-3.9008035815274091E-3</v>
      </c>
      <c r="U172" s="271">
        <f t="shared" si="459"/>
        <v>-3.7341626266328646E-3</v>
      </c>
      <c r="V172" s="271">
        <f t="shared" si="460"/>
        <v>-4.1291195287846694E-3</v>
      </c>
      <c r="W172" s="272">
        <f t="shared" si="461"/>
        <v>-3.9008035815272508E-3</v>
      </c>
      <c r="X172" s="271">
        <f t="shared" si="462"/>
        <v>8.9620450025194205E-3</v>
      </c>
      <c r="Y172" s="271">
        <f t="shared" si="463"/>
        <v>-1.7702830848393827E-2</v>
      </c>
      <c r="Z172" s="271">
        <f t="shared" si="464"/>
        <v>4.2189836622704098E-2</v>
      </c>
      <c r="AA172" s="272">
        <f t="shared" si="465"/>
        <v>8.9891447178309641E-3</v>
      </c>
      <c r="AB172" s="271">
        <f t="shared" si="466"/>
        <v>4.221883268302311E-3</v>
      </c>
      <c r="AC172" s="271">
        <f t="shared" si="467"/>
        <v>1.5597411701870657E-2</v>
      </c>
      <c r="AD172" s="272">
        <f t="shared" si="468"/>
        <v>8.9891447178309641E-3</v>
      </c>
      <c r="AE172" s="271">
        <f t="shared" si="469"/>
        <v>-1.0198384885840238E-3</v>
      </c>
      <c r="AF172" s="271">
        <f t="shared" si="470"/>
        <v>-2.2803508219935839E-3</v>
      </c>
      <c r="AG172" s="271">
        <f t="shared" si="471"/>
        <v>-6.0061427094976183E-4</v>
      </c>
      <c r="AH172" s="272">
        <f t="shared" si="472"/>
        <v>-3.9008035815274091E-3</v>
      </c>
      <c r="AI172" s="271">
        <f t="shared" si="473"/>
        <v>-2.1586377467196364E-3</v>
      </c>
      <c r="AJ172" s="271">
        <f t="shared" si="474"/>
        <v>-1.742165834807773E-3</v>
      </c>
      <c r="AK172" s="272">
        <f t="shared" si="475"/>
        <v>-3.9008035815272504E-3</v>
      </c>
      <c r="AL172" s="271">
        <f t="shared" si="476"/>
        <v>1.9778755841691588E-3</v>
      </c>
      <c r="AM172" s="271">
        <f t="shared" si="477"/>
        <v>-7.645808970363854E-3</v>
      </c>
      <c r="AN172" s="271">
        <f t="shared" si="478"/>
        <v>1.4657078104025742E-2</v>
      </c>
      <c r="AO172" s="272">
        <f t="shared" si="479"/>
        <v>8.9891447178309641E-3</v>
      </c>
      <c r="AP172" s="271">
        <f t="shared" si="480"/>
        <v>2.452574574914974E-3</v>
      </c>
      <c r="AQ172" s="271">
        <f t="shared" si="481"/>
        <v>6.5365701429159102E-3</v>
      </c>
      <c r="AR172" s="272">
        <f t="shared" si="482"/>
        <v>8.9891447178309641E-3</v>
      </c>
    </row>
    <row r="173" spans="1:45" x14ac:dyDescent="0.2">
      <c r="A173" s="335">
        <v>2018</v>
      </c>
      <c r="B173" s="113" t="s">
        <v>527</v>
      </c>
      <c r="C173" s="114">
        <f>'Dati Fig. 11'!C173+'Dati Fig. 11'!D173</f>
        <v>5037.8369999999995</v>
      </c>
      <c r="D173" s="115">
        <f>'Dati Fig. 11'!E173</f>
        <v>9541.0069999999996</v>
      </c>
      <c r="E173" s="117">
        <f>'Dati Fig. 11'!F173+'Dati Fig. 11'!G173</f>
        <v>8214.7530000000024</v>
      </c>
      <c r="F173" s="118">
        <f t="shared" ref="F173:F236" si="483">SUM(C173:E173)</f>
        <v>22793.597000000002</v>
      </c>
      <c r="G173" s="114">
        <f>'Dati Fig. 11'!I173</f>
        <v>13168.728999999999</v>
      </c>
      <c r="H173" s="117">
        <f>'Dati Fig. 11'!J173</f>
        <v>9624.8680000000004</v>
      </c>
      <c r="I173" s="118">
        <f t="shared" si="376"/>
        <v>22793.597000000002</v>
      </c>
      <c r="J173" s="168">
        <f>C173-C172</f>
        <v>5.9989999999997963</v>
      </c>
      <c r="K173" s="168">
        <f t="shared" ref="K173:K184" si="484">D173-D172</f>
        <v>-46.012000000000626</v>
      </c>
      <c r="L173" s="168">
        <f t="shared" ref="L173:L184" si="485">E173-E172</f>
        <v>33.000000000000909</v>
      </c>
      <c r="M173" s="170">
        <f t="shared" ref="M173:M184" si="486">F173-F172</f>
        <v>-7.0129999999990105</v>
      </c>
      <c r="N173" s="168">
        <f t="shared" ref="N173:N184" si="487">G173-G172</f>
        <v>-14.010000000000218</v>
      </c>
      <c r="O173" s="168">
        <f t="shared" ref="O173:O184" si="488">H173-H172</f>
        <v>6.9970000000012078</v>
      </c>
      <c r="P173" s="170">
        <f t="shared" ref="P173:P184" si="489">I173-I172</f>
        <v>-7.0129999999990105</v>
      </c>
      <c r="Q173" s="168">
        <f t="shared" ref="Q173:Q184" si="490">(C173-C172)/C172</f>
        <v>1.1922084931986674E-3</v>
      </c>
      <c r="R173" s="168">
        <f t="shared" ref="R173:R184" si="491">(D173-D172)/D172</f>
        <v>-4.7994063639594979E-3</v>
      </c>
      <c r="S173" s="168">
        <f t="shared" ref="S173:S184" si="492">(E173-E172)/E172</f>
        <v>4.0333654658116546E-3</v>
      </c>
      <c r="T173" s="170">
        <f t="shared" ref="T173:T184" si="493">(F173-F172)/F172</f>
        <v>-3.0757949019780654E-4</v>
      </c>
      <c r="U173" s="168">
        <f t="shared" ref="U173:U184" si="494">(G173-G172)/G172</f>
        <v>-1.062753347388598E-3</v>
      </c>
      <c r="V173" s="168">
        <f t="shared" ref="V173:V184" si="495">(H173-H172)/H172</f>
        <v>7.274998801711115E-4</v>
      </c>
      <c r="W173" s="170">
        <f t="shared" ref="W173:W184" si="496">(I173-I172)/I172</f>
        <v>-3.0757949019780654E-4</v>
      </c>
      <c r="X173" s="168">
        <f t="shared" ref="X173:X184" si="497">(C173-C161)/C161</f>
        <v>8.8613655875023484E-3</v>
      </c>
      <c r="Y173" s="168">
        <f t="shared" ref="Y173:Y184" si="498">(D173-D161)/D161</f>
        <v>-2.3346415424993994E-2</v>
      </c>
      <c r="Z173" s="168">
        <f t="shared" ref="Z173:Z184" si="499">(E173-E161)/E161</f>
        <v>4.3792841741889792E-2</v>
      </c>
      <c r="AA173" s="170">
        <f t="shared" ref="AA173:AA184" si="500">(F173-F161)/F161</f>
        <v>7.1061133226050207E-3</v>
      </c>
      <c r="AB173" s="168">
        <f t="shared" ref="AB173:AB184" si="501">(G173-G161)/G161</f>
        <v>1.5831408693423679E-3</v>
      </c>
      <c r="AC173" s="168">
        <f t="shared" ref="AC173:AC184" si="502">(H173-H161)/H161</f>
        <v>1.4762064816614915E-2</v>
      </c>
      <c r="AD173" s="170">
        <f t="shared" ref="AD173:AD184" si="503">(I173-I161)/I161</f>
        <v>7.1061133226048593E-3</v>
      </c>
      <c r="AE173" s="168">
        <f t="shared" ref="AE173:AE184" si="504">(C173-C172)/$F172</f>
        <v>2.6310699582159406E-4</v>
      </c>
      <c r="AF173" s="168">
        <f t="shared" ref="AF173:AF184" si="505">(D173-D172)/$F172</f>
        <v>-2.018016184654736E-3</v>
      </c>
      <c r="AG173" s="168">
        <f t="shared" ref="AG173:AG184" si="506">(E173-E172)/$F172</f>
        <v>1.4473296986352957E-3</v>
      </c>
      <c r="AH173" s="170">
        <f t="shared" ref="AH173:AH184" si="507">(F173-F172)/$F172</f>
        <v>-3.0757949019780654E-4</v>
      </c>
      <c r="AI173" s="168">
        <f t="shared" ref="AI173:AI184" si="508">(G173-G172)/$F172</f>
        <v>-6.1445724478424995E-4</v>
      </c>
      <c r="AJ173" s="168">
        <f t="shared" ref="AJ173:AJ184" si="509">(H173-H172)/$F172</f>
        <v>3.068777545864434E-4</v>
      </c>
      <c r="AK173" s="170">
        <f t="shared" ref="AK173:AK184" si="510">(I173-I172)/$F172</f>
        <v>-3.0757949019780654E-4</v>
      </c>
      <c r="AL173" s="168">
        <f t="shared" ref="AL173:AL184" si="511">(C173-C161)/$F161</f>
        <v>1.9551300092971002E-3</v>
      </c>
      <c r="AM173" s="168">
        <f t="shared" ref="AM173:AM184" si="512">(D173-D161)/$F161</f>
        <v>-1.0077115629614176E-2</v>
      </c>
      <c r="AN173" s="168">
        <f t="shared" ref="AN173:AN184" si="513">(E173-E161)/$F161</f>
        <v>1.5228098942922179E-2</v>
      </c>
      <c r="AO173" s="170">
        <f t="shared" ref="AO173:AO184" si="514">(F173-F161)/$F161</f>
        <v>7.1061133226050207E-3</v>
      </c>
      <c r="AP173" s="168">
        <f t="shared" ref="AP173:AP184" si="515">(G173-G161)/$F161</f>
        <v>9.1968431962751221E-4</v>
      </c>
      <c r="AQ173" s="168">
        <f t="shared" ref="AQ173:AQ184" si="516">(H173-H161)/$F161</f>
        <v>6.1864290029773478E-3</v>
      </c>
      <c r="AR173" s="170">
        <f t="shared" ref="AR173:AR184" si="517">(I173-I161)/$F161</f>
        <v>7.1061133226048602E-3</v>
      </c>
      <c r="AS173" s="93"/>
    </row>
    <row r="174" spans="1:45" x14ac:dyDescent="0.2">
      <c r="A174" s="336"/>
      <c r="B174" s="120" t="s">
        <v>528</v>
      </c>
      <c r="C174" s="121">
        <f>'Dati Fig. 11'!C174+'Dati Fig. 11'!D174</f>
        <v>4992.5200000000004</v>
      </c>
      <c r="D174" s="122">
        <f>'Dati Fig. 11'!E174</f>
        <v>9627.6890000000003</v>
      </c>
      <c r="E174" s="124">
        <f>'Dati Fig. 11'!F174+'Dati Fig. 11'!G174</f>
        <v>8217.6740000000027</v>
      </c>
      <c r="F174" s="125">
        <f t="shared" si="483"/>
        <v>22837.883000000002</v>
      </c>
      <c r="G174" s="121">
        <f>'Dati Fig. 11'!I174</f>
        <v>13195.833000000001</v>
      </c>
      <c r="H174" s="124">
        <f>'Dati Fig. 11'!J174</f>
        <v>9642.0499999999993</v>
      </c>
      <c r="I174" s="125">
        <f t="shared" si="376"/>
        <v>22837.883000000002</v>
      </c>
      <c r="J174" s="168">
        <f t="shared" ref="J174:J184" si="518">C174-C173</f>
        <v>-45.316999999999098</v>
      </c>
      <c r="K174" s="168">
        <f t="shared" si="484"/>
        <v>86.682000000000698</v>
      </c>
      <c r="L174" s="168">
        <f t="shared" si="485"/>
        <v>2.9210000000002765</v>
      </c>
      <c r="M174" s="170">
        <f t="shared" si="486"/>
        <v>44.286000000000058</v>
      </c>
      <c r="N174" s="168">
        <f t="shared" si="487"/>
        <v>27.104000000001179</v>
      </c>
      <c r="O174" s="168">
        <f t="shared" si="488"/>
        <v>17.18199999999888</v>
      </c>
      <c r="P174" s="170">
        <f t="shared" si="489"/>
        <v>44.286000000000058</v>
      </c>
      <c r="Q174" s="168">
        <f t="shared" si="490"/>
        <v>-8.9953287492229514E-3</v>
      </c>
      <c r="R174" s="168">
        <f t="shared" si="491"/>
        <v>9.0852045282013415E-3</v>
      </c>
      <c r="S174" s="168">
        <f t="shared" si="492"/>
        <v>3.5557977214899531E-4</v>
      </c>
      <c r="T174" s="170">
        <f t="shared" si="493"/>
        <v>1.942914056083384E-3</v>
      </c>
      <c r="U174" s="168">
        <f t="shared" si="494"/>
        <v>2.0582092622607072E-3</v>
      </c>
      <c r="V174" s="168">
        <f t="shared" si="495"/>
        <v>1.7851673394376816E-3</v>
      </c>
      <c r="W174" s="170">
        <f t="shared" si="496"/>
        <v>1.942914056083384E-3</v>
      </c>
      <c r="X174" s="168">
        <f t="shared" si="497"/>
        <v>-1.0870450362376524E-3</v>
      </c>
      <c r="Y174" s="168">
        <f t="shared" si="498"/>
        <v>-1.00244941506989E-2</v>
      </c>
      <c r="Z174" s="168">
        <f t="shared" si="499"/>
        <v>3.5588063573868664E-2</v>
      </c>
      <c r="AA174" s="170">
        <f t="shared" si="500"/>
        <v>7.9210341592889175E-3</v>
      </c>
      <c r="AB174" s="168">
        <f t="shared" si="501"/>
        <v>6.6634702637261246E-3</v>
      </c>
      <c r="AC174" s="168">
        <f t="shared" si="502"/>
        <v>9.6472012330992511E-3</v>
      </c>
      <c r="AD174" s="170">
        <f t="shared" si="503"/>
        <v>7.9210341592889175E-3</v>
      </c>
      <c r="AE174" s="168">
        <f t="shared" si="504"/>
        <v>-1.988146056982542E-3</v>
      </c>
      <c r="AF174" s="168">
        <f t="shared" si="505"/>
        <v>3.8029100891798996E-3</v>
      </c>
      <c r="AG174" s="168">
        <f t="shared" si="506"/>
        <v>1.2815002388610609E-4</v>
      </c>
      <c r="AH174" s="170">
        <f t="shared" si="507"/>
        <v>1.942914056083384E-3</v>
      </c>
      <c r="AI174" s="168">
        <f t="shared" si="508"/>
        <v>1.1891058703898808E-3</v>
      </c>
      <c r="AJ174" s="168">
        <f t="shared" si="509"/>
        <v>7.5380818569350323E-4</v>
      </c>
      <c r="AK174" s="170">
        <f t="shared" si="510"/>
        <v>1.942914056083384E-3</v>
      </c>
      <c r="AL174" s="168">
        <f t="shared" si="511"/>
        <v>-2.3977857223397161E-4</v>
      </c>
      <c r="AM174" s="168">
        <f t="shared" si="512"/>
        <v>-4.3025976453329251E-3</v>
      </c>
      <c r="AN174" s="168">
        <f t="shared" si="513"/>
        <v>1.2463410376855895E-2</v>
      </c>
      <c r="AO174" s="170">
        <f t="shared" si="514"/>
        <v>7.9210341592889175E-3</v>
      </c>
      <c r="AP174" s="168">
        <f t="shared" si="515"/>
        <v>3.8549933236695154E-3</v>
      </c>
      <c r="AQ174" s="168">
        <f t="shared" si="516"/>
        <v>4.0660408356192421E-3</v>
      </c>
      <c r="AR174" s="170">
        <f t="shared" si="517"/>
        <v>7.9210341592889175E-3</v>
      </c>
    </row>
    <row r="175" spans="1:45" x14ac:dyDescent="0.2">
      <c r="A175" s="336"/>
      <c r="B175" s="120" t="s">
        <v>529</v>
      </c>
      <c r="C175" s="121">
        <f>'Dati Fig. 11'!C175+'Dati Fig. 11'!D175</f>
        <v>5072.2250000000004</v>
      </c>
      <c r="D175" s="122">
        <f>'Dati Fig. 11'!E175</f>
        <v>9558.6039999999994</v>
      </c>
      <c r="E175" s="124">
        <f>'Dati Fig. 11'!F175+'Dati Fig. 11'!G175</f>
        <v>8302.1200000000008</v>
      </c>
      <c r="F175" s="125">
        <f t="shared" si="483"/>
        <v>22932.949000000001</v>
      </c>
      <c r="G175" s="121">
        <f>'Dati Fig. 11'!I175</f>
        <v>13288.376</v>
      </c>
      <c r="H175" s="124">
        <f>'Dati Fig. 11'!J175</f>
        <v>9644.5730000000003</v>
      </c>
      <c r="I175" s="125">
        <f t="shared" si="376"/>
        <v>22932.949000000001</v>
      </c>
      <c r="J175" s="168">
        <f t="shared" si="518"/>
        <v>79.704999999999927</v>
      </c>
      <c r="K175" s="168">
        <f t="shared" si="484"/>
        <v>-69.085000000000946</v>
      </c>
      <c r="L175" s="168">
        <f t="shared" si="485"/>
        <v>84.445999999998094</v>
      </c>
      <c r="M175" s="170">
        <f t="shared" si="486"/>
        <v>95.065999999998894</v>
      </c>
      <c r="N175" s="168">
        <f t="shared" si="487"/>
        <v>92.542999999999665</v>
      </c>
      <c r="O175" s="168">
        <f t="shared" si="488"/>
        <v>2.5230000000010477</v>
      </c>
      <c r="P175" s="170">
        <f t="shared" si="489"/>
        <v>95.065999999998894</v>
      </c>
      <c r="Q175" s="168">
        <f t="shared" si="490"/>
        <v>1.5964883465664617E-2</v>
      </c>
      <c r="R175" s="168">
        <f t="shared" si="491"/>
        <v>-7.1756576266641912E-3</v>
      </c>
      <c r="S175" s="168">
        <f t="shared" si="492"/>
        <v>1.0276143833400798E-2</v>
      </c>
      <c r="T175" s="170">
        <f t="shared" si="493"/>
        <v>4.1626450227457111E-3</v>
      </c>
      <c r="U175" s="168">
        <f t="shared" si="494"/>
        <v>7.0130472248322376E-3</v>
      </c>
      <c r="V175" s="168">
        <f t="shared" si="495"/>
        <v>2.6166634688692215E-4</v>
      </c>
      <c r="W175" s="170">
        <f t="shared" si="496"/>
        <v>4.1626450227457111E-3</v>
      </c>
      <c r="X175" s="168">
        <f t="shared" si="497"/>
        <v>1.2640070338628448E-2</v>
      </c>
      <c r="Y175" s="168">
        <f t="shared" si="498"/>
        <v>-1.9425192553108525E-2</v>
      </c>
      <c r="Z175" s="168">
        <f t="shared" si="499"/>
        <v>5.41865916311342E-2</v>
      </c>
      <c r="AA175" s="170">
        <f t="shared" si="500"/>
        <v>1.3286216502007847E-2</v>
      </c>
      <c r="AB175" s="168">
        <f t="shared" si="501"/>
        <v>1.4171903379200304E-2</v>
      </c>
      <c r="AC175" s="168">
        <f t="shared" si="502"/>
        <v>1.2068334269542491E-2</v>
      </c>
      <c r="AD175" s="170">
        <f t="shared" si="503"/>
        <v>1.3286171730229579E-2</v>
      </c>
      <c r="AE175" s="168">
        <f t="shared" si="504"/>
        <v>3.4900345185234515E-3</v>
      </c>
      <c r="AF175" s="168">
        <f t="shared" si="505"/>
        <v>-3.0250176866218705E-3</v>
      </c>
      <c r="AG175" s="168">
        <f t="shared" si="506"/>
        <v>3.6976281908440503E-3</v>
      </c>
      <c r="AH175" s="170">
        <f t="shared" si="507"/>
        <v>4.1626450227457111E-3</v>
      </c>
      <c r="AI175" s="168">
        <f t="shared" si="508"/>
        <v>4.0521706849973643E-3</v>
      </c>
      <c r="AJ175" s="168">
        <f t="shared" si="509"/>
        <v>1.1047433774842649E-4</v>
      </c>
      <c r="AK175" s="170">
        <f t="shared" si="510"/>
        <v>4.1626450227457111E-3</v>
      </c>
      <c r="AL175" s="168">
        <f t="shared" si="511"/>
        <v>2.7974679673944997E-3</v>
      </c>
      <c r="AM175" s="168">
        <f t="shared" si="512"/>
        <v>-8.366644203148664E-3</v>
      </c>
      <c r="AN175" s="168">
        <f t="shared" si="513"/>
        <v>1.8855392737762093E-2</v>
      </c>
      <c r="AO175" s="170">
        <f t="shared" si="514"/>
        <v>1.3286216502007847E-2</v>
      </c>
      <c r="AP175" s="168">
        <f t="shared" si="515"/>
        <v>8.2046629738834875E-3</v>
      </c>
      <c r="AQ175" s="168">
        <f t="shared" si="516"/>
        <v>5.0815093433919534E-3</v>
      </c>
      <c r="AR175" s="170">
        <f t="shared" si="517"/>
        <v>1.3286172317275521E-2</v>
      </c>
    </row>
    <row r="176" spans="1:45" x14ac:dyDescent="0.2">
      <c r="A176" s="336"/>
      <c r="B176" s="120" t="s">
        <v>530</v>
      </c>
      <c r="C176" s="121">
        <f>'Dati Fig. 11'!C176+'Dati Fig. 11'!D176</f>
        <v>5055.2219999999998</v>
      </c>
      <c r="D176" s="122">
        <f>'Dati Fig. 11'!E176</f>
        <v>9580.223</v>
      </c>
      <c r="E176" s="124">
        <f>'Dati Fig. 11'!F176+'Dati Fig. 11'!G176</f>
        <v>8313.7910000000011</v>
      </c>
      <c r="F176" s="125">
        <f t="shared" si="483"/>
        <v>22949.236000000001</v>
      </c>
      <c r="G176" s="121">
        <f>'Dati Fig. 11'!I176</f>
        <v>13275.196</v>
      </c>
      <c r="H176" s="124">
        <f>'Dati Fig. 11'!J176</f>
        <v>9674.0390000000007</v>
      </c>
      <c r="I176" s="125">
        <f t="shared" si="376"/>
        <v>22949.235000000001</v>
      </c>
      <c r="J176" s="168">
        <f t="shared" si="518"/>
        <v>-17.003000000000611</v>
      </c>
      <c r="K176" s="168">
        <f t="shared" si="484"/>
        <v>21.619000000000597</v>
      </c>
      <c r="L176" s="168">
        <f t="shared" si="485"/>
        <v>11.671000000000276</v>
      </c>
      <c r="M176" s="170">
        <f t="shared" si="486"/>
        <v>16.287000000000262</v>
      </c>
      <c r="N176" s="168">
        <f t="shared" si="487"/>
        <v>-13.180000000000291</v>
      </c>
      <c r="O176" s="168">
        <f t="shared" si="488"/>
        <v>29.466000000000349</v>
      </c>
      <c r="P176" s="170">
        <f t="shared" si="489"/>
        <v>16.286000000000058</v>
      </c>
      <c r="Q176" s="168">
        <f t="shared" si="490"/>
        <v>-3.3521777917976054E-3</v>
      </c>
      <c r="R176" s="168">
        <f t="shared" si="491"/>
        <v>2.2617319432838307E-3</v>
      </c>
      <c r="S176" s="168">
        <f t="shared" si="492"/>
        <v>1.4057855102070646E-3</v>
      </c>
      <c r="T176" s="170">
        <f t="shared" si="493"/>
        <v>7.1020085554632597E-4</v>
      </c>
      <c r="U176" s="168">
        <f t="shared" si="494"/>
        <v>-9.9184430061282822E-4</v>
      </c>
      <c r="V176" s="168">
        <f t="shared" si="495"/>
        <v>3.0551896906167177E-3</v>
      </c>
      <c r="W176" s="170">
        <f t="shared" si="496"/>
        <v>7.1015725016438389E-4</v>
      </c>
      <c r="X176" s="168">
        <f t="shared" si="497"/>
        <v>7.5594533627090389E-3</v>
      </c>
      <c r="Y176" s="168">
        <f t="shared" si="498"/>
        <v>-1.341680717597955E-2</v>
      </c>
      <c r="Z176" s="168">
        <f t="shared" si="499"/>
        <v>4.5178912501340242E-2</v>
      </c>
      <c r="AA176" s="170">
        <f t="shared" si="500"/>
        <v>1.1772039950234131E-2</v>
      </c>
      <c r="AB176" s="168">
        <f t="shared" si="501"/>
        <v>9.0624249627792863E-3</v>
      </c>
      <c r="AC176" s="168">
        <f t="shared" si="502"/>
        <v>1.5514082774246596E-2</v>
      </c>
      <c r="AD176" s="170">
        <f t="shared" si="503"/>
        <v>1.1772040469232895E-2</v>
      </c>
      <c r="AE176" s="168">
        <f t="shared" si="504"/>
        <v>-7.41422309010525E-4</v>
      </c>
      <c r="AF176" s="168">
        <f t="shared" si="505"/>
        <v>9.4270475201425669E-4</v>
      </c>
      <c r="AG176" s="168">
        <f t="shared" si="506"/>
        <v>5.0891841254259429E-4</v>
      </c>
      <c r="AH176" s="170">
        <f t="shared" si="507"/>
        <v>7.1020085554632597E-4</v>
      </c>
      <c r="AI176" s="168">
        <f t="shared" si="508"/>
        <v>-5.7471893387982026E-4</v>
      </c>
      <c r="AJ176" s="168">
        <f t="shared" si="509"/>
        <v>1.2848761840442043E-3</v>
      </c>
      <c r="AK176" s="170">
        <f t="shared" si="510"/>
        <v>7.1015725016438389E-4</v>
      </c>
      <c r="AL176" s="168">
        <f t="shared" si="511"/>
        <v>1.6721467299056214E-3</v>
      </c>
      <c r="AM176" s="168">
        <f t="shared" si="512"/>
        <v>-5.7438822125876407E-3</v>
      </c>
      <c r="AN176" s="168">
        <f t="shared" si="513"/>
        <v>1.584377543291611E-2</v>
      </c>
      <c r="AO176" s="170">
        <f t="shared" si="514"/>
        <v>1.1772039950234131E-2</v>
      </c>
      <c r="AP176" s="168">
        <f t="shared" si="515"/>
        <v>5.2563197076829502E-3</v>
      </c>
      <c r="AQ176" s="168">
        <f t="shared" si="516"/>
        <v>6.5157202425512612E-3</v>
      </c>
      <c r="AR176" s="170">
        <f t="shared" si="517"/>
        <v>1.1772039950234292E-2</v>
      </c>
    </row>
    <row r="177" spans="1:44" x14ac:dyDescent="0.2">
      <c r="A177" s="336"/>
      <c r="B177" s="120" t="s">
        <v>531</v>
      </c>
      <c r="C177" s="121">
        <f>'Dati Fig. 11'!C177+'Dati Fig. 11'!D177</f>
        <v>5077.8530000000001</v>
      </c>
      <c r="D177" s="122">
        <f>'Dati Fig. 11'!E177</f>
        <v>9599.0069999999996</v>
      </c>
      <c r="E177" s="124">
        <f>'Dati Fig. 11'!F177+'Dati Fig. 11'!G177</f>
        <v>8387.1849999999977</v>
      </c>
      <c r="F177" s="125">
        <f t="shared" si="483"/>
        <v>23064.044999999998</v>
      </c>
      <c r="G177" s="121">
        <f>'Dati Fig. 11'!I177</f>
        <v>13334.333000000001</v>
      </c>
      <c r="H177" s="124">
        <f>'Dati Fig. 11'!J177</f>
        <v>9729.7129999999997</v>
      </c>
      <c r="I177" s="125">
        <f t="shared" si="376"/>
        <v>23064.046000000002</v>
      </c>
      <c r="J177" s="168">
        <f t="shared" si="518"/>
        <v>22.631000000000313</v>
      </c>
      <c r="K177" s="168">
        <f t="shared" si="484"/>
        <v>18.783999999999651</v>
      </c>
      <c r="L177" s="168">
        <f t="shared" si="485"/>
        <v>73.393999999996595</v>
      </c>
      <c r="M177" s="170">
        <f t="shared" si="486"/>
        <v>114.80899999999747</v>
      </c>
      <c r="N177" s="168">
        <f t="shared" si="487"/>
        <v>59.137000000000626</v>
      </c>
      <c r="O177" s="168">
        <f t="shared" si="488"/>
        <v>55.673999999999069</v>
      </c>
      <c r="P177" s="170">
        <f t="shared" si="489"/>
        <v>114.81100000000151</v>
      </c>
      <c r="Q177" s="168">
        <f t="shared" si="490"/>
        <v>4.4767569060271363E-3</v>
      </c>
      <c r="R177" s="168">
        <f t="shared" si="491"/>
        <v>1.9607059251125626E-3</v>
      </c>
      <c r="S177" s="168">
        <f t="shared" si="492"/>
        <v>8.8279823247898077E-3</v>
      </c>
      <c r="T177" s="170">
        <f t="shared" si="493"/>
        <v>5.0027373460274438E-3</v>
      </c>
      <c r="U177" s="168">
        <f t="shared" si="494"/>
        <v>4.4546988232791913E-3</v>
      </c>
      <c r="V177" s="168">
        <f t="shared" si="495"/>
        <v>5.7549902372730838E-3</v>
      </c>
      <c r="W177" s="170">
        <f t="shared" si="496"/>
        <v>5.0028247128935457E-3</v>
      </c>
      <c r="X177" s="168">
        <f t="shared" si="497"/>
        <v>2.1107453053436986E-2</v>
      </c>
      <c r="Y177" s="168">
        <f t="shared" si="498"/>
        <v>-8.1375235591707798E-3</v>
      </c>
      <c r="Z177" s="168">
        <f t="shared" si="499"/>
        <v>5.1709432147115271E-2</v>
      </c>
      <c r="AA177" s="170">
        <f t="shared" si="500"/>
        <v>1.9384578258298358E-2</v>
      </c>
      <c r="AB177" s="168">
        <f t="shared" si="501"/>
        <v>1.7782740792841732E-2</v>
      </c>
      <c r="AC177" s="168">
        <f t="shared" si="502"/>
        <v>2.1588170227018727E-2</v>
      </c>
      <c r="AD177" s="170">
        <f t="shared" si="503"/>
        <v>1.9384622456294943E-2</v>
      </c>
      <c r="AE177" s="168">
        <f t="shared" si="504"/>
        <v>9.8613304599771035E-4</v>
      </c>
      <c r="AF177" s="168">
        <f t="shared" si="505"/>
        <v>8.1850219327561278E-4</v>
      </c>
      <c r="AG177" s="168">
        <f t="shared" si="506"/>
        <v>3.1981021067540808E-3</v>
      </c>
      <c r="AH177" s="170">
        <f t="shared" si="507"/>
        <v>5.0027373460274438E-3</v>
      </c>
      <c r="AI177" s="168">
        <f t="shared" si="508"/>
        <v>2.5768613822264334E-3</v>
      </c>
      <c r="AJ177" s="168">
        <f t="shared" si="509"/>
        <v>2.4259631126717709E-3</v>
      </c>
      <c r="AK177" s="170">
        <f t="shared" si="510"/>
        <v>5.0028244948982841E-3</v>
      </c>
      <c r="AL177" s="168">
        <f t="shared" si="511"/>
        <v>4.6392426938502091E-3</v>
      </c>
      <c r="AM177" s="168">
        <f t="shared" si="512"/>
        <v>-3.4807248117828594E-3</v>
      </c>
      <c r="AN177" s="168">
        <f t="shared" si="513"/>
        <v>1.8226060376231049E-2</v>
      </c>
      <c r="AO177" s="170">
        <f t="shared" si="514"/>
        <v>1.9384578258298358E-2</v>
      </c>
      <c r="AP177" s="168">
        <f t="shared" si="515"/>
        <v>1.0297160809106245E-2</v>
      </c>
      <c r="AQ177" s="168">
        <f t="shared" si="516"/>
        <v>9.0874616471886185E-3</v>
      </c>
      <c r="AR177" s="170">
        <f t="shared" si="517"/>
        <v>1.9384622456294943E-2</v>
      </c>
    </row>
    <row r="178" spans="1:44" x14ac:dyDescent="0.2">
      <c r="A178" s="336"/>
      <c r="B178" s="120" t="s">
        <v>532</v>
      </c>
      <c r="C178" s="121">
        <f>'Dati Fig. 11'!C178+'Dati Fig. 11'!D178</f>
        <v>5087.8389999999999</v>
      </c>
      <c r="D178" s="122">
        <f>'Dati Fig. 11'!E178</f>
        <v>9576.0640000000003</v>
      </c>
      <c r="E178" s="124">
        <f>'Dati Fig. 11'!F178+'Dati Fig. 11'!G178</f>
        <v>8351.3480000000018</v>
      </c>
      <c r="F178" s="125">
        <f t="shared" si="483"/>
        <v>23015.251000000004</v>
      </c>
      <c r="G178" s="121">
        <f>'Dati Fig. 11'!I178</f>
        <v>13313.6</v>
      </c>
      <c r="H178" s="124">
        <f>'Dati Fig. 11'!J178</f>
        <v>9701.6509999999998</v>
      </c>
      <c r="I178" s="125">
        <f t="shared" si="376"/>
        <v>23015.251</v>
      </c>
      <c r="J178" s="168">
        <f t="shared" si="518"/>
        <v>9.9859999999998763</v>
      </c>
      <c r="K178" s="168">
        <f t="shared" si="484"/>
        <v>-22.942999999999302</v>
      </c>
      <c r="L178" s="168">
        <f t="shared" si="485"/>
        <v>-35.836999999995896</v>
      </c>
      <c r="M178" s="170">
        <f t="shared" si="486"/>
        <v>-48.793999999994412</v>
      </c>
      <c r="N178" s="168">
        <f t="shared" si="487"/>
        <v>-20.733000000000175</v>
      </c>
      <c r="O178" s="168">
        <f t="shared" si="488"/>
        <v>-28.061999999999898</v>
      </c>
      <c r="P178" s="170">
        <f t="shared" si="489"/>
        <v>-48.795000000001892</v>
      </c>
      <c r="Q178" s="168">
        <f t="shared" si="490"/>
        <v>1.9665791821858324E-3</v>
      </c>
      <c r="R178" s="168">
        <f t="shared" si="491"/>
        <v>-2.3901430637564181E-3</v>
      </c>
      <c r="S178" s="168">
        <f t="shared" si="492"/>
        <v>-4.2728281300574511E-3</v>
      </c>
      <c r="T178" s="170">
        <f t="shared" si="493"/>
        <v>-2.1155872701425276E-3</v>
      </c>
      <c r="U178" s="168">
        <f t="shared" si="494"/>
        <v>-1.5548584244896369E-3</v>
      </c>
      <c r="V178" s="168">
        <f t="shared" si="495"/>
        <v>-2.884154959144211E-3</v>
      </c>
      <c r="W178" s="170">
        <f t="shared" si="496"/>
        <v>-2.1156305359433416E-3</v>
      </c>
      <c r="X178" s="168">
        <f t="shared" si="497"/>
        <v>1.7712925863228032E-2</v>
      </c>
      <c r="Y178" s="168">
        <f t="shared" si="498"/>
        <v>-1.2703521571036377E-2</v>
      </c>
      <c r="Z178" s="168">
        <f t="shared" si="499"/>
        <v>4.3618850937424632E-2</v>
      </c>
      <c r="AA178" s="170">
        <f t="shared" si="500"/>
        <v>1.384916511764344E-2</v>
      </c>
      <c r="AB178" s="168">
        <f t="shared" si="501"/>
        <v>1.480768877503146E-2</v>
      </c>
      <c r="AC178" s="168">
        <f t="shared" si="502"/>
        <v>1.2536829977762358E-2</v>
      </c>
      <c r="AD178" s="170">
        <f t="shared" si="503"/>
        <v>1.3849209778906158E-2</v>
      </c>
      <c r="AE178" s="168">
        <f t="shared" si="504"/>
        <v>4.3296828461789234E-4</v>
      </c>
      <c r="AF178" s="168">
        <f t="shared" si="505"/>
        <v>-9.9475178790187514E-4</v>
      </c>
      <c r="AG178" s="168">
        <f t="shared" si="506"/>
        <v>-1.5538037668585843E-3</v>
      </c>
      <c r="AH178" s="170">
        <f t="shared" si="507"/>
        <v>-2.1155872701425276E-3</v>
      </c>
      <c r="AI178" s="168">
        <f t="shared" si="508"/>
        <v>-8.9893164880662415E-4</v>
      </c>
      <c r="AJ178" s="168">
        <f t="shared" si="509"/>
        <v>-1.2166989788651515E-3</v>
      </c>
      <c r="AK178" s="170">
        <f t="shared" si="510"/>
        <v>-2.1156306276718545E-3</v>
      </c>
      <c r="AL178" s="168">
        <f t="shared" si="511"/>
        <v>3.9008208630658524E-3</v>
      </c>
      <c r="AM178" s="168">
        <f t="shared" si="512"/>
        <v>-5.4277672174842051E-3</v>
      </c>
      <c r="AN178" s="168">
        <f t="shared" si="513"/>
        <v>1.5376111472061672E-2</v>
      </c>
      <c r="AO178" s="170">
        <f t="shared" si="514"/>
        <v>1.384916511764344E-2</v>
      </c>
      <c r="AP178" s="168">
        <f t="shared" si="515"/>
        <v>8.557692278042461E-3</v>
      </c>
      <c r="AQ178" s="168">
        <f t="shared" si="516"/>
        <v>5.2915168907895433E-3</v>
      </c>
      <c r="AR178" s="170">
        <f t="shared" si="517"/>
        <v>1.3849209168832003E-2</v>
      </c>
    </row>
    <row r="179" spans="1:44" x14ac:dyDescent="0.2">
      <c r="A179" s="336"/>
      <c r="B179" s="120" t="s">
        <v>533</v>
      </c>
      <c r="C179" s="121">
        <f>'Dati Fig. 11'!C179+'Dati Fig. 11'!D179</f>
        <v>5020.6869999999999</v>
      </c>
      <c r="D179" s="122">
        <f>'Dati Fig. 11'!E179</f>
        <v>9548.8870000000006</v>
      </c>
      <c r="E179" s="124">
        <f>'Dati Fig. 11'!F179+'Dati Fig. 11'!G179</f>
        <v>8368.8309999999983</v>
      </c>
      <c r="F179" s="125">
        <f t="shared" si="483"/>
        <v>22938.404999999999</v>
      </c>
      <c r="G179" s="121">
        <f>'Dati Fig. 11'!I179</f>
        <v>13293.814</v>
      </c>
      <c r="H179" s="124">
        <f>'Dati Fig. 11'!J179</f>
        <v>9644.5910000000003</v>
      </c>
      <c r="I179" s="125">
        <f t="shared" si="376"/>
        <v>22938.404999999999</v>
      </c>
      <c r="J179" s="168">
        <f t="shared" si="518"/>
        <v>-67.152000000000044</v>
      </c>
      <c r="K179" s="168">
        <f t="shared" si="484"/>
        <v>-27.17699999999968</v>
      </c>
      <c r="L179" s="168">
        <f t="shared" si="485"/>
        <v>17.482999999996537</v>
      </c>
      <c r="M179" s="170">
        <f t="shared" si="486"/>
        <v>-76.846000000005006</v>
      </c>
      <c r="N179" s="168">
        <f t="shared" si="487"/>
        <v>-19.786000000000058</v>
      </c>
      <c r="O179" s="168">
        <f t="shared" si="488"/>
        <v>-57.059999999999491</v>
      </c>
      <c r="P179" s="170">
        <f t="shared" si="489"/>
        <v>-76.846000000001368</v>
      </c>
      <c r="Q179" s="168">
        <f t="shared" si="490"/>
        <v>-1.3198530849737981E-2</v>
      </c>
      <c r="R179" s="168">
        <f t="shared" si="491"/>
        <v>-2.8380136139440669E-3</v>
      </c>
      <c r="S179" s="168">
        <f t="shared" si="492"/>
        <v>2.0934344970412601E-3</v>
      </c>
      <c r="T179" s="170">
        <f t="shared" si="493"/>
        <v>-3.3389164428406621E-3</v>
      </c>
      <c r="U179" s="168">
        <f t="shared" si="494"/>
        <v>-1.4861495012618718E-3</v>
      </c>
      <c r="V179" s="168">
        <f t="shared" si="495"/>
        <v>-5.8814731636913651E-3</v>
      </c>
      <c r="W179" s="170">
        <f t="shared" si="496"/>
        <v>-3.3389164428405047E-3</v>
      </c>
      <c r="X179" s="168">
        <f t="shared" si="497"/>
        <v>-1.3054851061713862E-3</v>
      </c>
      <c r="Y179" s="168">
        <f t="shared" si="498"/>
        <v>-1.4895789617462581E-2</v>
      </c>
      <c r="Z179" s="168">
        <f t="shared" si="499"/>
        <v>4.2316747387958709E-2</v>
      </c>
      <c r="AA179" s="170">
        <f t="shared" si="500"/>
        <v>8.2995770517739851E-3</v>
      </c>
      <c r="AB179" s="168">
        <f t="shared" si="501"/>
        <v>9.2986756546677776E-3</v>
      </c>
      <c r="AC179" s="168">
        <f t="shared" si="502"/>
        <v>6.9256874033945806E-3</v>
      </c>
      <c r="AD179" s="170">
        <f t="shared" si="503"/>
        <v>8.2995770517739851E-3</v>
      </c>
      <c r="AE179" s="168">
        <f t="shared" si="504"/>
        <v>-2.9177174735135424E-3</v>
      </c>
      <c r="AF179" s="168">
        <f t="shared" si="505"/>
        <v>-1.180825705528898E-3</v>
      </c>
      <c r="AG179" s="168">
        <f t="shared" si="506"/>
        <v>7.5962673620185741E-4</v>
      </c>
      <c r="AH179" s="170">
        <f t="shared" si="507"/>
        <v>-3.3389164428406621E-3</v>
      </c>
      <c r="AI179" s="168">
        <f t="shared" si="508"/>
        <v>-8.5969081979597154E-4</v>
      </c>
      <c r="AJ179" s="168">
        <f t="shared" si="509"/>
        <v>-2.4792256230444535E-3</v>
      </c>
      <c r="AK179" s="170">
        <f t="shared" si="510"/>
        <v>-3.3389164428405042E-3</v>
      </c>
      <c r="AL179" s="168">
        <f t="shared" si="511"/>
        <v>-2.8848867757766487E-4</v>
      </c>
      <c r="AM179" s="168">
        <f t="shared" si="512"/>
        <v>-6.3468827771995398E-3</v>
      </c>
      <c r="AN179" s="168">
        <f t="shared" si="513"/>
        <v>1.4934948506551108E-2</v>
      </c>
      <c r="AO179" s="170">
        <f t="shared" si="514"/>
        <v>8.2995770517739851E-3</v>
      </c>
      <c r="AP179" s="168">
        <f t="shared" si="515"/>
        <v>5.3836567537714E-3</v>
      </c>
      <c r="AQ179" s="168">
        <f t="shared" si="516"/>
        <v>2.9159202980027442E-3</v>
      </c>
      <c r="AR179" s="170">
        <f t="shared" si="517"/>
        <v>8.2995770517739851E-3</v>
      </c>
    </row>
    <row r="180" spans="1:44" x14ac:dyDescent="0.2">
      <c r="A180" s="336"/>
      <c r="B180" s="120" t="s">
        <v>534</v>
      </c>
      <c r="C180" s="121">
        <f>'Dati Fig. 11'!C180+'Dati Fig. 11'!D180</f>
        <v>5016.8789999999999</v>
      </c>
      <c r="D180" s="122">
        <f>'Dati Fig. 11'!E180</f>
        <v>9552.5930000000008</v>
      </c>
      <c r="E180" s="124">
        <f>'Dati Fig. 11'!F180+'Dati Fig. 11'!G180</f>
        <v>8416.9789999999994</v>
      </c>
      <c r="F180" s="125">
        <f t="shared" si="483"/>
        <v>22986.451000000001</v>
      </c>
      <c r="G180" s="121">
        <f>'Dati Fig. 11'!I180</f>
        <v>13287.031000000001</v>
      </c>
      <c r="H180" s="124">
        <f>'Dati Fig. 11'!J180</f>
        <v>9699.42</v>
      </c>
      <c r="I180" s="125">
        <f t="shared" si="376"/>
        <v>22986.451000000001</v>
      </c>
      <c r="J180" s="168">
        <f t="shared" si="518"/>
        <v>-3.8079999999999927</v>
      </c>
      <c r="K180" s="168">
        <f t="shared" si="484"/>
        <v>3.706000000000131</v>
      </c>
      <c r="L180" s="168">
        <f t="shared" si="485"/>
        <v>48.148000000001048</v>
      </c>
      <c r="M180" s="170">
        <f t="shared" si="486"/>
        <v>48.046000000002095</v>
      </c>
      <c r="N180" s="168">
        <f t="shared" si="487"/>
        <v>-6.782999999999447</v>
      </c>
      <c r="O180" s="168">
        <f t="shared" si="488"/>
        <v>54.828999999999724</v>
      </c>
      <c r="P180" s="170">
        <f t="shared" si="489"/>
        <v>48.046000000002095</v>
      </c>
      <c r="Q180" s="168">
        <f t="shared" si="490"/>
        <v>-7.5846193957121661E-4</v>
      </c>
      <c r="R180" s="168">
        <f t="shared" si="491"/>
        <v>3.8810805908585271E-4</v>
      </c>
      <c r="S180" s="168">
        <f t="shared" si="492"/>
        <v>5.7532527541780997E-3</v>
      </c>
      <c r="T180" s="170">
        <f t="shared" si="493"/>
        <v>2.0945658601808667E-3</v>
      </c>
      <c r="U180" s="168">
        <f t="shared" si="494"/>
        <v>-5.1023731789834326E-4</v>
      </c>
      <c r="V180" s="168">
        <f t="shared" si="495"/>
        <v>5.6849481745778249E-3</v>
      </c>
      <c r="W180" s="170">
        <f t="shared" si="496"/>
        <v>2.0945658601808667E-3</v>
      </c>
      <c r="X180" s="168">
        <f t="shared" si="497"/>
        <v>-1.1506561808042897E-2</v>
      </c>
      <c r="Y180" s="168">
        <f t="shared" si="498"/>
        <v>-9.7432437727683827E-3</v>
      </c>
      <c r="Z180" s="168">
        <f t="shared" si="499"/>
        <v>4.7120541951234607E-2</v>
      </c>
      <c r="AA180" s="170">
        <f t="shared" si="500"/>
        <v>9.9462330394883783E-3</v>
      </c>
      <c r="AB180" s="168">
        <f t="shared" si="501"/>
        <v>9.8907804947048258E-3</v>
      </c>
      <c r="AC180" s="168">
        <f t="shared" si="502"/>
        <v>1.002220619742958E-2</v>
      </c>
      <c r="AD180" s="170">
        <f t="shared" si="503"/>
        <v>9.9462330394883783E-3</v>
      </c>
      <c r="AE180" s="168">
        <f t="shared" si="504"/>
        <v>-1.6600979885044286E-4</v>
      </c>
      <c r="AF180" s="168">
        <f t="shared" si="505"/>
        <v>1.6156310780981203E-4</v>
      </c>
      <c r="AG180" s="168">
        <f t="shared" si="506"/>
        <v>2.0990125512214582E-3</v>
      </c>
      <c r="AH180" s="170">
        <f t="shared" si="507"/>
        <v>2.0945658601808667E-3</v>
      </c>
      <c r="AI180" s="168">
        <f t="shared" si="508"/>
        <v>-2.9570495420232782E-4</v>
      </c>
      <c r="AJ180" s="168">
        <f t="shared" si="509"/>
        <v>2.3902708143831155E-3</v>
      </c>
      <c r="AK180" s="170">
        <f t="shared" si="510"/>
        <v>2.0945658601808667E-3</v>
      </c>
      <c r="AL180" s="168">
        <f t="shared" si="511"/>
        <v>-2.5658528175260035E-3</v>
      </c>
      <c r="AM180" s="168">
        <f t="shared" si="512"/>
        <v>-4.1295559935349757E-3</v>
      </c>
      <c r="AN180" s="168">
        <f t="shared" si="513"/>
        <v>1.6641641850549397E-2</v>
      </c>
      <c r="AO180" s="170">
        <f t="shared" si="514"/>
        <v>9.9462330394883783E-3</v>
      </c>
      <c r="AP180" s="168">
        <f t="shared" si="515"/>
        <v>5.7175561028492885E-3</v>
      </c>
      <c r="AQ180" s="168">
        <f t="shared" si="516"/>
        <v>4.2286769366391688E-3</v>
      </c>
      <c r="AR180" s="170">
        <f t="shared" si="517"/>
        <v>9.9462330394883783E-3</v>
      </c>
    </row>
    <row r="181" spans="1:44" x14ac:dyDescent="0.2">
      <c r="A181" s="336"/>
      <c r="B181" s="120" t="s">
        <v>535</v>
      </c>
      <c r="C181" s="121">
        <f>'Dati Fig. 11'!C181+'Dati Fig. 11'!D181</f>
        <v>5024.8329999999996</v>
      </c>
      <c r="D181" s="122">
        <f>'Dati Fig. 11'!E181</f>
        <v>9539.0560000000005</v>
      </c>
      <c r="E181" s="124">
        <f>'Dati Fig. 11'!F181+'Dati Fig. 11'!G181</f>
        <v>8406.0600000000013</v>
      </c>
      <c r="F181" s="125">
        <f t="shared" si="483"/>
        <v>22969.949000000001</v>
      </c>
      <c r="G181" s="121">
        <f>'Dati Fig. 11'!I181</f>
        <v>13288.858</v>
      </c>
      <c r="H181" s="124">
        <f>'Dati Fig. 11'!J181</f>
        <v>9681.0910000000003</v>
      </c>
      <c r="I181" s="125">
        <f t="shared" si="376"/>
        <v>22969.949000000001</v>
      </c>
      <c r="J181" s="168">
        <f t="shared" si="518"/>
        <v>7.9539999999997235</v>
      </c>
      <c r="K181" s="168">
        <f t="shared" si="484"/>
        <v>-13.537000000000262</v>
      </c>
      <c r="L181" s="168">
        <f t="shared" si="485"/>
        <v>-10.91899999999805</v>
      </c>
      <c r="M181" s="170">
        <f t="shared" si="486"/>
        <v>-16.502000000000407</v>
      </c>
      <c r="N181" s="168">
        <f t="shared" si="487"/>
        <v>1.8269999999993161</v>
      </c>
      <c r="O181" s="168">
        <f t="shared" si="488"/>
        <v>-18.328999999999724</v>
      </c>
      <c r="P181" s="170">
        <f t="shared" si="489"/>
        <v>-16.502000000000407</v>
      </c>
      <c r="Q181" s="168">
        <f t="shared" si="490"/>
        <v>1.5854478451642392E-3</v>
      </c>
      <c r="R181" s="168">
        <f t="shared" si="491"/>
        <v>-1.417102141795454E-3</v>
      </c>
      <c r="S181" s="168">
        <f t="shared" si="492"/>
        <v>-1.297258790831966E-3</v>
      </c>
      <c r="T181" s="170">
        <f t="shared" si="493"/>
        <v>-7.1790116708318329E-4</v>
      </c>
      <c r="U181" s="168">
        <f t="shared" si="494"/>
        <v>1.3750250149934293E-4</v>
      </c>
      <c r="V181" s="168">
        <f t="shared" si="495"/>
        <v>-1.8897006212742332E-3</v>
      </c>
      <c r="W181" s="170">
        <f t="shared" si="496"/>
        <v>-7.1790116708318329E-4</v>
      </c>
      <c r="X181" s="168">
        <f t="shared" si="497"/>
        <v>3.6149314103765375E-3</v>
      </c>
      <c r="Y181" s="168">
        <f t="shared" si="498"/>
        <v>-1.3743204597197169E-2</v>
      </c>
      <c r="Z181" s="168">
        <f t="shared" si="499"/>
        <v>3.3719095788774842E-2</v>
      </c>
      <c r="AA181" s="170">
        <f t="shared" si="500"/>
        <v>6.9868471092904699E-3</v>
      </c>
      <c r="AB181" s="168">
        <f t="shared" si="501"/>
        <v>7.1101722397333951E-3</v>
      </c>
      <c r="AC181" s="168">
        <f t="shared" si="502"/>
        <v>6.8175079561339199E-3</v>
      </c>
      <c r="AD181" s="170">
        <f t="shared" si="503"/>
        <v>6.9868029636778826E-3</v>
      </c>
      <c r="AE181" s="168">
        <f t="shared" si="504"/>
        <v>3.4602992867405772E-4</v>
      </c>
      <c r="AF181" s="168">
        <f t="shared" si="505"/>
        <v>-5.8891213785026064E-4</v>
      </c>
      <c r="AG181" s="168">
        <f t="shared" si="506"/>
        <v>-4.7501895790690133E-4</v>
      </c>
      <c r="AH181" s="170">
        <f t="shared" si="507"/>
        <v>-7.1790116708318329E-4</v>
      </c>
      <c r="AI181" s="168">
        <f t="shared" si="508"/>
        <v>7.9481604184974708E-5</v>
      </c>
      <c r="AJ181" s="168">
        <f t="shared" si="509"/>
        <v>-7.9738277126815808E-4</v>
      </c>
      <c r="AK181" s="170">
        <f t="shared" si="510"/>
        <v>-7.1790116708318329E-4</v>
      </c>
      <c r="AL181" s="168">
        <f t="shared" si="511"/>
        <v>7.9344777586712139E-4</v>
      </c>
      <c r="AM181" s="168">
        <f t="shared" si="512"/>
        <v>-5.8272972075451446E-3</v>
      </c>
      <c r="AN181" s="168">
        <f t="shared" si="513"/>
        <v>1.2020696540968493E-2</v>
      </c>
      <c r="AO181" s="170">
        <f t="shared" si="514"/>
        <v>6.9868471092904699E-3</v>
      </c>
      <c r="AP181" s="168">
        <f t="shared" si="515"/>
        <v>4.1129607649083603E-3</v>
      </c>
      <c r="AQ181" s="168">
        <f t="shared" si="516"/>
        <v>2.8738425050661852E-3</v>
      </c>
      <c r="AR181" s="170">
        <f t="shared" si="517"/>
        <v>6.9868032699745451E-3</v>
      </c>
    </row>
    <row r="182" spans="1:44" x14ac:dyDescent="0.2">
      <c r="A182" s="336"/>
      <c r="B182" s="120" t="s">
        <v>536</v>
      </c>
      <c r="C182" s="121">
        <f>'Dati Fig. 11'!C182+'Dati Fig. 11'!D182</f>
        <v>5014.9269999999997</v>
      </c>
      <c r="D182" s="122">
        <f>'Dati Fig. 11'!E182</f>
        <v>9517.4709999999995</v>
      </c>
      <c r="E182" s="124">
        <f>'Dati Fig. 11'!F182+'Dati Fig. 11'!G182</f>
        <v>8460.84</v>
      </c>
      <c r="F182" s="125">
        <f t="shared" si="483"/>
        <v>22993.237999999998</v>
      </c>
      <c r="G182" s="121">
        <f>'Dati Fig. 11'!I182</f>
        <v>13279.892</v>
      </c>
      <c r="H182" s="124">
        <f>'Dati Fig. 11'!J182</f>
        <v>9713.3459999999995</v>
      </c>
      <c r="I182" s="125">
        <f t="shared" si="376"/>
        <v>22993.237999999998</v>
      </c>
      <c r="J182" s="168">
        <f t="shared" si="518"/>
        <v>-9.9059999999999491</v>
      </c>
      <c r="K182" s="168">
        <f t="shared" si="484"/>
        <v>-21.585000000000946</v>
      </c>
      <c r="L182" s="168">
        <f t="shared" si="485"/>
        <v>54.779999999998836</v>
      </c>
      <c r="M182" s="170">
        <f t="shared" si="486"/>
        <v>23.288999999997031</v>
      </c>
      <c r="N182" s="168">
        <f t="shared" si="487"/>
        <v>-8.9660000000003492</v>
      </c>
      <c r="O182" s="168">
        <f t="shared" si="488"/>
        <v>32.2549999999992</v>
      </c>
      <c r="P182" s="170">
        <f t="shared" si="489"/>
        <v>23.288999999997031</v>
      </c>
      <c r="Q182" s="168">
        <f t="shared" si="490"/>
        <v>-1.9714088010487013E-3</v>
      </c>
      <c r="R182" s="168">
        <f t="shared" si="491"/>
        <v>-2.2628025246943665E-3</v>
      </c>
      <c r="S182" s="168">
        <f t="shared" si="492"/>
        <v>6.5167272182210011E-3</v>
      </c>
      <c r="T182" s="170">
        <f t="shared" si="493"/>
        <v>1.0138899307089028E-3</v>
      </c>
      <c r="U182" s="168">
        <f t="shared" si="494"/>
        <v>-6.7470056493946649E-4</v>
      </c>
      <c r="V182" s="168">
        <f t="shared" si="495"/>
        <v>3.3317525886286162E-3</v>
      </c>
      <c r="W182" s="170">
        <f t="shared" si="496"/>
        <v>1.0138899307089028E-3</v>
      </c>
      <c r="X182" s="168">
        <f t="shared" si="497"/>
        <v>1.2548311498405864E-3</v>
      </c>
      <c r="Y182" s="168">
        <f t="shared" si="498"/>
        <v>-1.4618682410452468E-2</v>
      </c>
      <c r="Z182" s="168">
        <f t="shared" si="499"/>
        <v>3.9407444243968366E-2</v>
      </c>
      <c r="AA182" s="170">
        <f t="shared" si="500"/>
        <v>8.1494267796142911E-3</v>
      </c>
      <c r="AB182" s="168">
        <f t="shared" si="501"/>
        <v>6.7855471726835474E-3</v>
      </c>
      <c r="AC182" s="168">
        <f t="shared" si="502"/>
        <v>1.0020086341007296E-2</v>
      </c>
      <c r="AD182" s="170">
        <f t="shared" si="503"/>
        <v>8.1494267796142911E-3</v>
      </c>
      <c r="AE182" s="168">
        <f t="shared" si="504"/>
        <v>-4.3125912034023016E-4</v>
      </c>
      <c r="AF182" s="168">
        <f t="shared" si="505"/>
        <v>-9.3970604810663467E-4</v>
      </c>
      <c r="AG182" s="168">
        <f t="shared" si="506"/>
        <v>2.3848550991558072E-3</v>
      </c>
      <c r="AH182" s="170">
        <f t="shared" si="507"/>
        <v>1.0138899307089028E-3</v>
      </c>
      <c r="AI182" s="168">
        <f t="shared" si="508"/>
        <v>-3.9033608651026388E-4</v>
      </c>
      <c r="AJ182" s="168">
        <f t="shared" si="509"/>
        <v>1.4042260172192459E-3</v>
      </c>
      <c r="AK182" s="170">
        <f t="shared" si="510"/>
        <v>1.0138899307089028E-3</v>
      </c>
      <c r="AL182" s="168">
        <f t="shared" si="511"/>
        <v>2.7556880624250181E-4</v>
      </c>
      <c r="AM182" s="168">
        <f t="shared" si="512"/>
        <v>-6.1908494407356338E-3</v>
      </c>
      <c r="AN182" s="168">
        <f t="shared" si="513"/>
        <v>1.4064707414107543E-2</v>
      </c>
      <c r="AO182" s="170">
        <f t="shared" si="514"/>
        <v>8.1494267796142911E-3</v>
      </c>
      <c r="AP182" s="168">
        <f t="shared" si="515"/>
        <v>3.9243453355495908E-3</v>
      </c>
      <c r="AQ182" s="168">
        <f t="shared" si="516"/>
        <v>4.2250814440647011E-3</v>
      </c>
      <c r="AR182" s="170">
        <f t="shared" si="517"/>
        <v>8.1494267796142911E-3</v>
      </c>
    </row>
    <row r="183" spans="1:44" x14ac:dyDescent="0.2">
      <c r="A183" s="336"/>
      <c r="B183" s="120" t="s">
        <v>537</v>
      </c>
      <c r="C183" s="121">
        <f>'Dati Fig. 11'!C183+'Dati Fig. 11'!D183</f>
        <v>5012.4279999999999</v>
      </c>
      <c r="D183" s="122">
        <f>'Dati Fig. 11'!E183</f>
        <v>9489.8060000000005</v>
      </c>
      <c r="E183" s="124">
        <f>'Dati Fig. 11'!F183+'Dati Fig. 11'!G183</f>
        <v>8434.6620000000003</v>
      </c>
      <c r="F183" s="125">
        <f t="shared" si="483"/>
        <v>22936.896000000001</v>
      </c>
      <c r="G183" s="121">
        <f>'Dati Fig. 11'!I183</f>
        <v>13264.181</v>
      </c>
      <c r="H183" s="124">
        <f>'Dati Fig. 11'!J183</f>
        <v>9672.7150000000001</v>
      </c>
      <c r="I183" s="125">
        <f t="shared" si="376"/>
        <v>22936.896000000001</v>
      </c>
      <c r="J183" s="168">
        <f t="shared" si="518"/>
        <v>-2.4989999999997963</v>
      </c>
      <c r="K183" s="168">
        <f t="shared" si="484"/>
        <v>-27.664999999999054</v>
      </c>
      <c r="L183" s="168">
        <f t="shared" si="485"/>
        <v>-26.177999999999884</v>
      </c>
      <c r="M183" s="170">
        <f t="shared" si="486"/>
        <v>-56.341999999996915</v>
      </c>
      <c r="N183" s="168">
        <f t="shared" si="487"/>
        <v>-15.710999999999331</v>
      </c>
      <c r="O183" s="168">
        <f t="shared" si="488"/>
        <v>-40.630999999999403</v>
      </c>
      <c r="P183" s="170">
        <f t="shared" si="489"/>
        <v>-56.341999999996915</v>
      </c>
      <c r="Q183" s="168">
        <f t="shared" si="490"/>
        <v>-4.9831233834506398E-4</v>
      </c>
      <c r="R183" s="168">
        <f t="shared" si="491"/>
        <v>-2.9067595793041087E-3</v>
      </c>
      <c r="S183" s="168">
        <f t="shared" si="492"/>
        <v>-3.0940190335711211E-3</v>
      </c>
      <c r="T183" s="170">
        <f t="shared" si="493"/>
        <v>-2.4503725834524445E-3</v>
      </c>
      <c r="U183" s="168">
        <f t="shared" si="494"/>
        <v>-1.1830668502424064E-3</v>
      </c>
      <c r="V183" s="168">
        <f t="shared" si="495"/>
        <v>-4.1830075856455033E-3</v>
      </c>
      <c r="W183" s="170">
        <f t="shared" si="496"/>
        <v>-2.4503725834524445E-3</v>
      </c>
      <c r="X183" s="168">
        <f t="shared" si="497"/>
        <v>-8.4574600874905807E-3</v>
      </c>
      <c r="Y183" s="168">
        <f t="shared" si="498"/>
        <v>-1.5500223254671319E-2</v>
      </c>
      <c r="Z183" s="168">
        <f t="shared" si="499"/>
        <v>2.9181986555794459E-2</v>
      </c>
      <c r="AA183" s="170">
        <f t="shared" si="500"/>
        <v>2.0531763814248104E-3</v>
      </c>
      <c r="AB183" s="168">
        <f t="shared" si="501"/>
        <v>2.420695049557393E-3</v>
      </c>
      <c r="AC183" s="168">
        <f t="shared" si="502"/>
        <v>1.5496364629066616E-3</v>
      </c>
      <c r="AD183" s="170">
        <f t="shared" si="503"/>
        <v>2.0531763814249696E-3</v>
      </c>
      <c r="AE183" s="168">
        <f t="shared" si="504"/>
        <v>-1.0868412704638627E-4</v>
      </c>
      <c r="AF183" s="168">
        <f t="shared" si="505"/>
        <v>-1.203179821824097E-3</v>
      </c>
      <c r="AG183" s="168">
        <f t="shared" si="506"/>
        <v>-1.1385086345820404E-3</v>
      </c>
      <c r="AH183" s="170">
        <f t="shared" si="507"/>
        <v>-2.4503725834524445E-3</v>
      </c>
      <c r="AI183" s="168">
        <f t="shared" si="508"/>
        <v>-6.8328784314759545E-4</v>
      </c>
      <c r="AJ183" s="168">
        <f t="shared" si="509"/>
        <v>-1.7670847403049282E-3</v>
      </c>
      <c r="AK183" s="170">
        <f t="shared" si="510"/>
        <v>-2.4503725834524445E-3</v>
      </c>
      <c r="AL183" s="168">
        <f t="shared" si="511"/>
        <v>-1.8678107753992629E-3</v>
      </c>
      <c r="AM183" s="168">
        <f t="shared" si="512"/>
        <v>-6.527333301033781E-3</v>
      </c>
      <c r="AN183" s="168">
        <f t="shared" si="513"/>
        <v>1.0448320457857855E-2</v>
      </c>
      <c r="AO183" s="170">
        <f t="shared" si="514"/>
        <v>2.0531763814248104E-3</v>
      </c>
      <c r="AP183" s="168">
        <f t="shared" si="515"/>
        <v>1.3993508665110692E-3</v>
      </c>
      <c r="AQ183" s="168">
        <f t="shared" si="516"/>
        <v>6.538255149138207E-4</v>
      </c>
      <c r="AR183" s="170">
        <f t="shared" si="517"/>
        <v>2.0531763814249692E-3</v>
      </c>
    </row>
    <row r="184" spans="1:44" x14ac:dyDescent="0.2">
      <c r="A184" s="337"/>
      <c r="B184" s="126" t="s">
        <v>538</v>
      </c>
      <c r="C184" s="121">
        <f>'Dati Fig. 11'!C184+'Dati Fig. 11'!D184</f>
        <v>5008.3609999999999</v>
      </c>
      <c r="D184" s="122">
        <f>'Dati Fig. 11'!E184</f>
        <v>9511.9030000000002</v>
      </c>
      <c r="E184" s="124">
        <f>'Dati Fig. 11'!F184+'Dati Fig. 11'!G184</f>
        <v>8469.4890000000014</v>
      </c>
      <c r="F184" s="125">
        <f t="shared" si="483"/>
        <v>22989.753000000001</v>
      </c>
      <c r="G184" s="121">
        <f>'Dati Fig. 11'!I184</f>
        <v>13282.361000000001</v>
      </c>
      <c r="H184" s="124">
        <f>'Dati Fig. 11'!J184</f>
        <v>9707.3919999999998</v>
      </c>
      <c r="I184" s="125">
        <f t="shared" si="376"/>
        <v>22989.753000000001</v>
      </c>
      <c r="J184" s="168">
        <f t="shared" si="518"/>
        <v>-4.0670000000000073</v>
      </c>
      <c r="K184" s="168">
        <f t="shared" si="484"/>
        <v>22.096999999999753</v>
      </c>
      <c r="L184" s="168">
        <f t="shared" si="485"/>
        <v>34.827000000001135</v>
      </c>
      <c r="M184" s="177">
        <f t="shared" si="486"/>
        <v>52.856999999999971</v>
      </c>
      <c r="N184" s="168">
        <f t="shared" si="487"/>
        <v>18.180000000000291</v>
      </c>
      <c r="O184" s="168">
        <f t="shared" si="488"/>
        <v>34.67699999999968</v>
      </c>
      <c r="P184" s="177">
        <f t="shared" si="489"/>
        <v>52.856999999999971</v>
      </c>
      <c r="Q184" s="168">
        <f t="shared" si="490"/>
        <v>-8.113832258538192E-4</v>
      </c>
      <c r="R184" s="168">
        <f t="shared" si="491"/>
        <v>2.328498601551997E-3</v>
      </c>
      <c r="S184" s="168">
        <f t="shared" si="492"/>
        <v>4.1290332677232514E-3</v>
      </c>
      <c r="T184" s="177">
        <f t="shared" si="493"/>
        <v>2.3044530524095313E-3</v>
      </c>
      <c r="U184" s="168">
        <f t="shared" si="494"/>
        <v>1.370608558493004E-3</v>
      </c>
      <c r="V184" s="168">
        <f t="shared" si="495"/>
        <v>3.5850327441674522E-3</v>
      </c>
      <c r="W184" s="177">
        <f t="shared" si="496"/>
        <v>2.3044530524095313E-3</v>
      </c>
      <c r="X184" s="168">
        <f t="shared" si="497"/>
        <v>-4.6656907475955828E-3</v>
      </c>
      <c r="Y184" s="168">
        <f t="shared" si="498"/>
        <v>-7.8351779630352232E-3</v>
      </c>
      <c r="Z184" s="168">
        <f t="shared" si="499"/>
        <v>3.5168013505174234E-2</v>
      </c>
      <c r="AA184" s="177">
        <f t="shared" si="500"/>
        <v>8.2955236723929772E-3</v>
      </c>
      <c r="AB184" s="168">
        <f t="shared" si="501"/>
        <v>7.5570031387256634E-3</v>
      </c>
      <c r="AC184" s="168">
        <f t="shared" si="502"/>
        <v>9.3077771577515078E-3</v>
      </c>
      <c r="AD184" s="177">
        <f t="shared" si="503"/>
        <v>8.2955236723929772E-3</v>
      </c>
      <c r="AE184" s="168">
        <f t="shared" si="504"/>
        <v>-1.7731257097734616E-4</v>
      </c>
      <c r="AF184" s="168">
        <f t="shared" si="505"/>
        <v>9.6338231642153116E-4</v>
      </c>
      <c r="AG184" s="168">
        <f t="shared" si="506"/>
        <v>1.5183833069653859E-3</v>
      </c>
      <c r="AH184" s="177">
        <f t="shared" si="507"/>
        <v>2.3044530524095313E-3</v>
      </c>
      <c r="AI184" s="168">
        <f t="shared" si="508"/>
        <v>7.9260942718667297E-4</v>
      </c>
      <c r="AJ184" s="168">
        <f t="shared" si="509"/>
        <v>1.5118436252228584E-3</v>
      </c>
      <c r="AK184" s="177">
        <f t="shared" si="510"/>
        <v>2.3044530524095313E-3</v>
      </c>
      <c r="AL184" s="168">
        <f t="shared" si="511"/>
        <v>-1.0296654343896878E-3</v>
      </c>
      <c r="AM184" s="168">
        <f t="shared" si="512"/>
        <v>-3.2944732618995711E-3</v>
      </c>
      <c r="AN184" s="168">
        <f t="shared" si="513"/>
        <v>1.2619662368682236E-2</v>
      </c>
      <c r="AO184" s="177">
        <f t="shared" si="514"/>
        <v>8.2955236723929772E-3</v>
      </c>
      <c r="AP184" s="168">
        <f t="shared" si="515"/>
        <v>4.3692690678013091E-3</v>
      </c>
      <c r="AQ184" s="168">
        <f t="shared" si="516"/>
        <v>3.926254604591747E-3</v>
      </c>
      <c r="AR184" s="177">
        <f t="shared" si="517"/>
        <v>8.2955236723929772E-3</v>
      </c>
    </row>
    <row r="185" spans="1:44" x14ac:dyDescent="0.2">
      <c r="A185" s="335">
        <v>2019</v>
      </c>
      <c r="B185" s="113" t="s">
        <v>527</v>
      </c>
      <c r="C185" s="114">
        <f>'Dati Fig. 11'!C185+'Dati Fig. 11'!D185</f>
        <v>5012.1579999999994</v>
      </c>
      <c r="D185" s="115">
        <f>'Dati Fig. 11'!E185</f>
        <v>9500.4889999999996</v>
      </c>
      <c r="E185" s="117">
        <f>'Dati Fig. 11'!F185+'Dati Fig. 11'!G185</f>
        <v>8464.8870000000024</v>
      </c>
      <c r="F185" s="118">
        <f t="shared" si="483"/>
        <v>22977.534</v>
      </c>
      <c r="G185" s="114">
        <f>'Dati Fig. 11'!I185</f>
        <v>13241.239</v>
      </c>
      <c r="H185" s="117">
        <f>'Dati Fig. 11'!J185</f>
        <v>9736.2950000000001</v>
      </c>
      <c r="I185" s="118">
        <f t="shared" si="376"/>
        <v>22977.534</v>
      </c>
      <c r="J185" s="127">
        <f>C185-C184</f>
        <v>3.7969999999995707</v>
      </c>
      <c r="K185" s="128">
        <f t="shared" ref="K185:P205" si="519">D185-D184</f>
        <v>-11.414000000000669</v>
      </c>
      <c r="L185" s="130">
        <f t="shared" si="519"/>
        <v>-4.6019999999989523</v>
      </c>
      <c r="M185" s="129">
        <f t="shared" si="519"/>
        <v>-12.21900000000096</v>
      </c>
      <c r="N185" s="127">
        <f t="shared" si="519"/>
        <v>-41.122000000001208</v>
      </c>
      <c r="O185" s="130">
        <f t="shared" si="519"/>
        <v>28.903000000000247</v>
      </c>
      <c r="P185" s="129">
        <f t="shared" si="519"/>
        <v>-12.21900000000096</v>
      </c>
      <c r="Q185" s="127">
        <f t="shared" ref="Q185:W205" si="520">(C185-C184)/C184</f>
        <v>7.5813225124937494E-4</v>
      </c>
      <c r="R185" s="128">
        <f t="shared" si="520"/>
        <v>-1.1999701847254613E-3</v>
      </c>
      <c r="S185" s="130">
        <f t="shared" si="520"/>
        <v>-5.4336217922934331E-4</v>
      </c>
      <c r="T185" s="129">
        <f t="shared" si="520"/>
        <v>-5.3149766332856907E-4</v>
      </c>
      <c r="U185" s="127">
        <f t="shared" si="520"/>
        <v>-3.0959857212133602E-3</v>
      </c>
      <c r="V185" s="130">
        <f t="shared" si="520"/>
        <v>2.977421742111604E-3</v>
      </c>
      <c r="W185" s="129">
        <f t="shared" si="520"/>
        <v>-5.3149766332856907E-4</v>
      </c>
      <c r="X185" s="127">
        <f t="shared" ref="X185:AD205" si="521">(C185-C173)/C173</f>
        <v>-5.0972272425646344E-3</v>
      </c>
      <c r="Y185" s="128">
        <f t="shared" si="521"/>
        <v>-4.246721546268652E-3</v>
      </c>
      <c r="Z185" s="130">
        <f t="shared" si="521"/>
        <v>3.0449363480557472E-2</v>
      </c>
      <c r="AA185" s="129">
        <f t="shared" si="521"/>
        <v>8.0696785154180835E-3</v>
      </c>
      <c r="AB185" s="127">
        <f t="shared" si="521"/>
        <v>5.5062261513620803E-3</v>
      </c>
      <c r="AC185" s="130">
        <f t="shared" si="521"/>
        <v>1.157698993897887E-2</v>
      </c>
      <c r="AD185" s="129">
        <f t="shared" si="521"/>
        <v>8.0696785154180835E-3</v>
      </c>
      <c r="AE185" s="127">
        <f t="shared" ref="AE185:AK200" si="522">(C185-C184)/$F184</f>
        <v>1.6516053913235041E-4</v>
      </c>
      <c r="AF185" s="128">
        <f t="shared" si="522"/>
        <v>-4.9648206311745367E-4</v>
      </c>
      <c r="AG185" s="130">
        <f t="shared" si="522"/>
        <v>-2.0017613934342627E-4</v>
      </c>
      <c r="AH185" s="129">
        <f t="shared" si="522"/>
        <v>-5.3149766332856907E-4</v>
      </c>
      <c r="AI185" s="127">
        <f t="shared" si="522"/>
        <v>-1.7887099526472166E-3</v>
      </c>
      <c r="AJ185" s="130">
        <f t="shared" si="522"/>
        <v>1.2572122893186476E-3</v>
      </c>
      <c r="AK185" s="129">
        <f t="shared" si="522"/>
        <v>-5.3149766332856907E-4</v>
      </c>
      <c r="AL185" s="127">
        <f>(C185-C173)/$F173</f>
        <v>-1.1265883133759049E-3</v>
      </c>
      <c r="AM185" s="128">
        <f t="shared" ref="AM185:AR185" si="523">(D185-D173)/$F173</f>
        <v>-1.7776044737476066E-3</v>
      </c>
      <c r="AN185" s="128">
        <f t="shared" si="523"/>
        <v>1.0973871302541674E-2</v>
      </c>
      <c r="AO185" s="129">
        <f t="shared" si="523"/>
        <v>8.0696785154180835E-3</v>
      </c>
      <c r="AP185" s="128">
        <f t="shared" si="523"/>
        <v>3.1811565326876762E-3</v>
      </c>
      <c r="AQ185" s="130">
        <f t="shared" si="523"/>
        <v>4.8885219827304862E-3</v>
      </c>
      <c r="AR185" s="129">
        <f t="shared" si="523"/>
        <v>8.0696785154180835E-3</v>
      </c>
    </row>
    <row r="186" spans="1:44" x14ac:dyDescent="0.2">
      <c r="A186" s="336"/>
      <c r="B186" s="120" t="s">
        <v>528</v>
      </c>
      <c r="C186" s="121">
        <f>'Dati Fig. 11'!C186+'Dati Fig. 11'!D186</f>
        <v>5048.6309999999994</v>
      </c>
      <c r="D186" s="122">
        <f>'Dati Fig. 11'!E186</f>
        <v>9429.9040000000005</v>
      </c>
      <c r="E186" s="124">
        <f>'Dati Fig. 11'!F186+'Dati Fig. 11'!G186</f>
        <v>8513.1500000000015</v>
      </c>
      <c r="F186" s="125">
        <f t="shared" si="483"/>
        <v>22991.685000000001</v>
      </c>
      <c r="G186" s="121">
        <f>'Dati Fig. 11'!I186</f>
        <v>13264.45</v>
      </c>
      <c r="H186" s="124">
        <f>'Dati Fig. 11'!J186</f>
        <v>9727.2350000000006</v>
      </c>
      <c r="I186" s="125">
        <f t="shared" si="376"/>
        <v>22991.685000000001</v>
      </c>
      <c r="J186" s="131">
        <f t="shared" ref="J186:P206" si="524">C186-C185</f>
        <v>36.472999999999956</v>
      </c>
      <c r="K186" s="132">
        <f t="shared" si="519"/>
        <v>-70.584999999999127</v>
      </c>
      <c r="L186" s="134">
        <f t="shared" si="519"/>
        <v>48.26299999999901</v>
      </c>
      <c r="M186" s="133">
        <f t="shared" si="519"/>
        <v>14.151000000001659</v>
      </c>
      <c r="N186" s="131">
        <f t="shared" si="519"/>
        <v>23.21100000000115</v>
      </c>
      <c r="O186" s="134">
        <f t="shared" si="519"/>
        <v>-9.0599999999994907</v>
      </c>
      <c r="P186" s="133">
        <f t="shared" si="519"/>
        <v>14.151000000001659</v>
      </c>
      <c r="Q186" s="131">
        <f t="shared" si="520"/>
        <v>7.2769054766429874E-3</v>
      </c>
      <c r="R186" s="132">
        <f t="shared" si="520"/>
        <v>-7.4296175702112943E-3</v>
      </c>
      <c r="S186" s="134">
        <f t="shared" si="520"/>
        <v>5.7015527791450726E-3</v>
      </c>
      <c r="T186" s="133">
        <f t="shared" si="520"/>
        <v>6.1586243327946591E-4</v>
      </c>
      <c r="U186" s="131">
        <f t="shared" si="520"/>
        <v>1.7529326371951408E-3</v>
      </c>
      <c r="V186" s="134">
        <f t="shared" si="520"/>
        <v>-9.3053877270558155E-4</v>
      </c>
      <c r="W186" s="133">
        <f t="shared" si="520"/>
        <v>6.1586243327946591E-4</v>
      </c>
      <c r="X186" s="131">
        <f t="shared" si="521"/>
        <v>1.1239013564291973E-2</v>
      </c>
      <c r="Y186" s="132">
        <f t="shared" si="521"/>
        <v>-2.0543351576894502E-2</v>
      </c>
      <c r="Z186" s="134">
        <f t="shared" si="521"/>
        <v>3.5956159857399875E-2</v>
      </c>
      <c r="AA186" s="133">
        <f t="shared" si="521"/>
        <v>6.734512126189615E-3</v>
      </c>
      <c r="AB186" s="131">
        <f t="shared" si="521"/>
        <v>5.1998990893564797E-3</v>
      </c>
      <c r="AC186" s="134">
        <f t="shared" si="521"/>
        <v>8.8347395004175783E-3</v>
      </c>
      <c r="AD186" s="133">
        <f t="shared" si="521"/>
        <v>6.734512126189615E-3</v>
      </c>
      <c r="AE186" s="131">
        <f t="shared" si="522"/>
        <v>1.587333088050265E-3</v>
      </c>
      <c r="AF186" s="132">
        <f t="shared" si="522"/>
        <v>-3.0719136352925919E-3</v>
      </c>
      <c r="AG186" s="134">
        <f t="shared" si="522"/>
        <v>2.1004429805217134E-3</v>
      </c>
      <c r="AH186" s="133">
        <f t="shared" si="522"/>
        <v>6.1586243327946591E-4</v>
      </c>
      <c r="AI186" s="131">
        <f t="shared" si="522"/>
        <v>1.0101606203694945E-3</v>
      </c>
      <c r="AJ186" s="134">
        <f t="shared" si="522"/>
        <v>-3.9429818709002849E-4</v>
      </c>
      <c r="AK186" s="133">
        <f t="shared" si="522"/>
        <v>6.1586243327946591E-4</v>
      </c>
      <c r="AL186" s="131">
        <f t="shared" ref="AL186:AR201" si="525">(C186-C174)/$F174</f>
        <v>2.4569265023381965E-3</v>
      </c>
      <c r="AM186" s="132">
        <f t="shared" si="525"/>
        <v>-8.6603911579720347E-3</v>
      </c>
      <c r="AN186" s="132">
        <f t="shared" si="525"/>
        <v>1.2937976781823374E-2</v>
      </c>
      <c r="AO186" s="133">
        <f t="shared" si="525"/>
        <v>6.734512126189615E-3</v>
      </c>
      <c r="AP186" s="132">
        <f t="shared" si="525"/>
        <v>3.0045254194532912E-3</v>
      </c>
      <c r="AQ186" s="134">
        <f t="shared" si="525"/>
        <v>3.729986706736404E-3</v>
      </c>
      <c r="AR186" s="133">
        <f t="shared" si="525"/>
        <v>6.734512126189615E-3</v>
      </c>
    </row>
    <row r="187" spans="1:44" x14ac:dyDescent="0.2">
      <c r="A187" s="336"/>
      <c r="B187" s="120" t="s">
        <v>529</v>
      </c>
      <c r="C187" s="121">
        <f>'Dati Fig. 11'!C187+'Dati Fig. 11'!D187</f>
        <v>5152.7710000000006</v>
      </c>
      <c r="D187" s="122">
        <f>'Dati Fig. 11'!E187</f>
        <v>9429.7039999999997</v>
      </c>
      <c r="E187" s="124">
        <f>'Dati Fig. 11'!F187+'Dati Fig. 11'!G187</f>
        <v>8530.273000000001</v>
      </c>
      <c r="F187" s="125">
        <f t="shared" si="483"/>
        <v>23112.748</v>
      </c>
      <c r="G187" s="121">
        <f>'Dati Fig. 11'!I187</f>
        <v>13307.749</v>
      </c>
      <c r="H187" s="124">
        <f>'Dati Fig. 11'!J187</f>
        <v>9804.9979999999996</v>
      </c>
      <c r="I187" s="125">
        <f t="shared" si="376"/>
        <v>23112.746999999999</v>
      </c>
      <c r="J187" s="131">
        <f t="shared" si="524"/>
        <v>104.14000000000124</v>
      </c>
      <c r="K187" s="132">
        <f t="shared" si="519"/>
        <v>-0.2000000000007276</v>
      </c>
      <c r="L187" s="134">
        <f t="shared" si="519"/>
        <v>17.122999999999593</v>
      </c>
      <c r="M187" s="133">
        <f t="shared" si="519"/>
        <v>121.06299999999828</v>
      </c>
      <c r="N187" s="131">
        <f t="shared" si="519"/>
        <v>43.298999999999069</v>
      </c>
      <c r="O187" s="134">
        <f t="shared" si="519"/>
        <v>77.76299999999901</v>
      </c>
      <c r="P187" s="133">
        <f t="shared" si="519"/>
        <v>121.06199999999808</v>
      </c>
      <c r="Q187" s="131">
        <f t="shared" si="520"/>
        <v>2.06273740346643E-2</v>
      </c>
      <c r="R187" s="132">
        <f t="shared" si="520"/>
        <v>-2.120912365605499E-5</v>
      </c>
      <c r="S187" s="134">
        <f t="shared" si="520"/>
        <v>2.0113588977052664E-3</v>
      </c>
      <c r="T187" s="133">
        <f t="shared" si="520"/>
        <v>5.2655122928136093E-3</v>
      </c>
      <c r="U187" s="131">
        <f t="shared" si="520"/>
        <v>3.2642891337370992E-3</v>
      </c>
      <c r="V187" s="134">
        <f t="shared" si="520"/>
        <v>7.9943581089589183E-3</v>
      </c>
      <c r="W187" s="133">
        <f t="shared" si="520"/>
        <v>5.2654687988287104E-3</v>
      </c>
      <c r="X187" s="131">
        <f t="shared" si="521"/>
        <v>1.5879816057055882E-2</v>
      </c>
      <c r="Y187" s="132">
        <f t="shared" si="521"/>
        <v>-1.3485232780853736E-2</v>
      </c>
      <c r="Z187" s="134">
        <f t="shared" si="521"/>
        <v>2.7481293934561321E-2</v>
      </c>
      <c r="AA187" s="133">
        <f t="shared" si="521"/>
        <v>7.8402040662105456E-3</v>
      </c>
      <c r="AB187" s="131">
        <f t="shared" si="521"/>
        <v>1.4578907159158946E-3</v>
      </c>
      <c r="AC187" s="134">
        <f t="shared" si="521"/>
        <v>1.6633706852547985E-2</v>
      </c>
      <c r="AD187" s="133">
        <f t="shared" si="521"/>
        <v>7.8401604608286032E-3</v>
      </c>
      <c r="AE187" s="131">
        <f t="shared" si="522"/>
        <v>4.5294635865096985E-3</v>
      </c>
      <c r="AF187" s="132">
        <f t="shared" si="522"/>
        <v>-8.6987969781565625E-6</v>
      </c>
      <c r="AG187" s="134">
        <f t="shared" si="522"/>
        <v>7.4474750328214711E-4</v>
      </c>
      <c r="AH187" s="133">
        <f t="shared" si="522"/>
        <v>5.2655122928136093E-3</v>
      </c>
      <c r="AI187" s="131">
        <f t="shared" si="522"/>
        <v>1.8832460517791134E-3</v>
      </c>
      <c r="AJ187" s="134">
        <f t="shared" si="522"/>
        <v>3.3822227470495965E-3</v>
      </c>
      <c r="AK187" s="133">
        <f t="shared" si="522"/>
        <v>5.2654687988287104E-3</v>
      </c>
      <c r="AL187" s="131">
        <f t="shared" si="525"/>
        <v>3.5122390931929546E-3</v>
      </c>
      <c r="AM187" s="132">
        <f t="shared" si="525"/>
        <v>-5.6207337311917288E-3</v>
      </c>
      <c r="AN187" s="132">
        <f t="shared" si="525"/>
        <v>9.9486987042093997E-3</v>
      </c>
      <c r="AO187" s="133">
        <f t="shared" si="525"/>
        <v>7.8402040662105456E-3</v>
      </c>
      <c r="AP187" s="132">
        <f t="shared" si="525"/>
        <v>8.447670641922062E-4</v>
      </c>
      <c r="AQ187" s="134">
        <f t="shared" si="525"/>
        <v>6.9953933966363973E-3</v>
      </c>
      <c r="AR187" s="133">
        <f t="shared" si="525"/>
        <v>7.8401604608286032E-3</v>
      </c>
    </row>
    <row r="188" spans="1:44" x14ac:dyDescent="0.2">
      <c r="A188" s="336"/>
      <c r="B188" s="120" t="s">
        <v>530</v>
      </c>
      <c r="C188" s="121">
        <f>'Dati Fig. 11'!C188+'Dati Fig. 11'!D188</f>
        <v>5087.8720000000003</v>
      </c>
      <c r="D188" s="122">
        <f>'Dati Fig. 11'!E188</f>
        <v>9450.8189999999995</v>
      </c>
      <c r="E188" s="124">
        <f>'Dati Fig. 11'!F188+'Dati Fig. 11'!G188</f>
        <v>8597.1340000000018</v>
      </c>
      <c r="F188" s="125">
        <f t="shared" si="483"/>
        <v>23135.825000000001</v>
      </c>
      <c r="G188" s="121">
        <f>'Dati Fig. 11'!I188</f>
        <v>13335.423000000001</v>
      </c>
      <c r="H188" s="124">
        <f>'Dati Fig. 11'!J188</f>
        <v>9800.402</v>
      </c>
      <c r="I188" s="125">
        <f t="shared" si="376"/>
        <v>23135.825000000001</v>
      </c>
      <c r="J188" s="131">
        <f t="shared" si="524"/>
        <v>-64.899000000000342</v>
      </c>
      <c r="K188" s="132">
        <f t="shared" si="519"/>
        <v>21.114999999999782</v>
      </c>
      <c r="L188" s="134">
        <f t="shared" si="519"/>
        <v>66.861000000000786</v>
      </c>
      <c r="M188" s="133">
        <f t="shared" si="519"/>
        <v>23.077000000001135</v>
      </c>
      <c r="N188" s="131">
        <f t="shared" si="519"/>
        <v>27.674000000000888</v>
      </c>
      <c r="O188" s="134">
        <f t="shared" si="519"/>
        <v>-4.5959999999995489</v>
      </c>
      <c r="P188" s="133">
        <f t="shared" si="519"/>
        <v>23.078000000001339</v>
      </c>
      <c r="Q188" s="131">
        <f t="shared" si="520"/>
        <v>-1.2594970744867245E-2</v>
      </c>
      <c r="R188" s="132">
        <f t="shared" si="520"/>
        <v>2.2392007214648286E-3</v>
      </c>
      <c r="S188" s="134">
        <f t="shared" si="520"/>
        <v>7.8380844317644666E-3</v>
      </c>
      <c r="T188" s="133">
        <f t="shared" si="520"/>
        <v>9.9845332108501931E-4</v>
      </c>
      <c r="U188" s="131">
        <f t="shared" si="520"/>
        <v>2.0795402738660678E-3</v>
      </c>
      <c r="V188" s="134">
        <f t="shared" si="520"/>
        <v>-4.6874053416426489E-4</v>
      </c>
      <c r="W188" s="133">
        <f t="shared" si="520"/>
        <v>9.9849663045250918E-4</v>
      </c>
      <c r="X188" s="131">
        <f t="shared" si="521"/>
        <v>6.4586678883737543E-3</v>
      </c>
      <c r="Y188" s="132">
        <f t="shared" si="521"/>
        <v>-1.3507410004965486E-2</v>
      </c>
      <c r="Z188" s="134">
        <f t="shared" si="521"/>
        <v>3.4081082865807036E-2</v>
      </c>
      <c r="AA188" s="133">
        <f t="shared" si="521"/>
        <v>8.1305103141559899E-3</v>
      </c>
      <c r="AB188" s="131">
        <f t="shared" si="521"/>
        <v>4.5368068388595374E-3</v>
      </c>
      <c r="AC188" s="134">
        <f t="shared" si="521"/>
        <v>1.3062072625508266E-2</v>
      </c>
      <c r="AD188" s="133">
        <f t="shared" si="521"/>
        <v>8.1305542428756396E-3</v>
      </c>
      <c r="AE188" s="131">
        <f t="shared" si="522"/>
        <v>-2.8079309305842968E-3</v>
      </c>
      <c r="AF188" s="132">
        <f t="shared" si="522"/>
        <v>9.1356510268704449E-4</v>
      </c>
      <c r="AG188" s="134">
        <f t="shared" si="522"/>
        <v>2.892819148982232E-3</v>
      </c>
      <c r="AH188" s="133">
        <f t="shared" si="522"/>
        <v>9.9845332108501931E-4</v>
      </c>
      <c r="AI188" s="131">
        <f t="shared" si="522"/>
        <v>1.1973478878409822E-3</v>
      </c>
      <c r="AJ188" s="134">
        <f t="shared" si="522"/>
        <v>-1.988513005895945E-4</v>
      </c>
      <c r="AK188" s="133">
        <f t="shared" si="522"/>
        <v>9.984965872513879E-4</v>
      </c>
      <c r="AL188" s="131">
        <f t="shared" si="525"/>
        <v>1.4227053135886765E-3</v>
      </c>
      <c r="AM188" s="132">
        <f t="shared" si="525"/>
        <v>-5.6387062296976006E-3</v>
      </c>
      <c r="AN188" s="132">
        <f t="shared" si="525"/>
        <v>1.2346511230264952E-2</v>
      </c>
      <c r="AO188" s="133">
        <f t="shared" si="525"/>
        <v>8.1305103141559899E-3</v>
      </c>
      <c r="AP188" s="132">
        <f t="shared" si="525"/>
        <v>2.6243575167382814E-3</v>
      </c>
      <c r="AQ188" s="134">
        <f t="shared" si="525"/>
        <v>5.5061963718530489E-3</v>
      </c>
      <c r="AR188" s="133">
        <f t="shared" si="525"/>
        <v>8.1305538885913294E-3</v>
      </c>
    </row>
    <row r="189" spans="1:44" x14ac:dyDescent="0.2">
      <c r="A189" s="336"/>
      <c r="B189" s="120" t="s">
        <v>531</v>
      </c>
      <c r="C189" s="121">
        <f>'Dati Fig. 11'!C189+'Dati Fig. 11'!D189</f>
        <v>5092.8999999999996</v>
      </c>
      <c r="D189" s="122">
        <f>'Dati Fig. 11'!E189</f>
        <v>9416.8439999999991</v>
      </c>
      <c r="E189" s="124">
        <f>'Dati Fig. 11'!F189+'Dati Fig. 11'!G189</f>
        <v>8660.3780000000006</v>
      </c>
      <c r="F189" s="125">
        <f t="shared" si="483"/>
        <v>23170.121999999999</v>
      </c>
      <c r="G189" s="121">
        <f>'Dati Fig. 11'!I189</f>
        <v>13397.303</v>
      </c>
      <c r="H189" s="124">
        <f>'Dati Fig. 11'!J189</f>
        <v>9772.8189999999995</v>
      </c>
      <c r="I189" s="125">
        <f t="shared" si="376"/>
        <v>23170.121999999999</v>
      </c>
      <c r="J189" s="131">
        <f t="shared" si="524"/>
        <v>5.0279999999993379</v>
      </c>
      <c r="K189" s="132">
        <f t="shared" si="519"/>
        <v>-33.975000000000364</v>
      </c>
      <c r="L189" s="134">
        <f t="shared" si="519"/>
        <v>63.243999999998778</v>
      </c>
      <c r="M189" s="133">
        <f t="shared" si="519"/>
        <v>34.296999999998661</v>
      </c>
      <c r="N189" s="131">
        <f t="shared" si="519"/>
        <v>61.8799999999992</v>
      </c>
      <c r="O189" s="134">
        <f t="shared" si="519"/>
        <v>-27.583000000000538</v>
      </c>
      <c r="P189" s="133">
        <f t="shared" si="519"/>
        <v>34.296999999998661</v>
      </c>
      <c r="Q189" s="131">
        <f t="shared" si="520"/>
        <v>9.8823240836234429E-4</v>
      </c>
      <c r="R189" s="132">
        <f t="shared" si="520"/>
        <v>-3.5949265349384391E-3</v>
      </c>
      <c r="S189" s="134">
        <f t="shared" si="520"/>
        <v>7.3564050531256999E-3</v>
      </c>
      <c r="T189" s="133">
        <f t="shared" si="520"/>
        <v>1.4824195808880237E-3</v>
      </c>
      <c r="U189" s="131">
        <f t="shared" si="520"/>
        <v>4.6402727532526859E-3</v>
      </c>
      <c r="V189" s="134">
        <f t="shared" si="520"/>
        <v>-2.8144763857646388E-3</v>
      </c>
      <c r="W189" s="133">
        <f t="shared" si="520"/>
        <v>1.4824195808880237E-3</v>
      </c>
      <c r="X189" s="131">
        <f t="shared" si="521"/>
        <v>2.9632602597986927E-3</v>
      </c>
      <c r="Y189" s="132">
        <f t="shared" si="521"/>
        <v>-1.8977275461930641E-2</v>
      </c>
      <c r="Z189" s="134">
        <f t="shared" si="521"/>
        <v>3.257266889904098E-2</v>
      </c>
      <c r="AA189" s="133">
        <f t="shared" si="521"/>
        <v>4.5992366039869044E-3</v>
      </c>
      <c r="AB189" s="131">
        <f t="shared" si="521"/>
        <v>4.722395938364472E-3</v>
      </c>
      <c r="AC189" s="134">
        <f t="shared" si="521"/>
        <v>4.4303465066235529E-3</v>
      </c>
      <c r="AD189" s="133">
        <f t="shared" si="521"/>
        <v>4.5991930470480891E-3</v>
      </c>
      <c r="AE189" s="131">
        <f t="shared" si="522"/>
        <v>2.1732529529417419E-4</v>
      </c>
      <c r="AF189" s="132">
        <f t="shared" si="522"/>
        <v>-1.4685017716031463E-3</v>
      </c>
      <c r="AG189" s="134">
        <f t="shared" si="522"/>
        <v>2.7335960571969564E-3</v>
      </c>
      <c r="AH189" s="133">
        <f t="shared" si="522"/>
        <v>1.4824195808880237E-3</v>
      </c>
      <c r="AI189" s="131">
        <f t="shared" si="522"/>
        <v>2.6746398712818409E-3</v>
      </c>
      <c r="AJ189" s="134">
        <f t="shared" si="522"/>
        <v>-1.1922202903938172E-3</v>
      </c>
      <c r="AK189" s="133">
        <f t="shared" si="522"/>
        <v>1.4824195808880237E-3</v>
      </c>
      <c r="AL189" s="131">
        <f t="shared" si="525"/>
        <v>6.5240073889899074E-4</v>
      </c>
      <c r="AM189" s="132">
        <f t="shared" si="525"/>
        <v>-7.8981375556629579E-3</v>
      </c>
      <c r="AN189" s="132">
        <f t="shared" si="525"/>
        <v>1.1844973420750912E-2</v>
      </c>
      <c r="AO189" s="133">
        <f t="shared" si="525"/>
        <v>4.5992366039869044E-3</v>
      </c>
      <c r="AP189" s="132">
        <f t="shared" si="525"/>
        <v>2.7302236012806667E-3</v>
      </c>
      <c r="AQ189" s="134">
        <f t="shared" si="525"/>
        <v>1.8689696451771479E-3</v>
      </c>
      <c r="AR189" s="133">
        <f t="shared" si="525"/>
        <v>4.5991932464577358E-3</v>
      </c>
    </row>
    <row r="190" spans="1:44" x14ac:dyDescent="0.2">
      <c r="A190" s="336"/>
      <c r="B190" s="120" t="s">
        <v>532</v>
      </c>
      <c r="C190" s="121">
        <f>'Dati Fig. 11'!C190+'Dati Fig. 11'!D190</f>
        <v>5118.7939999999999</v>
      </c>
      <c r="D190" s="122">
        <f>'Dati Fig. 11'!E190</f>
        <v>9452.4969999999994</v>
      </c>
      <c r="E190" s="124">
        <f>'Dati Fig. 11'!F190+'Dati Fig. 11'!G190</f>
        <v>8663.7669999999998</v>
      </c>
      <c r="F190" s="125">
        <f t="shared" si="483"/>
        <v>23235.057999999997</v>
      </c>
      <c r="G190" s="121">
        <f>'Dati Fig. 11'!I190</f>
        <v>13410.074000000001</v>
      </c>
      <c r="H190" s="124">
        <f>'Dati Fig. 11'!J190</f>
        <v>9824.9840000000004</v>
      </c>
      <c r="I190" s="125">
        <f t="shared" si="376"/>
        <v>23235.058000000001</v>
      </c>
      <c r="J190" s="131">
        <f t="shared" si="524"/>
        <v>25.894000000000233</v>
      </c>
      <c r="K190" s="132">
        <f t="shared" si="519"/>
        <v>35.653000000000247</v>
      </c>
      <c r="L190" s="134">
        <f t="shared" si="519"/>
        <v>3.3889999999992142</v>
      </c>
      <c r="M190" s="133">
        <f t="shared" si="519"/>
        <v>64.935999999997875</v>
      </c>
      <c r="N190" s="131">
        <f t="shared" si="519"/>
        <v>12.77100000000064</v>
      </c>
      <c r="O190" s="134">
        <f t="shared" si="519"/>
        <v>52.165000000000873</v>
      </c>
      <c r="P190" s="133">
        <f t="shared" si="519"/>
        <v>64.936000000001513</v>
      </c>
      <c r="Q190" s="131">
        <f t="shared" si="520"/>
        <v>5.0843330911661795E-3</v>
      </c>
      <c r="R190" s="132">
        <f t="shared" si="520"/>
        <v>3.7860879929624246E-3</v>
      </c>
      <c r="S190" s="134">
        <f t="shared" si="520"/>
        <v>3.9132241110020996E-4</v>
      </c>
      <c r="T190" s="133">
        <f t="shared" si="520"/>
        <v>2.8025747986997166E-3</v>
      </c>
      <c r="U190" s="131">
        <f t="shared" si="520"/>
        <v>9.5325156115381136E-4</v>
      </c>
      <c r="V190" s="134">
        <f t="shared" si="520"/>
        <v>5.3377638529886699E-3</v>
      </c>
      <c r="W190" s="133">
        <f t="shared" si="520"/>
        <v>2.8025747986998736E-3</v>
      </c>
      <c r="X190" s="131">
        <f t="shared" si="521"/>
        <v>6.0841154761382835E-3</v>
      </c>
      <c r="Y190" s="132">
        <f t="shared" si="521"/>
        <v>-1.2903735814631242E-2</v>
      </c>
      <c r="Z190" s="134">
        <f t="shared" si="521"/>
        <v>3.7409409834196584E-2</v>
      </c>
      <c r="AA190" s="133">
        <f t="shared" si="521"/>
        <v>9.5504932794342936E-3</v>
      </c>
      <c r="AB190" s="131">
        <f t="shared" si="521"/>
        <v>7.2462744862396462E-3</v>
      </c>
      <c r="AC190" s="134">
        <f t="shared" si="521"/>
        <v>1.2712578508544632E-2</v>
      </c>
      <c r="AD190" s="133">
        <f t="shared" si="521"/>
        <v>9.550493279434611E-3</v>
      </c>
      <c r="AE190" s="131">
        <f t="shared" si="522"/>
        <v>1.1175599334349742E-3</v>
      </c>
      <c r="AF190" s="132">
        <f t="shared" si="522"/>
        <v>1.538748911205571E-3</v>
      </c>
      <c r="AG190" s="134">
        <f t="shared" si="522"/>
        <v>1.4626595405924984E-4</v>
      </c>
      <c r="AH190" s="133">
        <f t="shared" si="522"/>
        <v>2.8025747986997166E-3</v>
      </c>
      <c r="AI190" s="131">
        <f t="shared" si="522"/>
        <v>5.5118397736536042E-4</v>
      </c>
      <c r="AJ190" s="134">
        <f t="shared" si="522"/>
        <v>2.2513908213345132E-3</v>
      </c>
      <c r="AK190" s="133">
        <f t="shared" si="522"/>
        <v>2.8025747986998736E-3</v>
      </c>
      <c r="AL190" s="131">
        <f t="shared" si="525"/>
        <v>1.3449777280291197E-3</v>
      </c>
      <c r="AM190" s="132">
        <f t="shared" si="525"/>
        <v>-5.36891820123973E-3</v>
      </c>
      <c r="AN190" s="132">
        <f t="shared" si="525"/>
        <v>1.3574433752645061E-2</v>
      </c>
      <c r="AO190" s="133">
        <f t="shared" si="525"/>
        <v>9.5504932794342936E-3</v>
      </c>
      <c r="AP190" s="132">
        <f t="shared" si="525"/>
        <v>4.1917422495196836E-3</v>
      </c>
      <c r="AQ190" s="134">
        <f t="shared" si="525"/>
        <v>5.3587510299149257E-3</v>
      </c>
      <c r="AR190" s="133">
        <f t="shared" si="525"/>
        <v>9.5504932794346093E-3</v>
      </c>
    </row>
    <row r="191" spans="1:44" x14ac:dyDescent="0.2">
      <c r="A191" s="336"/>
      <c r="B191" s="120" t="s">
        <v>533</v>
      </c>
      <c r="C191" s="121">
        <f>'Dati Fig. 11'!C191+'Dati Fig. 11'!D191</f>
        <v>5118.4880000000003</v>
      </c>
      <c r="D191" s="122">
        <f>'Dati Fig. 11'!E191</f>
        <v>9380.9009999999998</v>
      </c>
      <c r="E191" s="124">
        <f>'Dati Fig. 11'!F191+'Dati Fig. 11'!G191</f>
        <v>8661.5650000000023</v>
      </c>
      <c r="F191" s="125">
        <f t="shared" si="483"/>
        <v>23160.954000000002</v>
      </c>
      <c r="G191" s="121">
        <f>'Dati Fig. 11'!I191</f>
        <v>13373.058000000001</v>
      </c>
      <c r="H191" s="124">
        <f>'Dati Fig. 11'!J191</f>
        <v>9787.8970000000008</v>
      </c>
      <c r="I191" s="125">
        <f t="shared" si="376"/>
        <v>23160.955000000002</v>
      </c>
      <c r="J191" s="131">
        <f t="shared" si="524"/>
        <v>-0.30599999999958527</v>
      </c>
      <c r="K191" s="132">
        <f t="shared" si="519"/>
        <v>-71.595999999999549</v>
      </c>
      <c r="L191" s="134">
        <f t="shared" si="519"/>
        <v>-2.2019999999974971</v>
      </c>
      <c r="M191" s="133">
        <f t="shared" si="519"/>
        <v>-74.103999999995722</v>
      </c>
      <c r="N191" s="131">
        <f t="shared" si="519"/>
        <v>-37.015999999999622</v>
      </c>
      <c r="O191" s="134">
        <f t="shared" si="519"/>
        <v>-37.086999999999534</v>
      </c>
      <c r="P191" s="133">
        <f t="shared" si="519"/>
        <v>-74.102999999999156</v>
      </c>
      <c r="Q191" s="131">
        <f t="shared" si="520"/>
        <v>-5.9779705922837544E-5</v>
      </c>
      <c r="R191" s="132">
        <f t="shared" si="520"/>
        <v>-7.5742949191096864E-3</v>
      </c>
      <c r="S191" s="134">
        <f t="shared" si="520"/>
        <v>-2.5416195980310839E-4</v>
      </c>
      <c r="T191" s="133">
        <f t="shared" si="520"/>
        <v>-3.1893184858843792E-3</v>
      </c>
      <c r="U191" s="131">
        <f t="shared" si="520"/>
        <v>-2.7603128811966005E-3</v>
      </c>
      <c r="V191" s="134">
        <f t="shared" si="520"/>
        <v>-3.7747644169191046E-3</v>
      </c>
      <c r="W191" s="133">
        <f t="shared" si="520"/>
        <v>-3.1892754474724854E-3</v>
      </c>
      <c r="X191" s="131">
        <f t="shared" si="521"/>
        <v>1.9479605081934085E-2</v>
      </c>
      <c r="Y191" s="132">
        <f t="shared" si="521"/>
        <v>-1.7592207343117661E-2</v>
      </c>
      <c r="Z191" s="134">
        <f t="shared" si="521"/>
        <v>3.4979078917952107E-2</v>
      </c>
      <c r="AA191" s="133">
        <f t="shared" si="521"/>
        <v>9.7020259255167357E-3</v>
      </c>
      <c r="AB191" s="131">
        <f t="shared" si="521"/>
        <v>5.9609680111366529E-3</v>
      </c>
      <c r="AC191" s="134">
        <f t="shared" si="521"/>
        <v>1.4858691260210048E-2</v>
      </c>
      <c r="AD191" s="133">
        <f t="shared" si="521"/>
        <v>9.7020695205269469E-3</v>
      </c>
      <c r="AE191" s="131">
        <f t="shared" si="522"/>
        <v>-1.3169754084521128E-5</v>
      </c>
      <c r="AF191" s="132">
        <f t="shared" si="522"/>
        <v>-3.0813781484857732E-3</v>
      </c>
      <c r="AG191" s="134">
        <f t="shared" si="522"/>
        <v>-9.4770583314123744E-5</v>
      </c>
      <c r="AH191" s="133">
        <f t="shared" si="522"/>
        <v>-3.1893184858843792E-3</v>
      </c>
      <c r="AI191" s="131">
        <f t="shared" si="522"/>
        <v>-1.5931098601087901E-3</v>
      </c>
      <c r="AJ191" s="134">
        <f t="shared" si="522"/>
        <v>-1.5961655873636957E-3</v>
      </c>
      <c r="AK191" s="133">
        <f t="shared" si="522"/>
        <v>-3.1892754474724858E-3</v>
      </c>
      <c r="AL191" s="131">
        <f t="shared" si="525"/>
        <v>4.2636355927973364E-3</v>
      </c>
      <c r="AM191" s="132">
        <f t="shared" si="525"/>
        <v>-7.3233513838473424E-3</v>
      </c>
      <c r="AN191" s="132">
        <f t="shared" si="525"/>
        <v>1.2761741716566782E-2</v>
      </c>
      <c r="AO191" s="133">
        <f t="shared" si="525"/>
        <v>9.7020259255167357E-3</v>
      </c>
      <c r="AP191" s="132">
        <f t="shared" si="525"/>
        <v>3.4546429884728517E-3</v>
      </c>
      <c r="AQ191" s="134">
        <f t="shared" si="525"/>
        <v>6.2474265320540158E-3</v>
      </c>
      <c r="AR191" s="133">
        <f t="shared" si="525"/>
        <v>9.7020695205269469E-3</v>
      </c>
    </row>
    <row r="192" spans="1:44" x14ac:dyDescent="0.2">
      <c r="A192" s="336"/>
      <c r="B192" s="120" t="s">
        <v>534</v>
      </c>
      <c r="C192" s="121">
        <f>'Dati Fig. 11'!C192+'Dati Fig. 11'!D192</f>
        <v>5074.2309999999998</v>
      </c>
      <c r="D192" s="122">
        <f>'Dati Fig. 11'!E192</f>
        <v>9368.4740000000002</v>
      </c>
      <c r="E192" s="124">
        <f>'Dati Fig. 11'!F192+'Dati Fig. 11'!G192</f>
        <v>8661.5280000000002</v>
      </c>
      <c r="F192" s="125">
        <f t="shared" si="483"/>
        <v>23104.233</v>
      </c>
      <c r="G192" s="121">
        <f>'Dati Fig. 11'!I192</f>
        <v>13318.412</v>
      </c>
      <c r="H192" s="124">
        <f>'Dati Fig. 11'!J192</f>
        <v>9785.82</v>
      </c>
      <c r="I192" s="125">
        <f t="shared" si="376"/>
        <v>23104.232</v>
      </c>
      <c r="J192" s="131">
        <f t="shared" si="524"/>
        <v>-44.257000000000517</v>
      </c>
      <c r="K192" s="132">
        <f t="shared" si="519"/>
        <v>-12.42699999999968</v>
      </c>
      <c r="L192" s="134">
        <f t="shared" si="519"/>
        <v>-3.7000000002080924E-2</v>
      </c>
      <c r="M192" s="133">
        <f t="shared" si="519"/>
        <v>-56.721000000001368</v>
      </c>
      <c r="N192" s="131">
        <f t="shared" si="519"/>
        <v>-54.64600000000064</v>
      </c>
      <c r="O192" s="134">
        <f t="shared" si="519"/>
        <v>-2.077000000001135</v>
      </c>
      <c r="P192" s="133">
        <f t="shared" si="519"/>
        <v>-56.723000000001775</v>
      </c>
      <c r="Q192" s="131">
        <f t="shared" si="520"/>
        <v>-8.6464987316567932E-3</v>
      </c>
      <c r="R192" s="132">
        <f t="shared" si="520"/>
        <v>-1.3247128394169899E-3</v>
      </c>
      <c r="S192" s="134">
        <f t="shared" si="520"/>
        <v>-4.2717453488002359E-6</v>
      </c>
      <c r="T192" s="133">
        <f t="shared" si="520"/>
        <v>-2.4489923860649852E-3</v>
      </c>
      <c r="U192" s="131">
        <f t="shared" si="520"/>
        <v>-4.0862755549254809E-3</v>
      </c>
      <c r="V192" s="134">
        <f t="shared" si="520"/>
        <v>-2.1220084355210673E-4</v>
      </c>
      <c r="W192" s="133">
        <f t="shared" si="520"/>
        <v>-2.4490786325521451E-3</v>
      </c>
      <c r="X192" s="131">
        <f t="shared" si="521"/>
        <v>1.1431808500862761E-2</v>
      </c>
      <c r="Y192" s="132">
        <f t="shared" si="521"/>
        <v>-1.9274243129588017E-2</v>
      </c>
      <c r="Z192" s="134">
        <f t="shared" si="521"/>
        <v>2.9054248561152511E-2</v>
      </c>
      <c r="AA192" s="133">
        <f t="shared" si="521"/>
        <v>5.1239749885704077E-3</v>
      </c>
      <c r="AB192" s="131">
        <f t="shared" si="521"/>
        <v>2.3617766828420437E-3</v>
      </c>
      <c r="AC192" s="134">
        <f t="shared" si="521"/>
        <v>8.9077491231434082E-3</v>
      </c>
      <c r="AD192" s="133">
        <f t="shared" si="521"/>
        <v>5.123931484681956E-3</v>
      </c>
      <c r="AE192" s="131">
        <f t="shared" si="522"/>
        <v>-1.9108452959234975E-3</v>
      </c>
      <c r="AF192" s="132">
        <f t="shared" si="522"/>
        <v>-5.3654957390786577E-4</v>
      </c>
      <c r="AG192" s="134">
        <f t="shared" si="522"/>
        <v>-1.5975162336612266E-6</v>
      </c>
      <c r="AH192" s="133">
        <f t="shared" si="522"/>
        <v>-2.4489923860649852E-3</v>
      </c>
      <c r="AI192" s="131">
        <f t="shared" si="522"/>
        <v>-2.359401948641694E-3</v>
      </c>
      <c r="AJ192" s="134">
        <f t="shared" si="522"/>
        <v>-8.9676789652150553E-5</v>
      </c>
      <c r="AK192" s="133">
        <f t="shared" si="522"/>
        <v>-2.4490787382938444E-3</v>
      </c>
      <c r="AL192" s="131">
        <f t="shared" si="525"/>
        <v>2.4950350099717375E-3</v>
      </c>
      <c r="AM192" s="132">
        <f t="shared" si="525"/>
        <v>-8.0098924362008127E-3</v>
      </c>
      <c r="AN192" s="132">
        <f t="shared" si="525"/>
        <v>1.0638832414799522E-2</v>
      </c>
      <c r="AO192" s="133">
        <f t="shared" si="525"/>
        <v>5.1239749885704077E-3</v>
      </c>
      <c r="AP192" s="132">
        <f t="shared" si="525"/>
        <v>1.3651955232236331E-3</v>
      </c>
      <c r="AQ192" s="134">
        <f t="shared" si="525"/>
        <v>3.7587359614583231E-3</v>
      </c>
      <c r="AR192" s="133">
        <f t="shared" si="525"/>
        <v>5.123931484681956E-3</v>
      </c>
    </row>
    <row r="193" spans="1:44" x14ac:dyDescent="0.2">
      <c r="A193" s="336"/>
      <c r="B193" s="120" t="s">
        <v>535</v>
      </c>
      <c r="C193" s="121">
        <f>'Dati Fig. 11'!C193+'Dati Fig. 11'!D193</f>
        <v>5080.66</v>
      </c>
      <c r="D193" s="122">
        <f>'Dati Fig. 11'!E193</f>
        <v>9342.27</v>
      </c>
      <c r="E193" s="124">
        <f>'Dati Fig. 11'!F193+'Dati Fig. 11'!G193</f>
        <v>8652.7639999999992</v>
      </c>
      <c r="F193" s="125">
        <f t="shared" si="483"/>
        <v>23075.694</v>
      </c>
      <c r="G193" s="121">
        <f>'Dati Fig. 11'!I193</f>
        <v>13329.779</v>
      </c>
      <c r="H193" s="124">
        <f>'Dati Fig. 11'!J193</f>
        <v>9745.9150000000009</v>
      </c>
      <c r="I193" s="125">
        <f t="shared" si="376"/>
        <v>23075.694000000003</v>
      </c>
      <c r="J193" s="131">
        <f t="shared" si="524"/>
        <v>6.4290000000000873</v>
      </c>
      <c r="K193" s="132">
        <f t="shared" si="519"/>
        <v>-26.203999999999724</v>
      </c>
      <c r="L193" s="134">
        <f t="shared" si="519"/>
        <v>-8.7640000000010332</v>
      </c>
      <c r="M193" s="133">
        <f t="shared" si="519"/>
        <v>-28.539000000000669</v>
      </c>
      <c r="N193" s="131">
        <f t="shared" si="519"/>
        <v>11.367000000000189</v>
      </c>
      <c r="O193" s="134">
        <f t="shared" si="519"/>
        <v>-39.904999999998836</v>
      </c>
      <c r="P193" s="133">
        <f t="shared" si="519"/>
        <v>-28.537999999996828</v>
      </c>
      <c r="Q193" s="131">
        <f t="shared" si="520"/>
        <v>1.266990012870933E-3</v>
      </c>
      <c r="R193" s="132">
        <f t="shared" si="520"/>
        <v>-2.7970403717830377E-3</v>
      </c>
      <c r="S193" s="134">
        <f t="shared" si="520"/>
        <v>-1.0118307070070122E-3</v>
      </c>
      <c r="T193" s="133">
        <f t="shared" si="520"/>
        <v>-1.2352281938985236E-3</v>
      </c>
      <c r="U193" s="131">
        <f t="shared" si="520"/>
        <v>8.534801296130642E-4</v>
      </c>
      <c r="V193" s="134">
        <f t="shared" si="520"/>
        <v>-4.0778391591096948E-3</v>
      </c>
      <c r="W193" s="133">
        <f t="shared" si="520"/>
        <v>-1.2351849652477878E-3</v>
      </c>
      <c r="X193" s="131">
        <f t="shared" si="521"/>
        <v>1.1110219981440225E-2</v>
      </c>
      <c r="Y193" s="132">
        <f t="shared" si="521"/>
        <v>-2.0629504638614141E-2</v>
      </c>
      <c r="Z193" s="134">
        <f t="shared" si="521"/>
        <v>2.9348351070536953E-2</v>
      </c>
      <c r="AA193" s="133">
        <f t="shared" si="521"/>
        <v>4.6036236301612585E-3</v>
      </c>
      <c r="AB193" s="131">
        <f t="shared" si="521"/>
        <v>3.079346622561568E-3</v>
      </c>
      <c r="AC193" s="134">
        <f t="shared" si="521"/>
        <v>6.6959395382194548E-3</v>
      </c>
      <c r="AD193" s="133">
        <f t="shared" si="521"/>
        <v>4.6036236301614172E-3</v>
      </c>
      <c r="AE193" s="131">
        <f t="shared" si="522"/>
        <v>2.7826069794223798E-4</v>
      </c>
      <c r="AF193" s="132">
        <f t="shared" si="522"/>
        <v>-1.1341644624168967E-3</v>
      </c>
      <c r="AG193" s="134">
        <f t="shared" si="522"/>
        <v>-3.7932442942386501E-4</v>
      </c>
      <c r="AH193" s="133">
        <f t="shared" si="522"/>
        <v>-1.2352281938985236E-3</v>
      </c>
      <c r="AI193" s="131">
        <f t="shared" si="522"/>
        <v>4.9198776691700564E-4</v>
      </c>
      <c r="AJ193" s="134">
        <f t="shared" si="522"/>
        <v>-1.7271726787034581E-3</v>
      </c>
      <c r="AK193" s="133">
        <f t="shared" si="522"/>
        <v>-1.2351849117863739E-3</v>
      </c>
      <c r="AL193" s="131">
        <f t="shared" si="525"/>
        <v>2.4304363932196901E-3</v>
      </c>
      <c r="AM193" s="132">
        <f t="shared" si="525"/>
        <v>-8.5671065268799699E-3</v>
      </c>
      <c r="AN193" s="132">
        <f t="shared" si="525"/>
        <v>1.0740293763821501E-2</v>
      </c>
      <c r="AO193" s="133">
        <f t="shared" si="525"/>
        <v>4.6036236301612585E-3</v>
      </c>
      <c r="AP193" s="132">
        <f t="shared" si="525"/>
        <v>1.7815015610178444E-3</v>
      </c>
      <c r="AQ193" s="134">
        <f t="shared" si="525"/>
        <v>2.8221220691434937E-3</v>
      </c>
      <c r="AR193" s="133">
        <f t="shared" si="525"/>
        <v>4.6036236301614172E-3</v>
      </c>
    </row>
    <row r="194" spans="1:44" x14ac:dyDescent="0.2">
      <c r="A194" s="336"/>
      <c r="B194" s="120" t="s">
        <v>536</v>
      </c>
      <c r="C194" s="121">
        <f>'Dati Fig. 11'!C194+'Dati Fig. 11'!D194</f>
        <v>5061.21</v>
      </c>
      <c r="D194" s="122">
        <f>'Dati Fig. 11'!E194</f>
        <v>9314.8799999999992</v>
      </c>
      <c r="E194" s="124">
        <f>'Dati Fig. 11'!F194+'Dati Fig. 11'!G194</f>
        <v>8672.0080000000016</v>
      </c>
      <c r="F194" s="125">
        <f t="shared" si="483"/>
        <v>23048.098000000002</v>
      </c>
      <c r="G194" s="121">
        <f>'Dati Fig. 11'!I194</f>
        <v>13350.905000000001</v>
      </c>
      <c r="H194" s="124">
        <f>'Dati Fig. 11'!J194</f>
        <v>9697.1929999999993</v>
      </c>
      <c r="I194" s="125">
        <f t="shared" si="376"/>
        <v>23048.097999999998</v>
      </c>
      <c r="J194" s="131">
        <f t="shared" si="524"/>
        <v>-19.449999999999818</v>
      </c>
      <c r="K194" s="132">
        <f t="shared" si="519"/>
        <v>-27.390000000001237</v>
      </c>
      <c r="L194" s="134">
        <f t="shared" si="519"/>
        <v>19.244000000002416</v>
      </c>
      <c r="M194" s="133">
        <f t="shared" si="519"/>
        <v>-27.59599999999773</v>
      </c>
      <c r="N194" s="131">
        <f t="shared" si="519"/>
        <v>21.126000000000204</v>
      </c>
      <c r="O194" s="134">
        <f t="shared" si="519"/>
        <v>-48.722000000001572</v>
      </c>
      <c r="P194" s="133">
        <f t="shared" si="519"/>
        <v>-27.596000000005006</v>
      </c>
      <c r="Q194" s="131">
        <f t="shared" si="520"/>
        <v>-3.8282427873543631E-3</v>
      </c>
      <c r="R194" s="132">
        <f t="shared" si="520"/>
        <v>-2.9318356245324998E-3</v>
      </c>
      <c r="S194" s="134">
        <f t="shared" si="520"/>
        <v>2.2240292234946449E-3</v>
      </c>
      <c r="T194" s="133">
        <f t="shared" si="520"/>
        <v>-1.1958903597871307E-3</v>
      </c>
      <c r="U194" s="131">
        <f t="shared" si="520"/>
        <v>1.5848724873833394E-3</v>
      </c>
      <c r="V194" s="134">
        <f t="shared" si="520"/>
        <v>-4.9992227512759514E-3</v>
      </c>
      <c r="W194" s="133">
        <f t="shared" si="520"/>
        <v>-1.1958903597874457E-3</v>
      </c>
      <c r="X194" s="131">
        <f t="shared" si="521"/>
        <v>9.2290476012911772E-3</v>
      </c>
      <c r="Y194" s="132">
        <f t="shared" si="521"/>
        <v>-2.1286221938580149E-2</v>
      </c>
      <c r="Z194" s="134">
        <f t="shared" si="521"/>
        <v>2.4958278374251432E-2</v>
      </c>
      <c r="AA194" s="133">
        <f t="shared" si="521"/>
        <v>2.3859188514468569E-3</v>
      </c>
      <c r="AB194" s="131">
        <f t="shared" si="521"/>
        <v>5.3474079457875735E-3</v>
      </c>
      <c r="AC194" s="134">
        <f t="shared" si="521"/>
        <v>-1.6629696913916428E-3</v>
      </c>
      <c r="AD194" s="133">
        <f t="shared" si="521"/>
        <v>2.3859188514466986E-3</v>
      </c>
      <c r="AE194" s="131">
        <f t="shared" si="522"/>
        <v>-8.4287822502759045E-4</v>
      </c>
      <c r="AF194" s="132">
        <f t="shared" si="522"/>
        <v>-1.1869632176610262E-3</v>
      </c>
      <c r="AG194" s="134">
        <f t="shared" si="522"/>
        <v>8.3395108290144665E-4</v>
      </c>
      <c r="AH194" s="133">
        <f t="shared" si="522"/>
        <v>-1.1958903597871307E-3</v>
      </c>
      <c r="AI194" s="131">
        <f t="shared" si="522"/>
        <v>9.1550875999656621E-4</v>
      </c>
      <c r="AJ194" s="134">
        <f t="shared" si="522"/>
        <v>-2.1113991197838546E-3</v>
      </c>
      <c r="AK194" s="133">
        <f t="shared" si="522"/>
        <v>-1.1958903597874459E-3</v>
      </c>
      <c r="AL194" s="131">
        <f t="shared" si="525"/>
        <v>2.0128961392910541E-3</v>
      </c>
      <c r="AM194" s="132">
        <f t="shared" si="525"/>
        <v>-8.8108947508828625E-3</v>
      </c>
      <c r="AN194" s="132">
        <f t="shared" si="525"/>
        <v>9.1839174630385465E-3</v>
      </c>
      <c r="AO194" s="133">
        <f t="shared" si="525"/>
        <v>2.3859188514468569E-3</v>
      </c>
      <c r="AP194" s="132">
        <f t="shared" si="525"/>
        <v>3.0884297374732883E-3</v>
      </c>
      <c r="AQ194" s="134">
        <f t="shared" si="525"/>
        <v>-7.025108860265896E-4</v>
      </c>
      <c r="AR194" s="133">
        <f t="shared" si="525"/>
        <v>2.3859188514466986E-3</v>
      </c>
    </row>
    <row r="195" spans="1:44" x14ac:dyDescent="0.2">
      <c r="A195" s="336"/>
      <c r="B195" s="120" t="s">
        <v>537</v>
      </c>
      <c r="C195" s="121">
        <f>'Dati Fig. 11'!C195+'Dati Fig. 11'!D195</f>
        <v>5107.2579999999998</v>
      </c>
      <c r="D195" s="122">
        <f>'Dati Fig. 11'!E195</f>
        <v>9317.5939999999991</v>
      </c>
      <c r="E195" s="124">
        <f>'Dati Fig. 11'!F195+'Dati Fig. 11'!G195</f>
        <v>8674.7520000000004</v>
      </c>
      <c r="F195" s="125">
        <f t="shared" si="483"/>
        <v>23099.603999999999</v>
      </c>
      <c r="G195" s="121">
        <f>'Dati Fig. 11'!I195</f>
        <v>13367.412</v>
      </c>
      <c r="H195" s="124">
        <f>'Dati Fig. 11'!J195</f>
        <v>9732.1929999999993</v>
      </c>
      <c r="I195" s="125">
        <f t="shared" si="376"/>
        <v>23099.605</v>
      </c>
      <c r="J195" s="131">
        <f t="shared" si="524"/>
        <v>46.047999999999774</v>
      </c>
      <c r="K195" s="132">
        <f t="shared" si="519"/>
        <v>2.7139999999999418</v>
      </c>
      <c r="L195" s="134">
        <f t="shared" si="519"/>
        <v>2.7439999999987776</v>
      </c>
      <c r="M195" s="133">
        <f t="shared" si="519"/>
        <v>51.505999999997584</v>
      </c>
      <c r="N195" s="131">
        <f t="shared" si="519"/>
        <v>16.506999999999607</v>
      </c>
      <c r="O195" s="134">
        <f t="shared" si="519"/>
        <v>35</v>
      </c>
      <c r="P195" s="133">
        <f t="shared" si="519"/>
        <v>51.507000000001426</v>
      </c>
      <c r="Q195" s="131">
        <f t="shared" si="520"/>
        <v>9.0982195957092817E-3</v>
      </c>
      <c r="R195" s="132">
        <f t="shared" si="520"/>
        <v>2.9136177814421033E-4</v>
      </c>
      <c r="S195" s="134">
        <f t="shared" si="520"/>
        <v>3.1642037230578861E-4</v>
      </c>
      <c r="T195" s="133">
        <f t="shared" si="520"/>
        <v>2.2347180231530421E-3</v>
      </c>
      <c r="U195" s="131">
        <f t="shared" si="520"/>
        <v>1.2363955851681669E-3</v>
      </c>
      <c r="V195" s="134">
        <f t="shared" si="520"/>
        <v>3.6092918847753161E-3</v>
      </c>
      <c r="W195" s="133">
        <f t="shared" si="520"/>
        <v>2.2347614106813254E-3</v>
      </c>
      <c r="X195" s="131">
        <f t="shared" si="521"/>
        <v>1.891897499575055E-2</v>
      </c>
      <c r="Y195" s="132">
        <f t="shared" si="521"/>
        <v>-1.8147051688938778E-2</v>
      </c>
      <c r="Z195" s="134">
        <f t="shared" si="521"/>
        <v>2.846468536617118E-2</v>
      </c>
      <c r="AA195" s="133">
        <f t="shared" si="521"/>
        <v>7.0937235796857045E-3</v>
      </c>
      <c r="AB195" s="131">
        <f t="shared" si="521"/>
        <v>7.7826893345318317E-3</v>
      </c>
      <c r="AC195" s="134">
        <f t="shared" si="521"/>
        <v>6.1490491552784465E-3</v>
      </c>
      <c r="AD195" s="133">
        <f t="shared" si="521"/>
        <v>7.0937671775639964E-3</v>
      </c>
      <c r="AE195" s="131">
        <f t="shared" si="522"/>
        <v>1.9979088946949016E-3</v>
      </c>
      <c r="AF195" s="132">
        <f t="shared" si="522"/>
        <v>1.1775375130737216E-4</v>
      </c>
      <c r="AG195" s="134">
        <f t="shared" si="522"/>
        <v>1.1905537715080774E-4</v>
      </c>
      <c r="AH195" s="133">
        <f t="shared" si="522"/>
        <v>2.2347180231530421E-3</v>
      </c>
      <c r="AI195" s="131">
        <f t="shared" si="522"/>
        <v>7.1619792661414426E-4</v>
      </c>
      <c r="AJ195" s="134">
        <f t="shared" si="522"/>
        <v>1.5185634840671016E-3</v>
      </c>
      <c r="AK195" s="133">
        <f t="shared" si="522"/>
        <v>2.2347614106813249E-3</v>
      </c>
      <c r="AL195" s="131">
        <f t="shared" si="525"/>
        <v>4.1343867975858605E-3</v>
      </c>
      <c r="AM195" s="132">
        <f t="shared" si="525"/>
        <v>-7.5080778148883505E-3</v>
      </c>
      <c r="AN195" s="132">
        <f t="shared" si="525"/>
        <v>1.0467414596988195E-2</v>
      </c>
      <c r="AO195" s="133">
        <f t="shared" si="525"/>
        <v>7.0937235796857045E-3</v>
      </c>
      <c r="AP195" s="132">
        <f t="shared" si="525"/>
        <v>4.5006525730421311E-3</v>
      </c>
      <c r="AQ195" s="134">
        <f t="shared" si="525"/>
        <v>2.5931146045218654E-3</v>
      </c>
      <c r="AR195" s="133">
        <f t="shared" si="525"/>
        <v>7.0937671775639964E-3</v>
      </c>
    </row>
    <row r="196" spans="1:44" x14ac:dyDescent="0.2">
      <c r="A196" s="337"/>
      <c r="B196" s="126" t="s">
        <v>538</v>
      </c>
      <c r="C196" s="135">
        <f>'Dati Fig. 11'!C196+'Dati Fig. 11'!D196</f>
        <v>5082.152</v>
      </c>
      <c r="D196" s="136">
        <f>'Dati Fig. 11'!E196</f>
        <v>9282.5110000000004</v>
      </c>
      <c r="E196" s="138">
        <f>'Dati Fig. 11'!F196+'Dati Fig. 11'!G196</f>
        <v>8682.6209999999992</v>
      </c>
      <c r="F196" s="139">
        <f t="shared" si="483"/>
        <v>23047.284</v>
      </c>
      <c r="G196" s="135">
        <f>'Dati Fig. 11'!I196</f>
        <v>13302.634</v>
      </c>
      <c r="H196" s="138">
        <f>'Dati Fig. 11'!J196</f>
        <v>9744.65</v>
      </c>
      <c r="I196" s="139">
        <f t="shared" si="376"/>
        <v>23047.284</v>
      </c>
      <c r="J196" s="140">
        <f t="shared" si="524"/>
        <v>-25.105999999999767</v>
      </c>
      <c r="K196" s="141">
        <f t="shared" si="519"/>
        <v>-35.082999999998719</v>
      </c>
      <c r="L196" s="143">
        <f t="shared" si="519"/>
        <v>7.8689999999987776</v>
      </c>
      <c r="M196" s="142">
        <f t="shared" si="519"/>
        <v>-52.319999999999709</v>
      </c>
      <c r="N196" s="140">
        <f t="shared" si="519"/>
        <v>-64.778000000000247</v>
      </c>
      <c r="O196" s="143">
        <f t="shared" si="519"/>
        <v>12.457000000000335</v>
      </c>
      <c r="P196" s="142">
        <f t="shared" si="519"/>
        <v>-52.320999999999913</v>
      </c>
      <c r="Q196" s="140">
        <f t="shared" si="520"/>
        <v>-4.9157493120574229E-3</v>
      </c>
      <c r="R196" s="141">
        <f t="shared" si="520"/>
        <v>-3.7652424005594925E-3</v>
      </c>
      <c r="S196" s="143">
        <f t="shared" si="520"/>
        <v>9.0711526969287156E-4</v>
      </c>
      <c r="T196" s="142">
        <f t="shared" si="520"/>
        <v>-2.2649738930589332E-3</v>
      </c>
      <c r="U196" s="140">
        <f t="shared" si="520"/>
        <v>-4.8459642001009804E-3</v>
      </c>
      <c r="V196" s="143">
        <f t="shared" si="520"/>
        <v>1.2799787262747805E-3</v>
      </c>
      <c r="W196" s="142">
        <f t="shared" si="520"/>
        <v>-2.2650170857899912E-3</v>
      </c>
      <c r="X196" s="140">
        <f t="shared" si="521"/>
        <v>1.4733562536726121E-2</v>
      </c>
      <c r="Y196" s="141">
        <f t="shared" si="521"/>
        <v>-2.411630984882834E-2</v>
      </c>
      <c r="Z196" s="143">
        <f t="shared" si="521"/>
        <v>2.516468230846014E-2</v>
      </c>
      <c r="AA196" s="142">
        <f t="shared" si="521"/>
        <v>2.5024627276334392E-3</v>
      </c>
      <c r="AB196" s="140">
        <f t="shared" si="521"/>
        <v>1.5263099685364091E-3</v>
      </c>
      <c r="AC196" s="143">
        <f t="shared" si="521"/>
        <v>3.8381060536135567E-3</v>
      </c>
      <c r="AD196" s="142">
        <f t="shared" si="521"/>
        <v>2.5024627276334392E-3</v>
      </c>
      <c r="AE196" s="140">
        <f t="shared" si="522"/>
        <v>-1.0868584586991089E-3</v>
      </c>
      <c r="AF196" s="141">
        <f t="shared" si="522"/>
        <v>-1.5187706248123872E-3</v>
      </c>
      <c r="AG196" s="143">
        <f t="shared" si="522"/>
        <v>3.4065519045256267E-4</v>
      </c>
      <c r="AH196" s="142">
        <f t="shared" si="522"/>
        <v>-2.2649738930589332E-3</v>
      </c>
      <c r="AI196" s="140">
        <f t="shared" si="522"/>
        <v>-2.8042904977938258E-3</v>
      </c>
      <c r="AJ196" s="143">
        <f t="shared" si="522"/>
        <v>5.3927331394946576E-4</v>
      </c>
      <c r="AK196" s="142">
        <f t="shared" si="522"/>
        <v>-2.2650171838443601E-3</v>
      </c>
      <c r="AL196" s="140">
        <f t="shared" si="525"/>
        <v>3.2097343542577495E-3</v>
      </c>
      <c r="AM196" s="141">
        <f t="shared" si="525"/>
        <v>-9.9780106380438199E-3</v>
      </c>
      <c r="AN196" s="141">
        <f t="shared" si="525"/>
        <v>9.2707390114194696E-3</v>
      </c>
      <c r="AO196" s="142">
        <f t="shared" si="525"/>
        <v>2.5024627276334392E-3</v>
      </c>
      <c r="AP196" s="141">
        <f t="shared" si="525"/>
        <v>8.8182765599957634E-4</v>
      </c>
      <c r="AQ196" s="143">
        <f t="shared" si="525"/>
        <v>1.6206350716338627E-3</v>
      </c>
      <c r="AR196" s="142">
        <f t="shared" si="525"/>
        <v>2.5024627276334392E-3</v>
      </c>
    </row>
    <row r="197" spans="1:44" x14ac:dyDescent="0.2">
      <c r="A197" s="335">
        <v>2020</v>
      </c>
      <c r="B197" s="113" t="s">
        <v>527</v>
      </c>
      <c r="C197" s="114">
        <f>'Dati Fig. 11'!C197+'Dati Fig. 11'!D197</f>
        <v>5067.0959999999995</v>
      </c>
      <c r="D197" s="115">
        <f>'Dati Fig. 11'!E197</f>
        <v>9309.9060000000009</v>
      </c>
      <c r="E197" s="115">
        <f>'Dati Fig. 11'!F197+'Dati Fig. 11'!G197</f>
        <v>8678.9399999999987</v>
      </c>
      <c r="F197" s="118">
        <f t="shared" si="483"/>
        <v>23055.941999999999</v>
      </c>
      <c r="G197" s="115">
        <f>'Dati Fig. 11'!I197</f>
        <v>13353.444</v>
      </c>
      <c r="H197" s="115">
        <f>'Dati Fig. 11'!J197</f>
        <v>9702.4969999999994</v>
      </c>
      <c r="I197" s="118">
        <f t="shared" si="376"/>
        <v>23055.940999999999</v>
      </c>
      <c r="J197" s="128">
        <f t="shared" si="524"/>
        <v>-15.056000000000495</v>
      </c>
      <c r="K197" s="128">
        <f t="shared" si="519"/>
        <v>27.395000000000437</v>
      </c>
      <c r="L197" s="128">
        <f t="shared" si="519"/>
        <v>-3.6810000000004948</v>
      </c>
      <c r="M197" s="129">
        <f t="shared" si="519"/>
        <v>8.657999999999447</v>
      </c>
      <c r="N197" s="128">
        <f t="shared" si="519"/>
        <v>50.809999999999491</v>
      </c>
      <c r="O197" s="128">
        <f t="shared" si="519"/>
        <v>-42.153000000000247</v>
      </c>
      <c r="P197" s="129">
        <f t="shared" si="519"/>
        <v>8.6569999999992433</v>
      </c>
      <c r="Q197" s="128">
        <f t="shared" si="520"/>
        <v>-2.9625245368498413E-3</v>
      </c>
      <c r="R197" s="128">
        <f t="shared" si="520"/>
        <v>2.9512488592796102E-3</v>
      </c>
      <c r="S197" s="128">
        <f t="shared" si="520"/>
        <v>-4.2395032559874434E-4</v>
      </c>
      <c r="T197" s="129">
        <f t="shared" si="520"/>
        <v>3.7566248587032848E-4</v>
      </c>
      <c r="U197" s="128">
        <f t="shared" si="520"/>
        <v>3.8195443097960519E-3</v>
      </c>
      <c r="V197" s="128">
        <f t="shared" si="520"/>
        <v>-4.3257582365708617E-3</v>
      </c>
      <c r="W197" s="129">
        <f t="shared" si="520"/>
        <v>3.7561909680981255E-4</v>
      </c>
      <c r="X197" s="128">
        <f t="shared" si="521"/>
        <v>1.0960947360398477E-2</v>
      </c>
      <c r="Y197" s="128">
        <f t="shared" si="521"/>
        <v>-2.0060335841660226E-2</v>
      </c>
      <c r="Z197" s="128">
        <f t="shared" si="521"/>
        <v>2.5287165676280875E-2</v>
      </c>
      <c r="AA197" s="129">
        <f t="shared" si="521"/>
        <v>3.4123766284057918E-3</v>
      </c>
      <c r="AB197" s="128">
        <f t="shared" si="521"/>
        <v>8.4739048966641205E-3</v>
      </c>
      <c r="AC197" s="128">
        <f t="shared" si="521"/>
        <v>-3.4713409977820808E-3</v>
      </c>
      <c r="AD197" s="129">
        <f t="shared" si="521"/>
        <v>3.412333107634581E-3</v>
      </c>
      <c r="AE197" s="128">
        <f t="shared" si="522"/>
        <v>-6.5326569499471151E-4</v>
      </c>
      <c r="AF197" s="128">
        <f t="shared" si="522"/>
        <v>1.1886433125916458E-3</v>
      </c>
      <c r="AG197" s="128">
        <f t="shared" si="522"/>
        <v>-1.5971513172660583E-4</v>
      </c>
      <c r="AH197" s="129">
        <f t="shared" si="522"/>
        <v>3.7566248587032848E-4</v>
      </c>
      <c r="AI197" s="128">
        <f t="shared" si="522"/>
        <v>2.2045981643650284E-3</v>
      </c>
      <c r="AJ197" s="128">
        <f t="shared" si="522"/>
        <v>-1.8289790675552159E-3</v>
      </c>
      <c r="AK197" s="129">
        <f t="shared" si="522"/>
        <v>3.7561909680981255E-4</v>
      </c>
      <c r="AL197" s="128">
        <f t="shared" si="525"/>
        <v>2.3909441282950598E-3</v>
      </c>
      <c r="AM197" s="128">
        <f t="shared" si="525"/>
        <v>-8.2943191379892516E-3</v>
      </c>
      <c r="AN197" s="128">
        <f t="shared" si="525"/>
        <v>9.3157516380999051E-3</v>
      </c>
      <c r="AO197" s="129">
        <f t="shared" si="525"/>
        <v>3.4123766284057918E-3</v>
      </c>
      <c r="AP197" s="128">
        <f t="shared" si="525"/>
        <v>4.8832481327195478E-3</v>
      </c>
      <c r="AQ197" s="128">
        <f t="shared" si="525"/>
        <v>-1.470915025084967E-3</v>
      </c>
      <c r="AR197" s="129">
        <f t="shared" si="525"/>
        <v>3.412333107634581E-3</v>
      </c>
    </row>
    <row r="198" spans="1:44" x14ac:dyDescent="0.2">
      <c r="A198" s="336"/>
      <c r="B198" s="120" t="s">
        <v>528</v>
      </c>
      <c r="C198" s="121">
        <f>'Dati Fig. 11'!C198+'Dati Fig. 11'!D198</f>
        <v>5061.88</v>
      </c>
      <c r="D198" s="122">
        <f>'Dati Fig. 11'!E198</f>
        <v>9276.4369999999999</v>
      </c>
      <c r="E198" s="122">
        <f>'Dati Fig. 11'!F198+'Dati Fig. 11'!G198</f>
        <v>8704.4799999999977</v>
      </c>
      <c r="F198" s="125">
        <f t="shared" si="483"/>
        <v>23042.796999999999</v>
      </c>
      <c r="G198" s="122">
        <f>'Dati Fig. 11'!I198</f>
        <v>13328.008</v>
      </c>
      <c r="H198" s="122">
        <f>'Dati Fig. 11'!J198</f>
        <v>9714.7890000000007</v>
      </c>
      <c r="I198" s="125">
        <f t="shared" ref="I198:I236" si="526">SUM(G198:H198)</f>
        <v>23042.796999999999</v>
      </c>
      <c r="J198" s="132">
        <f t="shared" si="524"/>
        <v>-5.2159999999994398</v>
      </c>
      <c r="K198" s="132">
        <f t="shared" si="519"/>
        <v>-33.46900000000096</v>
      </c>
      <c r="L198" s="132">
        <f t="shared" si="519"/>
        <v>25.539999999999054</v>
      </c>
      <c r="M198" s="133">
        <f t="shared" si="519"/>
        <v>-13.145000000000437</v>
      </c>
      <c r="N198" s="132">
        <f t="shared" si="519"/>
        <v>-25.435999999999694</v>
      </c>
      <c r="O198" s="132">
        <f t="shared" si="519"/>
        <v>12.292000000001281</v>
      </c>
      <c r="P198" s="133">
        <f t="shared" si="519"/>
        <v>-13.144000000000233</v>
      </c>
      <c r="Q198" s="132">
        <f t="shared" si="520"/>
        <v>-1.0293864572527222E-3</v>
      </c>
      <c r="R198" s="132">
        <f t="shared" si="520"/>
        <v>-3.5949879622845771E-3</v>
      </c>
      <c r="S198" s="132">
        <f t="shared" si="520"/>
        <v>2.942755682145407E-3</v>
      </c>
      <c r="T198" s="133">
        <f t="shared" si="520"/>
        <v>-5.7013502202601127E-4</v>
      </c>
      <c r="U198" s="132">
        <f t="shared" si="520"/>
        <v>-1.9048269495120281E-3</v>
      </c>
      <c r="V198" s="132">
        <f t="shared" si="520"/>
        <v>1.266890368531037E-3</v>
      </c>
      <c r="W198" s="133">
        <f t="shared" si="520"/>
        <v>-5.7009167398547008E-4</v>
      </c>
      <c r="X198" s="132">
        <f t="shared" si="521"/>
        <v>2.6242757690155423E-3</v>
      </c>
      <c r="Y198" s="132">
        <f t="shared" si="521"/>
        <v>-1.627450290055981E-2</v>
      </c>
      <c r="Z198" s="132">
        <f t="shared" si="521"/>
        <v>2.2474642171228777E-2</v>
      </c>
      <c r="AA198" s="133">
        <f t="shared" si="521"/>
        <v>2.2230645557294888E-3</v>
      </c>
      <c r="AB198" s="132">
        <f t="shared" si="521"/>
        <v>4.791604627406269E-3</v>
      </c>
      <c r="AC198" s="132">
        <f t="shared" si="521"/>
        <v>-1.279500289650647E-3</v>
      </c>
      <c r="AD198" s="133">
        <f t="shared" si="521"/>
        <v>2.2230645557294888E-3</v>
      </c>
      <c r="AE198" s="132">
        <f t="shared" si="522"/>
        <v>-2.2623235259697653E-4</v>
      </c>
      <c r="AF198" s="132">
        <f t="shared" si="522"/>
        <v>-1.4516431382418018E-3</v>
      </c>
      <c r="AG198" s="132">
        <f t="shared" si="522"/>
        <v>1.1077404688127276E-3</v>
      </c>
      <c r="AH198" s="133">
        <f t="shared" si="522"/>
        <v>-5.7013502202601127E-4</v>
      </c>
      <c r="AI198" s="132">
        <f t="shared" si="522"/>
        <v>-1.1032297010462506E-3</v>
      </c>
      <c r="AJ198" s="132">
        <f t="shared" si="522"/>
        <v>5.3313805178731289E-4</v>
      </c>
      <c r="AK198" s="133">
        <f t="shared" si="522"/>
        <v>-5.7009164925901678E-4</v>
      </c>
      <c r="AL198" s="132">
        <f t="shared" si="525"/>
        <v>5.7625180581591579E-4</v>
      </c>
      <c r="AM198" s="132">
        <f t="shared" si="525"/>
        <v>-6.6748913792095072E-3</v>
      </c>
      <c r="AN198" s="132">
        <f t="shared" si="525"/>
        <v>8.3217041291230413E-3</v>
      </c>
      <c r="AO198" s="133">
        <f t="shared" si="525"/>
        <v>2.2230645557294888E-3</v>
      </c>
      <c r="AP198" s="132">
        <f t="shared" si="525"/>
        <v>2.7643906916782774E-3</v>
      </c>
      <c r="AQ198" s="132">
        <f t="shared" si="525"/>
        <v>-5.4132613594870982E-4</v>
      </c>
      <c r="AR198" s="133">
        <f t="shared" si="525"/>
        <v>2.2230645557294888E-3</v>
      </c>
    </row>
    <row r="199" spans="1:44" x14ac:dyDescent="0.2">
      <c r="A199" s="336"/>
      <c r="B199" s="120" t="s">
        <v>529</v>
      </c>
      <c r="C199" s="121">
        <f>'Dati Fig. 11'!C199+'Dati Fig. 11'!D199</f>
        <v>4948.9520000000002</v>
      </c>
      <c r="D199" s="122">
        <f>'Dati Fig. 11'!E199</f>
        <v>9004.4060000000009</v>
      </c>
      <c r="E199" s="122">
        <f>'Dati Fig. 11'!F199+'Dati Fig. 11'!G199</f>
        <v>8704.8009999999995</v>
      </c>
      <c r="F199" s="125">
        <f t="shared" si="483"/>
        <v>22658.159</v>
      </c>
      <c r="G199" s="122">
        <f>'Dati Fig. 11'!I199</f>
        <v>13066.647000000001</v>
      </c>
      <c r="H199" s="122">
        <f>'Dati Fig. 11'!J199</f>
        <v>9591.5130000000008</v>
      </c>
      <c r="I199" s="125">
        <f t="shared" si="526"/>
        <v>22658.160000000003</v>
      </c>
      <c r="J199" s="132">
        <f t="shared" si="524"/>
        <v>-112.92799999999988</v>
      </c>
      <c r="K199" s="132">
        <f t="shared" si="519"/>
        <v>-272.03099999999904</v>
      </c>
      <c r="L199" s="132">
        <f t="shared" si="519"/>
        <v>0.32100000000173168</v>
      </c>
      <c r="M199" s="133">
        <f t="shared" si="519"/>
        <v>-384.63799999999901</v>
      </c>
      <c r="N199" s="132">
        <f t="shared" si="519"/>
        <v>-261.36099999999897</v>
      </c>
      <c r="O199" s="132">
        <f t="shared" si="519"/>
        <v>-123.27599999999984</v>
      </c>
      <c r="P199" s="133">
        <f t="shared" si="519"/>
        <v>-384.63699999999517</v>
      </c>
      <c r="Q199" s="132">
        <f t="shared" si="520"/>
        <v>-2.2309497656996982E-2</v>
      </c>
      <c r="R199" s="132">
        <f t="shared" si="520"/>
        <v>-2.9324944480299823E-2</v>
      </c>
      <c r="S199" s="132">
        <f t="shared" si="520"/>
        <v>3.6877561899358923E-5</v>
      </c>
      <c r="T199" s="133">
        <f t="shared" si="520"/>
        <v>-1.6692331230449109E-2</v>
      </c>
      <c r="U199" s="132">
        <f t="shared" si="520"/>
        <v>-1.9609907196934378E-2</v>
      </c>
      <c r="V199" s="132">
        <f t="shared" si="520"/>
        <v>-1.2689519041535521E-2</v>
      </c>
      <c r="W199" s="133">
        <f t="shared" si="520"/>
        <v>-1.6692287832939516E-2</v>
      </c>
      <c r="X199" s="132">
        <f t="shared" si="521"/>
        <v>-3.9555221840830962E-2</v>
      </c>
      <c r="Y199" s="132">
        <f t="shared" si="521"/>
        <v>-4.5101945935948663E-2</v>
      </c>
      <c r="Z199" s="132">
        <f t="shared" si="521"/>
        <v>2.0459837569090509E-2</v>
      </c>
      <c r="AA199" s="133">
        <f t="shared" si="521"/>
        <v>-1.966832329933247E-2</v>
      </c>
      <c r="AB199" s="132">
        <f t="shared" si="521"/>
        <v>-1.8117414147200923E-2</v>
      </c>
      <c r="AC199" s="132">
        <f t="shared" si="521"/>
        <v>-2.1773079402973745E-2</v>
      </c>
      <c r="AD199" s="133">
        <f t="shared" si="521"/>
        <v>-1.9668237617968817E-2</v>
      </c>
      <c r="AE199" s="132">
        <f t="shared" si="522"/>
        <v>-4.9007939444156842E-3</v>
      </c>
      <c r="AF199" s="132">
        <f t="shared" si="522"/>
        <v>-1.1805467886559043E-2</v>
      </c>
      <c r="AG199" s="132">
        <f t="shared" si="522"/>
        <v>1.3930600525697106E-5</v>
      </c>
      <c r="AH199" s="133">
        <f t="shared" si="522"/>
        <v>-1.6692331230449109E-2</v>
      </c>
      <c r="AI199" s="132">
        <f t="shared" si="522"/>
        <v>-1.1342416460987744E-2</v>
      </c>
      <c r="AJ199" s="132">
        <f t="shared" si="522"/>
        <v>-5.349871371951931E-3</v>
      </c>
      <c r="AK199" s="133">
        <f t="shared" si="522"/>
        <v>-1.6692287832939516E-2</v>
      </c>
      <c r="AL199" s="132">
        <f t="shared" si="525"/>
        <v>-8.8184667612869055E-3</v>
      </c>
      <c r="AM199" s="132">
        <f t="shared" si="525"/>
        <v>-1.8401014020487692E-2</v>
      </c>
      <c r="AN199" s="132">
        <f t="shared" si="525"/>
        <v>7.5511574824420891E-3</v>
      </c>
      <c r="AO199" s="133">
        <f t="shared" si="525"/>
        <v>-1.966832329933247E-2</v>
      </c>
      <c r="AP199" s="132">
        <f t="shared" si="525"/>
        <v>-1.0431559241679048E-2</v>
      </c>
      <c r="AQ199" s="132">
        <f t="shared" si="525"/>
        <v>-9.2366775253206052E-3</v>
      </c>
      <c r="AR199" s="133">
        <f t="shared" si="525"/>
        <v>-1.9668236766999577E-2</v>
      </c>
    </row>
    <row r="200" spans="1:44" x14ac:dyDescent="0.2">
      <c r="A200" s="336"/>
      <c r="B200" s="120" t="s">
        <v>530</v>
      </c>
      <c r="C200" s="121">
        <f>'Dati Fig. 11'!C200+'Dati Fig. 11'!D200</f>
        <v>4650.8460000000005</v>
      </c>
      <c r="D200" s="122">
        <f>'Dati Fig. 11'!E200</f>
        <v>8950.2340000000004</v>
      </c>
      <c r="E200" s="122">
        <f>'Dati Fig. 11'!F200+'Dati Fig. 11'!G200</f>
        <v>8561.9849999999988</v>
      </c>
      <c r="F200" s="125">
        <f t="shared" si="483"/>
        <v>22163.065000000002</v>
      </c>
      <c r="G200" s="122">
        <f>'Dati Fig. 11'!I200</f>
        <v>12908.456</v>
      </c>
      <c r="H200" s="122">
        <f>'Dati Fig. 11'!J200</f>
        <v>9254.6080000000002</v>
      </c>
      <c r="I200" s="125">
        <f t="shared" si="526"/>
        <v>22163.063999999998</v>
      </c>
      <c r="J200" s="132">
        <f t="shared" si="524"/>
        <v>-298.10599999999977</v>
      </c>
      <c r="K200" s="132">
        <f t="shared" si="519"/>
        <v>-54.17200000000048</v>
      </c>
      <c r="L200" s="132">
        <f t="shared" si="519"/>
        <v>-142.81600000000071</v>
      </c>
      <c r="M200" s="133">
        <f t="shared" si="519"/>
        <v>-495.09399999999732</v>
      </c>
      <c r="N200" s="132">
        <f t="shared" si="519"/>
        <v>-158.19100000000071</v>
      </c>
      <c r="O200" s="132">
        <f t="shared" si="519"/>
        <v>-336.90500000000065</v>
      </c>
      <c r="P200" s="133">
        <f t="shared" si="519"/>
        <v>-495.09600000000501</v>
      </c>
      <c r="Q200" s="132">
        <f t="shared" si="520"/>
        <v>-6.0236187378661127E-2</v>
      </c>
      <c r="R200" s="132">
        <f t="shared" si="520"/>
        <v>-6.0161658636894511E-3</v>
      </c>
      <c r="S200" s="132">
        <f t="shared" si="520"/>
        <v>-1.640657839277437E-2</v>
      </c>
      <c r="T200" s="133">
        <f t="shared" si="520"/>
        <v>-2.1850583712471845E-2</v>
      </c>
      <c r="U200" s="132">
        <f t="shared" si="520"/>
        <v>-1.2106472303108877E-2</v>
      </c>
      <c r="V200" s="132">
        <f t="shared" si="520"/>
        <v>-3.5125323814918522E-2</v>
      </c>
      <c r="W200" s="133">
        <f t="shared" si="520"/>
        <v>-2.1850671016534658E-2</v>
      </c>
      <c r="X200" s="132">
        <f t="shared" si="521"/>
        <v>-8.5895635739263843E-2</v>
      </c>
      <c r="Y200" s="132">
        <f t="shared" si="521"/>
        <v>-5.2967367166803128E-2</v>
      </c>
      <c r="Z200" s="132">
        <f t="shared" si="521"/>
        <v>-4.08845552482991E-3</v>
      </c>
      <c r="AA200" s="133">
        <f t="shared" si="521"/>
        <v>-4.2045615403816308E-2</v>
      </c>
      <c r="AB200" s="132">
        <f t="shared" si="521"/>
        <v>-3.2017507056206658E-2</v>
      </c>
      <c r="AC200" s="132">
        <f t="shared" si="521"/>
        <v>-5.569098083935739E-2</v>
      </c>
      <c r="AD200" s="133">
        <f t="shared" si="521"/>
        <v>-4.2045658626826674E-2</v>
      </c>
      <c r="AE200" s="132">
        <f t="shared" si="522"/>
        <v>-1.3156673496730241E-2</v>
      </c>
      <c r="AF200" s="132">
        <f t="shared" si="522"/>
        <v>-2.3908385495926866E-3</v>
      </c>
      <c r="AG200" s="132">
        <f t="shared" si="522"/>
        <v>-6.3030716661490772E-3</v>
      </c>
      <c r="AH200" s="133">
        <f t="shared" si="522"/>
        <v>-2.1850583712471845E-2</v>
      </c>
      <c r="AI200" s="132">
        <f t="shared" si="522"/>
        <v>-6.9816351805105049E-3</v>
      </c>
      <c r="AJ200" s="132">
        <f t="shared" si="522"/>
        <v>-1.486903680038615E-2</v>
      </c>
      <c r="AK200" s="133">
        <f t="shared" si="522"/>
        <v>-2.1850671980896817E-2</v>
      </c>
      <c r="AL200" s="132">
        <f t="shared" si="525"/>
        <v>-1.8889579256412936E-2</v>
      </c>
      <c r="AM200" s="132">
        <f t="shared" si="525"/>
        <v>-2.1636790561823455E-2</v>
      </c>
      <c r="AN200" s="132">
        <f t="shared" si="525"/>
        <v>-1.5192455855800721E-3</v>
      </c>
      <c r="AO200" s="133">
        <f t="shared" si="525"/>
        <v>-4.2045615403816308E-2</v>
      </c>
      <c r="AP200" s="132">
        <f t="shared" si="525"/>
        <v>-1.8454798996793958E-2</v>
      </c>
      <c r="AQ200" s="132">
        <f t="shared" si="525"/>
        <v>-2.3590859630032639E-2</v>
      </c>
      <c r="AR200" s="133">
        <f t="shared" si="525"/>
        <v>-4.2045658626826674E-2</v>
      </c>
    </row>
    <row r="201" spans="1:44" x14ac:dyDescent="0.2">
      <c r="A201" s="336"/>
      <c r="B201" s="120" t="s">
        <v>531</v>
      </c>
      <c r="C201" s="121">
        <f>'Dati Fig. 11'!C201+'Dati Fig. 11'!D201</f>
        <v>4611.8729999999996</v>
      </c>
      <c r="D201" s="122">
        <f>'Dati Fig. 11'!E201</f>
        <v>8931.3989999999994</v>
      </c>
      <c r="E201" s="122">
        <f>'Dati Fig. 11'!F201+'Dati Fig. 11'!G201</f>
        <v>8559.0060000000012</v>
      </c>
      <c r="F201" s="125">
        <f t="shared" si="483"/>
        <v>22102.277999999998</v>
      </c>
      <c r="G201" s="122">
        <f>'Dati Fig. 11'!I201</f>
        <v>12835.281000000001</v>
      </c>
      <c r="H201" s="122">
        <f>'Dati Fig. 11'!J201</f>
        <v>9266.9969999999994</v>
      </c>
      <c r="I201" s="125">
        <f t="shared" si="526"/>
        <v>22102.277999999998</v>
      </c>
      <c r="J201" s="132">
        <f t="shared" si="524"/>
        <v>-38.973000000000866</v>
      </c>
      <c r="K201" s="132">
        <f t="shared" si="519"/>
        <v>-18.835000000000946</v>
      </c>
      <c r="L201" s="132">
        <f t="shared" si="519"/>
        <v>-2.9789999999975407</v>
      </c>
      <c r="M201" s="133">
        <f t="shared" si="519"/>
        <v>-60.7870000000039</v>
      </c>
      <c r="N201" s="132">
        <f t="shared" si="519"/>
        <v>-73.174999999999272</v>
      </c>
      <c r="O201" s="132">
        <f t="shared" si="519"/>
        <v>12.388999999999214</v>
      </c>
      <c r="P201" s="133">
        <f t="shared" si="519"/>
        <v>-60.786000000000058</v>
      </c>
      <c r="Q201" s="132">
        <f t="shared" si="520"/>
        <v>-8.3797657458451347E-3</v>
      </c>
      <c r="R201" s="132">
        <f t="shared" si="520"/>
        <v>-2.104414253303427E-3</v>
      </c>
      <c r="S201" s="132">
        <f t="shared" si="520"/>
        <v>-3.4793333555215771E-4</v>
      </c>
      <c r="T201" s="133">
        <f t="shared" si="520"/>
        <v>-2.7427163165385246E-3</v>
      </c>
      <c r="U201" s="132">
        <f t="shared" si="520"/>
        <v>-5.6687647229071601E-3</v>
      </c>
      <c r="V201" s="132">
        <f t="shared" si="520"/>
        <v>1.3386844694015364E-3</v>
      </c>
      <c r="W201" s="133">
        <f t="shared" si="520"/>
        <v>-2.7426713201748666E-3</v>
      </c>
      <c r="X201" s="132">
        <f t="shared" si="521"/>
        <v>-9.4450509532879118E-2</v>
      </c>
      <c r="Y201" s="132">
        <f t="shared" si="521"/>
        <v>-5.1550710620245993E-2</v>
      </c>
      <c r="Z201" s="132">
        <f t="shared" si="521"/>
        <v>-1.1705262749501164E-2</v>
      </c>
      <c r="AA201" s="133">
        <f t="shared" si="521"/>
        <v>-4.6087111669071097E-2</v>
      </c>
      <c r="AB201" s="132">
        <f t="shared" si="521"/>
        <v>-4.1950383595862471E-2</v>
      </c>
      <c r="AC201" s="132">
        <f t="shared" si="521"/>
        <v>-5.1758044429145791E-2</v>
      </c>
      <c r="AD201" s="133">
        <f t="shared" si="521"/>
        <v>-4.6087111669071097E-2</v>
      </c>
      <c r="AE201" s="132">
        <f t="shared" ref="AE201:AK216" si="527">(C201-C200)/$F200</f>
        <v>-1.7584661688264175E-3</v>
      </c>
      <c r="AF201" s="132">
        <f t="shared" si="527"/>
        <v>-8.4983733071219817E-4</v>
      </c>
      <c r="AG201" s="132">
        <f t="shared" si="527"/>
        <v>-1.344128169997038E-4</v>
      </c>
      <c r="AH201" s="133">
        <f t="shared" si="527"/>
        <v>-2.7427163165385246E-3</v>
      </c>
      <c r="AI201" s="132">
        <f t="shared" si="527"/>
        <v>-3.3016642779326445E-3</v>
      </c>
      <c r="AJ201" s="132">
        <f t="shared" si="527"/>
        <v>5.5899308150741847E-4</v>
      </c>
      <c r="AK201" s="133">
        <f t="shared" si="527"/>
        <v>-2.7426711964252258E-3</v>
      </c>
      <c r="AL201" s="132">
        <f t="shared" si="525"/>
        <v>-2.07606589210018E-2</v>
      </c>
      <c r="AM201" s="132">
        <f t="shared" si="525"/>
        <v>-2.0951335517352895E-2</v>
      </c>
      <c r="AN201" s="132">
        <f t="shared" si="525"/>
        <v>-4.3751172307163249E-3</v>
      </c>
      <c r="AO201" s="133">
        <f t="shared" si="525"/>
        <v>-4.6087111669071097E-2</v>
      </c>
      <c r="AP201" s="132">
        <f t="shared" si="525"/>
        <v>-2.4256324589054776E-2</v>
      </c>
      <c r="AQ201" s="132">
        <f t="shared" si="525"/>
        <v>-2.1830787080016244E-2</v>
      </c>
      <c r="AR201" s="133">
        <f t="shared" si="525"/>
        <v>-4.6087111669071097E-2</v>
      </c>
    </row>
    <row r="202" spans="1:44" x14ac:dyDescent="0.2">
      <c r="A202" s="336"/>
      <c r="B202" s="120" t="s">
        <v>532</v>
      </c>
      <c r="C202" s="121">
        <f>'Dati Fig. 11'!C202+'Dati Fig. 11'!D202</f>
        <v>4591.3779999999997</v>
      </c>
      <c r="D202" s="122">
        <f>'Dati Fig. 11'!E202</f>
        <v>8874.4779999999992</v>
      </c>
      <c r="E202" s="122">
        <f>'Dati Fig. 11'!F202+'Dati Fig. 11'!G202</f>
        <v>8557.9179999999997</v>
      </c>
      <c r="F202" s="125">
        <f t="shared" si="483"/>
        <v>22023.773999999998</v>
      </c>
      <c r="G202" s="122">
        <f>'Dati Fig. 11'!I202</f>
        <v>12829.904</v>
      </c>
      <c r="H202" s="122">
        <f>'Dati Fig. 11'!J202</f>
        <v>9193.8709999999992</v>
      </c>
      <c r="I202" s="125">
        <f t="shared" si="526"/>
        <v>22023.775000000001</v>
      </c>
      <c r="J202" s="132">
        <f t="shared" si="524"/>
        <v>-20.494999999999891</v>
      </c>
      <c r="K202" s="132">
        <f t="shared" si="519"/>
        <v>-56.921000000000276</v>
      </c>
      <c r="L202" s="132">
        <f t="shared" si="519"/>
        <v>-1.0880000000015571</v>
      </c>
      <c r="M202" s="133">
        <f t="shared" si="519"/>
        <v>-78.504000000000815</v>
      </c>
      <c r="N202" s="132">
        <f t="shared" si="519"/>
        <v>-5.3770000000004075</v>
      </c>
      <c r="O202" s="132">
        <f t="shared" si="519"/>
        <v>-73.126000000000204</v>
      </c>
      <c r="P202" s="133">
        <f t="shared" si="519"/>
        <v>-78.502999999996973</v>
      </c>
      <c r="Q202" s="132">
        <f t="shared" si="520"/>
        <v>-4.4439645237411987E-3</v>
      </c>
      <c r="R202" s="132">
        <f t="shared" si="520"/>
        <v>-6.3731337050332518E-3</v>
      </c>
      <c r="S202" s="132">
        <f t="shared" si="520"/>
        <v>-1.2711756482020891E-4</v>
      </c>
      <c r="T202" s="133">
        <f t="shared" si="520"/>
        <v>-3.5518510806895479E-3</v>
      </c>
      <c r="U202" s="132">
        <f t="shared" si="520"/>
        <v>-4.1892343455514586E-4</v>
      </c>
      <c r="V202" s="132">
        <f t="shared" si="520"/>
        <v>-7.8910136692609493E-3</v>
      </c>
      <c r="W202" s="133">
        <f t="shared" si="520"/>
        <v>-3.5518058364842294E-3</v>
      </c>
      <c r="X202" s="132">
        <f t="shared" si="521"/>
        <v>-0.10303520712105238</v>
      </c>
      <c r="Y202" s="132">
        <f t="shared" si="521"/>
        <v>-6.1149873943361237E-2</v>
      </c>
      <c r="Z202" s="132">
        <f t="shared" si="521"/>
        <v>-1.2217433825263324E-2</v>
      </c>
      <c r="AA202" s="133">
        <f t="shared" si="521"/>
        <v>-5.2131739890642827E-2</v>
      </c>
      <c r="AB202" s="132">
        <f t="shared" si="521"/>
        <v>-4.326374336189346E-2</v>
      </c>
      <c r="AC202" s="132">
        <f t="shared" si="521"/>
        <v>-6.4235524454798215E-2</v>
      </c>
      <c r="AD202" s="133">
        <f t="shared" si="521"/>
        <v>-5.213169685223077E-2</v>
      </c>
      <c r="AE202" s="132">
        <f t="shared" si="527"/>
        <v>-9.272799844432276E-4</v>
      </c>
      <c r="AF202" s="132">
        <f t="shared" si="527"/>
        <v>-2.5753454010487191E-3</v>
      </c>
      <c r="AG202" s="132">
        <f t="shared" si="527"/>
        <v>-4.9225695197642397E-5</v>
      </c>
      <c r="AH202" s="133">
        <f t="shared" si="527"/>
        <v>-3.5518510806895479E-3</v>
      </c>
      <c r="AI202" s="132">
        <f t="shared" si="527"/>
        <v>-2.4327809106375404E-4</v>
      </c>
      <c r="AJ202" s="132">
        <f t="shared" si="527"/>
        <v>-3.3085277454206401E-3</v>
      </c>
      <c r="AK202" s="133">
        <f t="shared" si="527"/>
        <v>-3.5518058364842294E-3</v>
      </c>
      <c r="AL202" s="132">
        <f t="shared" ref="AL202:AR217" si="528">(C202-C190)/$F190</f>
        <v>-2.2699147125003958E-2</v>
      </c>
      <c r="AM202" s="132">
        <f t="shared" si="528"/>
        <v>-2.4877019889513522E-2</v>
      </c>
      <c r="AN202" s="132">
        <f t="shared" si="528"/>
        <v>-4.5555728761253866E-3</v>
      </c>
      <c r="AO202" s="133">
        <f t="shared" si="528"/>
        <v>-5.2131739890642827E-2</v>
      </c>
      <c r="AP202" s="132">
        <f t="shared" si="528"/>
        <v>-2.4969595513813659E-2</v>
      </c>
      <c r="AQ202" s="132">
        <f t="shared" si="528"/>
        <v>-2.7162101338417202E-2</v>
      </c>
      <c r="AR202" s="133">
        <f t="shared" si="528"/>
        <v>-5.2131696852230777E-2</v>
      </c>
    </row>
    <row r="203" spans="1:44" x14ac:dyDescent="0.2">
      <c r="A203" s="336"/>
      <c r="B203" s="120" t="s">
        <v>533</v>
      </c>
      <c r="C203" s="121">
        <f>'Dati Fig. 11'!C203+'Dati Fig. 11'!D203</f>
        <v>4645.375</v>
      </c>
      <c r="D203" s="122">
        <f>'Dati Fig. 11'!E203</f>
        <v>8914.3459999999995</v>
      </c>
      <c r="E203" s="122">
        <f>'Dati Fig. 11'!F203+'Dati Fig. 11'!G203</f>
        <v>8556.5470000000005</v>
      </c>
      <c r="F203" s="125">
        <f t="shared" si="483"/>
        <v>22116.268</v>
      </c>
      <c r="G203" s="122">
        <f>'Dati Fig. 11'!I203</f>
        <v>12851.444</v>
      </c>
      <c r="H203" s="122">
        <f>'Dati Fig. 11'!J203</f>
        <v>9264.8240000000005</v>
      </c>
      <c r="I203" s="125">
        <f t="shared" si="526"/>
        <v>22116.268</v>
      </c>
      <c r="J203" s="132">
        <f t="shared" si="524"/>
        <v>53.997000000000298</v>
      </c>
      <c r="K203" s="132">
        <f t="shared" si="519"/>
        <v>39.868000000000393</v>
      </c>
      <c r="L203" s="132">
        <f t="shared" si="519"/>
        <v>-1.3709999999991851</v>
      </c>
      <c r="M203" s="133">
        <f t="shared" si="519"/>
        <v>92.494000000002416</v>
      </c>
      <c r="N203" s="132">
        <f t="shared" si="519"/>
        <v>21.539999999999054</v>
      </c>
      <c r="O203" s="132">
        <f t="shared" si="519"/>
        <v>70.953000000001339</v>
      </c>
      <c r="P203" s="133">
        <f t="shared" si="519"/>
        <v>92.492999999998574</v>
      </c>
      <c r="Q203" s="132">
        <f t="shared" si="520"/>
        <v>1.1760521568905958E-2</v>
      </c>
      <c r="R203" s="132">
        <f t="shared" si="520"/>
        <v>4.4924332450878117E-3</v>
      </c>
      <c r="S203" s="132">
        <f t="shared" si="520"/>
        <v>-1.6020251654656951E-4</v>
      </c>
      <c r="T203" s="133">
        <f t="shared" si="520"/>
        <v>4.1997343416256645E-3</v>
      </c>
      <c r="U203" s="132">
        <f t="shared" si="520"/>
        <v>1.6788901927870274E-3</v>
      </c>
      <c r="V203" s="132">
        <f t="shared" si="520"/>
        <v>7.7174239229592569E-3</v>
      </c>
      <c r="W203" s="133">
        <f t="shared" si="520"/>
        <v>4.1996887454579688E-3</v>
      </c>
      <c r="X203" s="132">
        <f t="shared" si="521"/>
        <v>-9.2432179190417227E-2</v>
      </c>
      <c r="Y203" s="132">
        <f t="shared" si="521"/>
        <v>-4.9734561744122475E-2</v>
      </c>
      <c r="Z203" s="132">
        <f t="shared" si="521"/>
        <v>-1.2124598730137316E-2</v>
      </c>
      <c r="AA203" s="133">
        <f t="shared" si="521"/>
        <v>-4.5105482269858201E-2</v>
      </c>
      <c r="AB203" s="132">
        <f t="shared" si="521"/>
        <v>-3.9004840927183697E-2</v>
      </c>
      <c r="AC203" s="132">
        <f t="shared" si="521"/>
        <v>-5.3440795300563573E-2</v>
      </c>
      <c r="AD203" s="133">
        <f t="shared" si="521"/>
        <v>-4.5105523498491389E-2</v>
      </c>
      <c r="AE203" s="132">
        <f t="shared" si="527"/>
        <v>2.4517596302977094E-3</v>
      </c>
      <c r="AF203" s="132">
        <f t="shared" si="527"/>
        <v>1.8102256225477249E-3</v>
      </c>
      <c r="AG203" s="132">
        <f t="shared" si="527"/>
        <v>-6.2250911219811163E-5</v>
      </c>
      <c r="AH203" s="133">
        <f t="shared" si="527"/>
        <v>4.1997343416256645E-3</v>
      </c>
      <c r="AI203" s="132">
        <f t="shared" si="527"/>
        <v>9.780340099748144E-4</v>
      </c>
      <c r="AJ203" s="132">
        <f t="shared" si="527"/>
        <v>3.2216549261721151E-3</v>
      </c>
      <c r="AK203" s="133">
        <f t="shared" si="527"/>
        <v>4.1996889361468467E-3</v>
      </c>
      <c r="AL203" s="132">
        <f t="shared" si="528"/>
        <v>-2.0427181021990728E-2</v>
      </c>
      <c r="AM203" s="132">
        <f t="shared" si="528"/>
        <v>-2.0144032063618807E-2</v>
      </c>
      <c r="AN203" s="132">
        <f t="shared" si="528"/>
        <v>-4.5342691842487079E-3</v>
      </c>
      <c r="AO203" s="133">
        <f t="shared" si="528"/>
        <v>-4.5105482269858201E-2</v>
      </c>
      <c r="AP203" s="132">
        <f t="shared" si="528"/>
        <v>-2.2521265747516332E-2</v>
      </c>
      <c r="AQ203" s="132">
        <f t="shared" si="528"/>
        <v>-2.2584259698456302E-2</v>
      </c>
      <c r="AR203" s="133">
        <f t="shared" si="528"/>
        <v>-4.5105525445972634E-2</v>
      </c>
    </row>
    <row r="204" spans="1:44" x14ac:dyDescent="0.2">
      <c r="A204" s="336"/>
      <c r="B204" s="120" t="s">
        <v>534</v>
      </c>
      <c r="C204" s="121">
        <f>'Dati Fig. 11'!C204+'Dati Fig. 11'!D204</f>
        <v>4768.924</v>
      </c>
      <c r="D204" s="122">
        <f>'Dati Fig. 11'!E204</f>
        <v>8933.4989999999998</v>
      </c>
      <c r="E204" s="122">
        <f>'Dati Fig. 11'!F204+'Dati Fig. 11'!G204</f>
        <v>8601.0780000000013</v>
      </c>
      <c r="F204" s="125">
        <f t="shared" si="483"/>
        <v>22303.501</v>
      </c>
      <c r="G204" s="122">
        <f>'Dati Fig. 11'!I204</f>
        <v>12961.771000000001</v>
      </c>
      <c r="H204" s="122">
        <f>'Dati Fig. 11'!J204</f>
        <v>9341.7289999999994</v>
      </c>
      <c r="I204" s="125">
        <f t="shared" si="526"/>
        <v>22303.5</v>
      </c>
      <c r="J204" s="132">
        <f t="shared" si="524"/>
        <v>123.54899999999998</v>
      </c>
      <c r="K204" s="132">
        <f t="shared" si="519"/>
        <v>19.153000000000247</v>
      </c>
      <c r="L204" s="132">
        <f t="shared" si="519"/>
        <v>44.531000000000859</v>
      </c>
      <c r="M204" s="133">
        <f t="shared" si="519"/>
        <v>187.23300000000017</v>
      </c>
      <c r="N204" s="132">
        <f t="shared" si="519"/>
        <v>110.32700000000114</v>
      </c>
      <c r="O204" s="132">
        <f t="shared" si="519"/>
        <v>76.904999999998836</v>
      </c>
      <c r="P204" s="133">
        <f t="shared" si="519"/>
        <v>187.23199999999997</v>
      </c>
      <c r="Q204" s="132">
        <f t="shared" si="520"/>
        <v>2.6596130559965552E-2</v>
      </c>
      <c r="R204" s="132">
        <f t="shared" si="520"/>
        <v>2.1485591876285988E-3</v>
      </c>
      <c r="S204" s="132">
        <f t="shared" si="520"/>
        <v>5.204318985216917E-3</v>
      </c>
      <c r="T204" s="133">
        <f t="shared" si="520"/>
        <v>8.4658496632433727E-3</v>
      </c>
      <c r="U204" s="132">
        <f t="shared" si="520"/>
        <v>8.584794051158853E-3</v>
      </c>
      <c r="V204" s="132">
        <f t="shared" si="520"/>
        <v>8.3007513148656495E-3</v>
      </c>
      <c r="W204" s="133">
        <f t="shared" si="520"/>
        <v>8.4658044476581661E-3</v>
      </c>
      <c r="X204" s="132">
        <f t="shared" si="521"/>
        <v>-6.0168131880476039E-2</v>
      </c>
      <c r="Y204" s="132">
        <f t="shared" si="521"/>
        <v>-4.6429653324543609E-2</v>
      </c>
      <c r="Z204" s="132">
        <f t="shared" si="521"/>
        <v>-6.9791380920316724E-3</v>
      </c>
      <c r="AA204" s="133">
        <f t="shared" si="521"/>
        <v>-3.4657372092810869E-2</v>
      </c>
      <c r="AB204" s="132">
        <f t="shared" si="521"/>
        <v>-2.6778042307145897E-2</v>
      </c>
      <c r="AC204" s="132">
        <f t="shared" si="521"/>
        <v>-4.5381071795720783E-2</v>
      </c>
      <c r="AD204" s="133">
        <f t="shared" si="521"/>
        <v>-3.4657373592855194E-2</v>
      </c>
      <c r="AE204" s="132">
        <f t="shared" si="527"/>
        <v>5.5863403355394308E-3</v>
      </c>
      <c r="AF204" s="132">
        <f t="shared" si="527"/>
        <v>8.6601410328362126E-4</v>
      </c>
      <c r="AG204" s="132">
        <f t="shared" si="527"/>
        <v>2.0134952244203613E-3</v>
      </c>
      <c r="AH204" s="133">
        <f t="shared" si="527"/>
        <v>8.4658496632433727E-3</v>
      </c>
      <c r="AI204" s="132">
        <f t="shared" si="527"/>
        <v>4.9884998680609733E-3</v>
      </c>
      <c r="AJ204" s="132">
        <f t="shared" si="527"/>
        <v>3.4773045795971924E-3</v>
      </c>
      <c r="AK204" s="133">
        <f t="shared" si="527"/>
        <v>8.4658044476581661E-3</v>
      </c>
      <c r="AL204" s="132">
        <f t="shared" si="528"/>
        <v>-1.3214331763361276E-2</v>
      </c>
      <c r="AM204" s="132">
        <f t="shared" si="528"/>
        <v>-1.8826636660044086E-2</v>
      </c>
      <c r="AN204" s="132">
        <f t="shared" si="528"/>
        <v>-2.6164036694054683E-3</v>
      </c>
      <c r="AO204" s="133">
        <f t="shared" si="528"/>
        <v>-3.4657372092810869E-2</v>
      </c>
      <c r="AP204" s="132">
        <f t="shared" si="528"/>
        <v>-1.5436175699924755E-2</v>
      </c>
      <c r="AQ204" s="132">
        <f t="shared" si="528"/>
        <v>-1.9221196392886115E-2</v>
      </c>
      <c r="AR204" s="133">
        <f t="shared" si="528"/>
        <v>-3.4657372092810869E-2</v>
      </c>
    </row>
    <row r="205" spans="1:44" x14ac:dyDescent="0.2">
      <c r="A205" s="336"/>
      <c r="B205" s="144" t="s">
        <v>535</v>
      </c>
      <c r="C205" s="121">
        <f>'Dati Fig. 11'!C205+'Dati Fig. 11'!D205</f>
        <v>4742.5969999999998</v>
      </c>
      <c r="D205" s="122">
        <f>'Dati Fig. 11'!E205</f>
        <v>8917.6569999999992</v>
      </c>
      <c r="E205" s="122">
        <f>'Dati Fig. 11'!F205+'Dati Fig. 11'!G205</f>
        <v>8602.5650000000023</v>
      </c>
      <c r="F205" s="125">
        <f t="shared" si="483"/>
        <v>22262.819000000003</v>
      </c>
      <c r="G205" s="122">
        <f>'Dati Fig. 11'!I205</f>
        <v>12920.671</v>
      </c>
      <c r="H205" s="122">
        <f>'Dati Fig. 11'!J205</f>
        <v>9342.1489999999994</v>
      </c>
      <c r="I205" s="125">
        <f t="shared" si="526"/>
        <v>22262.82</v>
      </c>
      <c r="J205" s="132">
        <f t="shared" si="524"/>
        <v>-26.327000000000226</v>
      </c>
      <c r="K205" s="132">
        <f t="shared" si="519"/>
        <v>-15.842000000000553</v>
      </c>
      <c r="L205" s="132">
        <f t="shared" si="519"/>
        <v>1.4870000000009895</v>
      </c>
      <c r="M205" s="133">
        <f t="shared" si="519"/>
        <v>-40.681999999997061</v>
      </c>
      <c r="N205" s="132">
        <f t="shared" si="519"/>
        <v>-41.100000000000364</v>
      </c>
      <c r="O205" s="132">
        <f t="shared" si="519"/>
        <v>0.42000000000007276</v>
      </c>
      <c r="P205" s="133">
        <f t="shared" si="519"/>
        <v>-40.680000000000291</v>
      </c>
      <c r="Q205" s="132">
        <f t="shared" si="520"/>
        <v>-5.5205325142527384E-3</v>
      </c>
      <c r="R205" s="132">
        <f t="shared" si="520"/>
        <v>-1.7733253230341832E-3</v>
      </c>
      <c r="S205" s="132">
        <f t="shared" si="520"/>
        <v>1.7288530577225196E-4</v>
      </c>
      <c r="T205" s="133">
        <f t="shared" si="520"/>
        <v>-1.8240185699992598E-3</v>
      </c>
      <c r="U205" s="132">
        <f t="shared" si="520"/>
        <v>-3.1708629939535549E-3</v>
      </c>
      <c r="V205" s="132">
        <f t="shared" si="520"/>
        <v>4.4959557272542674E-5</v>
      </c>
      <c r="W205" s="133">
        <f t="shared" si="520"/>
        <v>-1.8239289797565535E-3</v>
      </c>
      <c r="X205" s="132">
        <f t="shared" si="521"/>
        <v>-6.6539189790302863E-2</v>
      </c>
      <c r="Y205" s="132">
        <f t="shared" si="521"/>
        <v>-4.5450730925139307E-2</v>
      </c>
      <c r="Z205" s="132">
        <f t="shared" si="521"/>
        <v>-5.8014988043123437E-3</v>
      </c>
      <c r="AA205" s="133">
        <f t="shared" si="521"/>
        <v>-3.5226459494565855E-2</v>
      </c>
      <c r="AB205" s="132">
        <f t="shared" si="521"/>
        <v>-3.069128152837344E-2</v>
      </c>
      <c r="AC205" s="132">
        <f t="shared" si="521"/>
        <v>-4.1429255231551006E-2</v>
      </c>
      <c r="AD205" s="133">
        <f t="shared" si="521"/>
        <v>-3.5226416158924766E-2</v>
      </c>
      <c r="AE205" s="132">
        <f t="shared" si="527"/>
        <v>-1.1803976425046555E-3</v>
      </c>
      <c r="AF205" s="132">
        <f t="shared" si="527"/>
        <v>-7.1029207477339782E-4</v>
      </c>
      <c r="AG205" s="132">
        <f t="shared" si="527"/>
        <v>6.6671147278671164E-5</v>
      </c>
      <c r="AH205" s="133">
        <f t="shared" si="527"/>
        <v>-1.8240185699992598E-3</v>
      </c>
      <c r="AI205" s="132">
        <f t="shared" si="527"/>
        <v>-1.842760022294274E-3</v>
      </c>
      <c r="AJ205" s="132">
        <f t="shared" si="527"/>
        <v>1.8831124315419036E-5</v>
      </c>
      <c r="AK205" s="133">
        <f t="shared" si="527"/>
        <v>-1.823928897978855E-3</v>
      </c>
      <c r="AL205" s="132">
        <f t="shared" si="528"/>
        <v>-1.4650176935090234E-2</v>
      </c>
      <c r="AM205" s="132">
        <f t="shared" si="528"/>
        <v>-1.8400876697359621E-2</v>
      </c>
      <c r="AN205" s="132">
        <f t="shared" si="528"/>
        <v>-2.1754058621160813E-3</v>
      </c>
      <c r="AO205" s="133">
        <f t="shared" si="528"/>
        <v>-3.5226459494565855E-2</v>
      </c>
      <c r="AP205" s="132">
        <f t="shared" si="528"/>
        <v>-1.7728957577613925E-2</v>
      </c>
      <c r="AQ205" s="132">
        <f t="shared" si="528"/>
        <v>-1.7497458581310771E-2</v>
      </c>
      <c r="AR205" s="133">
        <f t="shared" si="528"/>
        <v>-3.5226416158924773E-2</v>
      </c>
    </row>
    <row r="206" spans="1:44" x14ac:dyDescent="0.2">
      <c r="A206" s="336"/>
      <c r="B206" s="120" t="s">
        <v>536</v>
      </c>
      <c r="C206" s="121">
        <f>'Dati Fig. 11'!C206+'Dati Fig. 11'!D206</f>
        <v>4787.2970000000005</v>
      </c>
      <c r="D206" s="122">
        <f>'Dati Fig. 11'!E206</f>
        <v>8914.2620000000006</v>
      </c>
      <c r="E206" s="122">
        <f>'Dati Fig. 11'!F206+'Dati Fig. 11'!G206</f>
        <v>8626.512999999999</v>
      </c>
      <c r="F206" s="145">
        <f t="shared" si="483"/>
        <v>22328.072</v>
      </c>
      <c r="G206" s="93">
        <f>'Dati Fig. 11'!I206</f>
        <v>12931.263999999999</v>
      </c>
      <c r="H206" s="93">
        <f>'Dati Fig. 11'!J206</f>
        <v>9396.8080000000009</v>
      </c>
      <c r="I206" s="145">
        <f t="shared" si="526"/>
        <v>22328.072</v>
      </c>
      <c r="J206" s="168">
        <f t="shared" si="524"/>
        <v>44.700000000000728</v>
      </c>
      <c r="K206" s="168">
        <f t="shared" si="524"/>
        <v>-3.3949999999986176</v>
      </c>
      <c r="L206" s="168">
        <f t="shared" si="524"/>
        <v>23.947999999996682</v>
      </c>
      <c r="M206" s="170">
        <f t="shared" si="524"/>
        <v>65.252999999996973</v>
      </c>
      <c r="N206" s="168">
        <f t="shared" si="524"/>
        <v>10.592999999998938</v>
      </c>
      <c r="O206" s="168">
        <f t="shared" si="524"/>
        <v>54.65900000000147</v>
      </c>
      <c r="P206" s="170">
        <f t="shared" si="524"/>
        <v>65.252000000000407</v>
      </c>
      <c r="Q206" s="168">
        <f t="shared" ref="Q206:W230" si="529">(C206-C205)/C205</f>
        <v>9.4252157625876135E-3</v>
      </c>
      <c r="R206" s="168">
        <f t="shared" si="529"/>
        <v>-3.8070538034806875E-4</v>
      </c>
      <c r="S206" s="168">
        <f t="shared" si="529"/>
        <v>2.783820872030223E-3</v>
      </c>
      <c r="T206" s="170">
        <f t="shared" si="529"/>
        <v>2.9310304323992824E-3</v>
      </c>
      <c r="U206" s="168">
        <f t="shared" si="529"/>
        <v>8.1984906201844603E-4</v>
      </c>
      <c r="V206" s="168">
        <f t="shared" si="529"/>
        <v>5.8507951436014855E-3</v>
      </c>
      <c r="W206" s="170">
        <f t="shared" si="529"/>
        <v>2.9309853828041734E-3</v>
      </c>
      <c r="X206" s="168">
        <f t="shared" ref="X206:AD230" si="530">(C206-C194)/C194</f>
        <v>-5.4120062198565078E-2</v>
      </c>
      <c r="Y206" s="168">
        <f t="shared" si="530"/>
        <v>-4.3008390875674041E-2</v>
      </c>
      <c r="Z206" s="168">
        <f t="shared" si="530"/>
        <v>-5.246189809788299E-3</v>
      </c>
      <c r="AA206" s="170">
        <f t="shared" si="530"/>
        <v>-3.1240148319397185E-2</v>
      </c>
      <c r="AB206" s="168">
        <f t="shared" si="530"/>
        <v>-3.1431652011605311E-2</v>
      </c>
      <c r="AC206" s="168">
        <f t="shared" si="530"/>
        <v>-3.0976489794520789E-2</v>
      </c>
      <c r="AD206" s="170">
        <f t="shared" si="530"/>
        <v>-3.1240148319397032E-2</v>
      </c>
      <c r="AE206" s="168">
        <f t="shared" si="527"/>
        <v>2.0078319821043651E-3</v>
      </c>
      <c r="AF206" s="168">
        <f t="shared" si="527"/>
        <v>-1.5249641116871215E-4</v>
      </c>
      <c r="AG206" s="168">
        <f t="shared" si="527"/>
        <v>1.0756948614637112E-3</v>
      </c>
      <c r="AH206" s="170">
        <f t="shared" si="527"/>
        <v>2.9310304323992824E-3</v>
      </c>
      <c r="AI206" s="168">
        <f t="shared" si="527"/>
        <v>4.7581575361138839E-4</v>
      </c>
      <c r="AJ206" s="168">
        <f t="shared" si="527"/>
        <v>2.4551697608466145E-3</v>
      </c>
      <c r="AK206" s="170">
        <f t="shared" si="527"/>
        <v>2.9309855144580028E-3</v>
      </c>
      <c r="AL206" s="168">
        <f t="shared" si="528"/>
        <v>-1.1884407988893467E-2</v>
      </c>
      <c r="AM206" s="168">
        <f t="shared" si="528"/>
        <v>-1.7381824738856914E-2</v>
      </c>
      <c r="AN206" s="168">
        <f t="shared" si="528"/>
        <v>-1.9739155916467647E-3</v>
      </c>
      <c r="AO206" s="170">
        <f t="shared" si="528"/>
        <v>-3.1240148319397185E-2</v>
      </c>
      <c r="AP206" s="168">
        <f t="shared" si="528"/>
        <v>-1.8207185686211564E-2</v>
      </c>
      <c r="AQ206" s="168">
        <f t="shared" si="528"/>
        <v>-1.3032962633185539E-2</v>
      </c>
      <c r="AR206" s="170">
        <f t="shared" si="528"/>
        <v>-3.1240148319397025E-2</v>
      </c>
    </row>
    <row r="207" spans="1:44" x14ac:dyDescent="0.2">
      <c r="A207" s="336"/>
      <c r="B207" s="120" t="s">
        <v>537</v>
      </c>
      <c r="C207" s="121">
        <f>'Dati Fig. 11'!C207+'Dati Fig. 11'!D207</f>
        <v>4719.7219999999998</v>
      </c>
      <c r="D207" s="122">
        <f>'Dati Fig. 11'!E207</f>
        <v>8934.6209999999992</v>
      </c>
      <c r="E207" s="122">
        <f>'Dati Fig. 11'!F207+'Dati Fig. 11'!G207</f>
        <v>8601.1579999999994</v>
      </c>
      <c r="F207" s="145">
        <f t="shared" si="483"/>
        <v>22255.500999999997</v>
      </c>
      <c r="G207" s="93">
        <f>'Dati Fig. 11'!I207</f>
        <v>12899.919</v>
      </c>
      <c r="H207" s="93">
        <f>'Dati Fig. 11'!J207</f>
        <v>9355.5820000000003</v>
      </c>
      <c r="I207" s="145">
        <f t="shared" si="526"/>
        <v>22255.501</v>
      </c>
      <c r="J207" s="168">
        <f t="shared" ref="J207:P230" si="531">C207-C206</f>
        <v>-67.575000000000728</v>
      </c>
      <c r="K207" s="168">
        <f t="shared" si="531"/>
        <v>20.358999999998559</v>
      </c>
      <c r="L207" s="168">
        <f t="shared" si="531"/>
        <v>-25.354999999999563</v>
      </c>
      <c r="M207" s="170">
        <f t="shared" si="531"/>
        <v>-72.571000000003551</v>
      </c>
      <c r="N207" s="168">
        <f t="shared" si="531"/>
        <v>-31.344999999999345</v>
      </c>
      <c r="O207" s="168">
        <f t="shared" si="531"/>
        <v>-41.226000000000568</v>
      </c>
      <c r="P207" s="170">
        <f t="shared" si="531"/>
        <v>-72.570999999999913</v>
      </c>
      <c r="Q207" s="168">
        <f t="shared" si="529"/>
        <v>-1.4115481032407373E-2</v>
      </c>
      <c r="R207" s="168">
        <f t="shared" si="529"/>
        <v>2.2838682551621836E-3</v>
      </c>
      <c r="S207" s="168">
        <f t="shared" si="529"/>
        <v>-2.9391945505674848E-3</v>
      </c>
      <c r="T207" s="170">
        <f t="shared" si="529"/>
        <v>-3.2502134532710011E-3</v>
      </c>
      <c r="U207" s="168">
        <f t="shared" si="529"/>
        <v>-2.4239703094762698E-3</v>
      </c>
      <c r="V207" s="168">
        <f t="shared" si="529"/>
        <v>-4.3872344736638827E-3</v>
      </c>
      <c r="W207" s="170">
        <f t="shared" si="529"/>
        <v>-3.2502134532708385E-3</v>
      </c>
      <c r="X207" s="168">
        <f t="shared" si="530"/>
        <v>-7.5879464088166301E-2</v>
      </c>
      <c r="Y207" s="168">
        <f t="shared" si="530"/>
        <v>-4.1102134306345607E-2</v>
      </c>
      <c r="Z207" s="168">
        <f t="shared" si="530"/>
        <v>-8.4837007444133229E-3</v>
      </c>
      <c r="AA207" s="170">
        <f t="shared" si="530"/>
        <v>-3.6541881843515707E-2</v>
      </c>
      <c r="AB207" s="168">
        <f t="shared" si="530"/>
        <v>-3.497258856089723E-2</v>
      </c>
      <c r="AC207" s="168">
        <f t="shared" si="530"/>
        <v>-3.8697444656101559E-2</v>
      </c>
      <c r="AD207" s="170">
        <f t="shared" si="530"/>
        <v>-3.6541923552372409E-2</v>
      </c>
      <c r="AE207" s="168">
        <f t="shared" si="527"/>
        <v>-3.0264592482503964E-3</v>
      </c>
      <c r="AF207" s="168">
        <f t="shared" si="527"/>
        <v>9.1181182145948648E-4</v>
      </c>
      <c r="AG207" s="168">
        <f t="shared" si="527"/>
        <v>-1.1355660264800098E-3</v>
      </c>
      <c r="AH207" s="170">
        <f t="shared" si="527"/>
        <v>-3.2502134532710011E-3</v>
      </c>
      <c r="AI207" s="168">
        <f t="shared" si="527"/>
        <v>-1.4038381818188039E-3</v>
      </c>
      <c r="AJ207" s="168">
        <f t="shared" si="527"/>
        <v>-1.8463752714520344E-3</v>
      </c>
      <c r="AK207" s="170">
        <f t="shared" si="527"/>
        <v>-3.2502134532708385E-3</v>
      </c>
      <c r="AL207" s="168">
        <f t="shared" si="528"/>
        <v>-1.6776737817669952E-2</v>
      </c>
      <c r="AM207" s="168">
        <f t="shared" si="528"/>
        <v>-1.6579201963808556E-2</v>
      </c>
      <c r="AN207" s="168">
        <f t="shared" si="528"/>
        <v>-3.1859420620371226E-3</v>
      </c>
      <c r="AO207" s="170">
        <f t="shared" si="528"/>
        <v>-3.6541881843515707E-2</v>
      </c>
      <c r="AP207" s="168">
        <f t="shared" si="528"/>
        <v>-2.0238139147320464E-2</v>
      </c>
      <c r="AQ207" s="168">
        <f t="shared" si="528"/>
        <v>-1.6303785986980512E-2</v>
      </c>
      <c r="AR207" s="170">
        <f t="shared" si="528"/>
        <v>-3.6541925134300976E-2</v>
      </c>
    </row>
    <row r="208" spans="1:44" x14ac:dyDescent="0.2">
      <c r="A208" s="337"/>
      <c r="B208" s="126" t="s">
        <v>538</v>
      </c>
      <c r="C208" s="135">
        <f>'Dati Fig. 11'!C208+'Dati Fig. 11'!D208</f>
        <v>4693.1689999999999</v>
      </c>
      <c r="D208" s="136">
        <f>'Dati Fig. 11'!E208</f>
        <v>8851.85</v>
      </c>
      <c r="E208" s="136">
        <f>'Dati Fig. 11'!F208+'Dati Fig. 11'!G208</f>
        <v>8647.98</v>
      </c>
      <c r="F208" s="146">
        <f t="shared" si="483"/>
        <v>22192.999</v>
      </c>
      <c r="G208" s="102">
        <f>'Dati Fig. 11'!I208</f>
        <v>12922.99</v>
      </c>
      <c r="H208" s="102">
        <f>'Dati Fig. 11'!J208</f>
        <v>9270.009</v>
      </c>
      <c r="I208" s="146">
        <f t="shared" si="526"/>
        <v>22192.999</v>
      </c>
      <c r="J208" s="175">
        <f t="shared" si="531"/>
        <v>-26.552999999999884</v>
      </c>
      <c r="K208" s="175">
        <f t="shared" si="531"/>
        <v>-82.770999999998821</v>
      </c>
      <c r="L208" s="175">
        <f t="shared" si="531"/>
        <v>46.822000000000116</v>
      </c>
      <c r="M208" s="177">
        <f t="shared" si="531"/>
        <v>-62.501999999996769</v>
      </c>
      <c r="N208" s="175">
        <f t="shared" si="531"/>
        <v>23.070999999999913</v>
      </c>
      <c r="O208" s="175">
        <f t="shared" si="531"/>
        <v>-85.57300000000032</v>
      </c>
      <c r="P208" s="177">
        <f t="shared" si="531"/>
        <v>-62.502000000000407</v>
      </c>
      <c r="Q208" s="175">
        <f t="shared" si="529"/>
        <v>-5.625966953138317E-3</v>
      </c>
      <c r="R208" s="175">
        <f t="shared" si="529"/>
        <v>-9.2640751073827122E-3</v>
      </c>
      <c r="S208" s="175">
        <f t="shared" si="529"/>
        <v>5.4436856060544542E-3</v>
      </c>
      <c r="T208" s="177">
        <f t="shared" si="529"/>
        <v>-2.8083843181061969E-3</v>
      </c>
      <c r="U208" s="175">
        <f t="shared" si="529"/>
        <v>1.788460842273499E-3</v>
      </c>
      <c r="V208" s="175">
        <f t="shared" si="529"/>
        <v>-9.1467318655322899E-3</v>
      </c>
      <c r="W208" s="177">
        <f t="shared" si="529"/>
        <v>-2.8083843181063595E-3</v>
      </c>
      <c r="X208" s="175">
        <f t="shared" si="530"/>
        <v>-7.6539033071029786E-2</v>
      </c>
      <c r="Y208" s="175">
        <f t="shared" si="530"/>
        <v>-4.6394881729738865E-2</v>
      </c>
      <c r="Z208" s="175">
        <f t="shared" si="530"/>
        <v>-3.9896938954262339E-3</v>
      </c>
      <c r="AA208" s="177">
        <f t="shared" si="530"/>
        <v>-3.7066623555296142E-2</v>
      </c>
      <c r="AB208" s="175">
        <f t="shared" si="530"/>
        <v>-2.853900964275197E-2</v>
      </c>
      <c r="AC208" s="175">
        <f t="shared" si="530"/>
        <v>-4.870785507945382E-2</v>
      </c>
      <c r="AD208" s="177">
        <f t="shared" si="530"/>
        <v>-3.7066623555296142E-2</v>
      </c>
      <c r="AE208" s="175">
        <f t="shared" si="527"/>
        <v>-1.1930982816338257E-3</v>
      </c>
      <c r="AF208" s="175">
        <f t="shared" si="527"/>
        <v>-3.7191254422894744E-3</v>
      </c>
      <c r="AG208" s="175">
        <f t="shared" si="527"/>
        <v>2.1038394058170212E-3</v>
      </c>
      <c r="AH208" s="177">
        <f t="shared" si="527"/>
        <v>-2.8083843181061969E-3</v>
      </c>
      <c r="AI208" s="175">
        <f t="shared" si="527"/>
        <v>1.0366425810859039E-3</v>
      </c>
      <c r="AJ208" s="175">
        <f t="shared" si="527"/>
        <v>-3.8450268991922641E-3</v>
      </c>
      <c r="AK208" s="177">
        <f t="shared" si="527"/>
        <v>-2.80838431810636E-3</v>
      </c>
      <c r="AL208" s="175">
        <f t="shared" si="528"/>
        <v>-1.6877606923227925E-2</v>
      </c>
      <c r="AM208" s="175">
        <f t="shared" si="528"/>
        <v>-1.868597618704226E-2</v>
      </c>
      <c r="AN208" s="175">
        <f t="shared" si="528"/>
        <v>-1.5030404450259572E-3</v>
      </c>
      <c r="AO208" s="177">
        <f t="shared" si="528"/>
        <v>-3.7066623555296142E-2</v>
      </c>
      <c r="AP208" s="175">
        <f t="shared" si="528"/>
        <v>-1.6472396487152249E-2</v>
      </c>
      <c r="AQ208" s="175">
        <f t="shared" si="528"/>
        <v>-2.0594227068143893E-2</v>
      </c>
      <c r="AR208" s="177">
        <f t="shared" si="528"/>
        <v>-3.7066623555296142E-2</v>
      </c>
    </row>
    <row r="209" spans="1:44" x14ac:dyDescent="0.2">
      <c r="A209" s="335">
        <v>2021</v>
      </c>
      <c r="B209" s="113" t="s">
        <v>527</v>
      </c>
      <c r="C209" s="114">
        <f>'Dati Fig. 11'!C209+'Dati Fig. 11'!D209</f>
        <v>4662.6639999999998</v>
      </c>
      <c r="D209" s="115">
        <f>'Dati Fig. 11'!E209</f>
        <v>8828.8909999999996</v>
      </c>
      <c r="E209" s="115">
        <f>'Dati Fig. 11'!F209+'Dati Fig. 11'!G209</f>
        <v>8618.6539999999968</v>
      </c>
      <c r="F209" s="118">
        <f t="shared" si="483"/>
        <v>22110.208999999995</v>
      </c>
      <c r="G209" s="115">
        <f>'Dati Fig. 11'!I209</f>
        <v>12817.878000000001</v>
      </c>
      <c r="H209" s="115">
        <f>'Dati Fig. 11'!J209</f>
        <v>9292.3320000000003</v>
      </c>
      <c r="I209" s="118">
        <f t="shared" si="526"/>
        <v>22110.21</v>
      </c>
      <c r="J209" s="128">
        <f t="shared" si="531"/>
        <v>-30.505000000000109</v>
      </c>
      <c r="K209" s="128">
        <f t="shared" si="531"/>
        <v>-22.959000000000742</v>
      </c>
      <c r="L209" s="128">
        <f t="shared" si="531"/>
        <v>-29.32600000000275</v>
      </c>
      <c r="M209" s="129">
        <f t="shared" si="531"/>
        <v>-82.790000000004511</v>
      </c>
      <c r="N209" s="128">
        <f t="shared" si="531"/>
        <v>-105.11199999999917</v>
      </c>
      <c r="O209" s="128">
        <f t="shared" si="531"/>
        <v>22.32300000000032</v>
      </c>
      <c r="P209" s="129">
        <f t="shared" si="531"/>
        <v>-82.789000000000669</v>
      </c>
      <c r="Q209" s="128">
        <f t="shared" si="529"/>
        <v>-6.4998724742279914E-3</v>
      </c>
      <c r="R209" s="128">
        <f t="shared" si="529"/>
        <v>-2.5936951032835783E-3</v>
      </c>
      <c r="S209" s="128">
        <f t="shared" si="529"/>
        <v>-3.3910809229441732E-3</v>
      </c>
      <c r="T209" s="129">
        <f t="shared" si="529"/>
        <v>-3.7304557171387478E-3</v>
      </c>
      <c r="U209" s="128">
        <f t="shared" si="529"/>
        <v>-8.1337213756258551E-3</v>
      </c>
      <c r="V209" s="128">
        <f t="shared" si="529"/>
        <v>2.4080882769369825E-3</v>
      </c>
      <c r="W209" s="129">
        <f t="shared" si="529"/>
        <v>-3.7304106578836269E-3</v>
      </c>
      <c r="X209" s="128">
        <f t="shared" si="530"/>
        <v>-7.9815341963128353E-2</v>
      </c>
      <c r="Y209" s="128">
        <f t="shared" si="530"/>
        <v>-5.1667009312446464E-2</v>
      </c>
      <c r="Z209" s="128">
        <f t="shared" si="530"/>
        <v>-6.9462399786151176E-3</v>
      </c>
      <c r="AA209" s="129">
        <f t="shared" si="530"/>
        <v>-4.1019057039612776E-2</v>
      </c>
      <c r="AB209" s="128">
        <f t="shared" si="530"/>
        <v>-4.0106956677243635E-2</v>
      </c>
      <c r="AC209" s="128">
        <f t="shared" si="530"/>
        <v>-4.2274169216439755E-2</v>
      </c>
      <c r="AD209" s="129">
        <f t="shared" si="530"/>
        <v>-4.1018972073184945E-2</v>
      </c>
      <c r="AE209" s="128">
        <f t="shared" si="527"/>
        <v>-1.3745325721863958E-3</v>
      </c>
      <c r="AF209" s="128">
        <f t="shared" si="527"/>
        <v>-1.0345154343493973E-3</v>
      </c>
      <c r="AG209" s="128">
        <f t="shared" si="527"/>
        <v>-1.3214077106029137E-3</v>
      </c>
      <c r="AH209" s="129">
        <f t="shared" si="527"/>
        <v>-3.7304557171387478E-3</v>
      </c>
      <c r="AI209" s="128">
        <f t="shared" si="527"/>
        <v>-4.7362684060860442E-3</v>
      </c>
      <c r="AJ209" s="128">
        <f t="shared" si="527"/>
        <v>1.0058577482024993E-3</v>
      </c>
      <c r="AK209" s="129">
        <f t="shared" si="527"/>
        <v>-3.7304106578836269E-3</v>
      </c>
      <c r="AL209" s="128">
        <f t="shared" si="528"/>
        <v>-1.7541334897528793E-2</v>
      </c>
      <c r="AM209" s="128">
        <f t="shared" si="528"/>
        <v>-2.0862951511588693E-2</v>
      </c>
      <c r="AN209" s="128">
        <f t="shared" si="528"/>
        <v>-2.6147706304952487E-3</v>
      </c>
      <c r="AO209" s="129">
        <f t="shared" si="528"/>
        <v>-4.1019057039612776E-2</v>
      </c>
      <c r="AP209" s="128">
        <f t="shared" si="528"/>
        <v>-2.3228979323421221E-2</v>
      </c>
      <c r="AQ209" s="128">
        <f t="shared" si="528"/>
        <v>-1.7789990970657327E-2</v>
      </c>
      <c r="AR209" s="129">
        <f t="shared" si="528"/>
        <v>-4.1018970294078631E-2</v>
      </c>
    </row>
    <row r="210" spans="1:44" x14ac:dyDescent="0.2">
      <c r="A210" s="336"/>
      <c r="B210" s="120" t="s">
        <v>528</v>
      </c>
      <c r="C210" s="121">
        <f>'Dati Fig. 11'!C210+'Dati Fig. 11'!D210</f>
        <v>4684.4870000000001</v>
      </c>
      <c r="D210" s="122">
        <f>'Dati Fig. 11'!E210</f>
        <v>8832.2729999999992</v>
      </c>
      <c r="E210" s="122">
        <f>'Dati Fig. 11'!F210+'Dati Fig. 11'!G210</f>
        <v>8636.5369999999984</v>
      </c>
      <c r="F210" s="125">
        <f t="shared" si="483"/>
        <v>22153.296999999999</v>
      </c>
      <c r="G210" s="122">
        <f>'Dati Fig. 11'!I210</f>
        <v>12843.749</v>
      </c>
      <c r="H210" s="122">
        <f>'Dati Fig. 11'!J210</f>
        <v>9309.5480000000007</v>
      </c>
      <c r="I210" s="125">
        <f t="shared" si="526"/>
        <v>22153.296999999999</v>
      </c>
      <c r="J210" s="132">
        <f t="shared" si="531"/>
        <v>21.82300000000032</v>
      </c>
      <c r="K210" s="132">
        <f t="shared" si="531"/>
        <v>3.3819999999996071</v>
      </c>
      <c r="L210" s="132">
        <f t="shared" si="531"/>
        <v>17.88300000000163</v>
      </c>
      <c r="M210" s="133">
        <f t="shared" si="531"/>
        <v>43.088000000003376</v>
      </c>
      <c r="N210" s="132">
        <f t="shared" si="531"/>
        <v>25.870999999999185</v>
      </c>
      <c r="O210" s="132">
        <f t="shared" si="531"/>
        <v>17.216000000000349</v>
      </c>
      <c r="P210" s="133">
        <f t="shared" si="531"/>
        <v>43.086999999999534</v>
      </c>
      <c r="Q210" s="132">
        <f t="shared" si="529"/>
        <v>4.6803715644104576E-3</v>
      </c>
      <c r="R210" s="132">
        <f t="shared" si="529"/>
        <v>3.8306056785609961E-4</v>
      </c>
      <c r="S210" s="132">
        <f t="shared" si="529"/>
        <v>2.0749179628282602E-3</v>
      </c>
      <c r="T210" s="133">
        <f t="shared" si="529"/>
        <v>1.9487830259769768E-3</v>
      </c>
      <c r="U210" s="132">
        <f t="shared" si="529"/>
        <v>2.018352803794761E-3</v>
      </c>
      <c r="V210" s="132">
        <f t="shared" si="529"/>
        <v>1.8527103852940627E-3</v>
      </c>
      <c r="W210" s="133">
        <f t="shared" si="529"/>
        <v>1.9487377098634311E-3</v>
      </c>
      <c r="X210" s="132">
        <f t="shared" si="530"/>
        <v>-7.4555896228278823E-2</v>
      </c>
      <c r="Y210" s="132">
        <f t="shared" si="530"/>
        <v>-4.788088357631283E-2</v>
      </c>
      <c r="Z210" s="132">
        <f t="shared" si="530"/>
        <v>-7.8055208352479782E-3</v>
      </c>
      <c r="AA210" s="133">
        <f t="shared" si="530"/>
        <v>-3.8602084634083267E-2</v>
      </c>
      <c r="AB210" s="132">
        <f t="shared" si="530"/>
        <v>-3.6333936774347673E-2</v>
      </c>
      <c r="AC210" s="132">
        <f t="shared" si="530"/>
        <v>-4.1713824149963517E-2</v>
      </c>
      <c r="AD210" s="133">
        <f t="shared" si="530"/>
        <v>-3.8602084634083267E-2</v>
      </c>
      <c r="AE210" s="132">
        <f t="shared" si="527"/>
        <v>9.8701011826710116E-4</v>
      </c>
      <c r="AF210" s="132">
        <f t="shared" si="527"/>
        <v>1.5296101452499196E-4</v>
      </c>
      <c r="AG210" s="132">
        <f t="shared" si="527"/>
        <v>8.0881189318480139E-4</v>
      </c>
      <c r="AH210" s="133">
        <f t="shared" si="527"/>
        <v>1.9487830259769768E-3</v>
      </c>
      <c r="AI210" s="132">
        <f t="shared" si="527"/>
        <v>1.1700929647476056E-3</v>
      </c>
      <c r="AJ210" s="132">
        <f t="shared" si="527"/>
        <v>7.7864483325328819E-4</v>
      </c>
      <c r="AK210" s="133">
        <f t="shared" si="527"/>
        <v>1.9487377980008937E-3</v>
      </c>
      <c r="AL210" s="132">
        <f t="shared" si="528"/>
        <v>-1.6377916274660582E-2</v>
      </c>
      <c r="AM210" s="132">
        <f t="shared" si="528"/>
        <v>-1.9275611376518256E-2</v>
      </c>
      <c r="AN210" s="132">
        <f t="shared" si="528"/>
        <v>-2.9485569829044325E-3</v>
      </c>
      <c r="AO210" s="133">
        <f t="shared" si="528"/>
        <v>-3.8602084634083267E-2</v>
      </c>
      <c r="AP210" s="132">
        <f t="shared" si="528"/>
        <v>-2.1015634516938202E-2</v>
      </c>
      <c r="AQ210" s="132">
        <f t="shared" si="528"/>
        <v>-1.7586450117145068E-2</v>
      </c>
      <c r="AR210" s="133">
        <f t="shared" si="528"/>
        <v>-3.8602084634083267E-2</v>
      </c>
    </row>
    <row r="211" spans="1:44" x14ac:dyDescent="0.2">
      <c r="A211" s="336"/>
      <c r="B211" s="120" t="s">
        <v>529</v>
      </c>
      <c r="C211" s="121">
        <f>'Dati Fig. 11'!C211+'Dati Fig. 11'!D211</f>
        <v>4758.7080000000005</v>
      </c>
      <c r="D211" s="122">
        <f>'Dati Fig. 11'!E211</f>
        <v>8798.2960000000003</v>
      </c>
      <c r="E211" s="122">
        <f>'Dati Fig. 11'!F211+'Dati Fig. 11'!G211</f>
        <v>8657.9339999999975</v>
      </c>
      <c r="F211" s="125">
        <f t="shared" si="483"/>
        <v>22214.937999999998</v>
      </c>
      <c r="G211" s="122">
        <f>'Dati Fig. 11'!I211</f>
        <v>12874.47</v>
      </c>
      <c r="H211" s="122">
        <f>'Dati Fig. 11'!J211</f>
        <v>9340.4680000000008</v>
      </c>
      <c r="I211" s="125">
        <f t="shared" si="526"/>
        <v>22214.938000000002</v>
      </c>
      <c r="J211" s="132">
        <f t="shared" si="531"/>
        <v>74.221000000000458</v>
      </c>
      <c r="K211" s="132">
        <f t="shared" si="531"/>
        <v>-33.976999999998952</v>
      </c>
      <c r="L211" s="132">
        <f t="shared" si="531"/>
        <v>21.396999999999025</v>
      </c>
      <c r="M211" s="133">
        <f t="shared" si="531"/>
        <v>61.640999999999622</v>
      </c>
      <c r="N211" s="132">
        <f t="shared" si="531"/>
        <v>30.720999999999549</v>
      </c>
      <c r="O211" s="132">
        <f t="shared" si="531"/>
        <v>30.920000000000073</v>
      </c>
      <c r="P211" s="133">
        <f t="shared" si="531"/>
        <v>61.64100000000326</v>
      </c>
      <c r="Q211" s="132">
        <f t="shared" si="529"/>
        <v>1.5843997432376366E-2</v>
      </c>
      <c r="R211" s="132">
        <f t="shared" si="529"/>
        <v>-3.8469146051077628E-3</v>
      </c>
      <c r="S211" s="132">
        <f t="shared" si="529"/>
        <v>2.4774976359157644E-3</v>
      </c>
      <c r="T211" s="133">
        <f t="shared" si="529"/>
        <v>2.7824752225368361E-3</v>
      </c>
      <c r="U211" s="132">
        <f t="shared" si="529"/>
        <v>2.3919028626298716E-3</v>
      </c>
      <c r="V211" s="132">
        <f t="shared" si="529"/>
        <v>3.3213212929349601E-3</v>
      </c>
      <c r="W211" s="133">
        <f t="shared" si="529"/>
        <v>2.7824752225370005E-3</v>
      </c>
      <c r="X211" s="132">
        <f t="shared" si="530"/>
        <v>-3.8441269990090766E-2</v>
      </c>
      <c r="Y211" s="132">
        <f t="shared" si="530"/>
        <v>-2.2889905230839277E-2</v>
      </c>
      <c r="Z211" s="132">
        <f t="shared" si="530"/>
        <v>-5.3840403703659633E-3</v>
      </c>
      <c r="AA211" s="133">
        <f t="shared" si="530"/>
        <v>-1.9561209716994279E-2</v>
      </c>
      <c r="AB211" s="132">
        <f t="shared" si="530"/>
        <v>-1.4707445605594265E-2</v>
      </c>
      <c r="AC211" s="132">
        <f t="shared" si="530"/>
        <v>-2.6173659984613486E-2</v>
      </c>
      <c r="AD211" s="133">
        <f t="shared" si="530"/>
        <v>-1.9561252987886107E-2</v>
      </c>
      <c r="AE211" s="132">
        <f t="shared" si="527"/>
        <v>3.3503365210153803E-3</v>
      </c>
      <c r="AF211" s="132">
        <f t="shared" si="527"/>
        <v>-1.5337220459780299E-3</v>
      </c>
      <c r="AG211" s="132">
        <f t="shared" si="527"/>
        <v>9.6586074749952693E-4</v>
      </c>
      <c r="AH211" s="133">
        <f t="shared" si="527"/>
        <v>2.7824752225368361E-3</v>
      </c>
      <c r="AI211" s="132">
        <f t="shared" si="527"/>
        <v>1.3867461804895024E-3</v>
      </c>
      <c r="AJ211" s="132">
        <f t="shared" si="527"/>
        <v>1.3957290420473338E-3</v>
      </c>
      <c r="AK211" s="133">
        <f t="shared" si="527"/>
        <v>2.7824752225370005E-3</v>
      </c>
      <c r="AL211" s="132">
        <f t="shared" si="528"/>
        <v>-8.3962690878813095E-3</v>
      </c>
      <c r="AM211" s="132">
        <f t="shared" si="528"/>
        <v>-9.0965025004900255E-3</v>
      </c>
      <c r="AN211" s="132">
        <f t="shared" si="528"/>
        <v>-2.0684381286229835E-3</v>
      </c>
      <c r="AO211" s="133">
        <f t="shared" si="528"/>
        <v>-1.9561209716994279E-2</v>
      </c>
      <c r="AP211" s="132">
        <f t="shared" si="528"/>
        <v>-8.4815805202885855E-3</v>
      </c>
      <c r="AQ211" s="132">
        <f t="shared" si="528"/>
        <v>-1.1079673330918019E-2</v>
      </c>
      <c r="AR211" s="133">
        <f t="shared" si="528"/>
        <v>-1.9561253851206606E-2</v>
      </c>
    </row>
    <row r="212" spans="1:44" x14ac:dyDescent="0.2">
      <c r="A212" s="336"/>
      <c r="B212" s="120" t="s">
        <v>530</v>
      </c>
      <c r="C212" s="121">
        <f>'Dati Fig. 11'!C212+'Dati Fig. 11'!D212</f>
        <v>4792.28</v>
      </c>
      <c r="D212" s="122">
        <f>'Dati Fig. 11'!E212</f>
        <v>8862.0720000000001</v>
      </c>
      <c r="E212" s="122">
        <f>'Dati Fig. 11'!F212+'Dati Fig. 11'!G212</f>
        <v>8692.8340000000026</v>
      </c>
      <c r="F212" s="125">
        <f t="shared" si="483"/>
        <v>22347.186000000002</v>
      </c>
      <c r="G212" s="122">
        <f>'Dati Fig. 11'!I212</f>
        <v>12930.681</v>
      </c>
      <c r="H212" s="122">
        <f>'Dati Fig. 11'!J212</f>
        <v>9416.5049999999992</v>
      </c>
      <c r="I212" s="125">
        <f t="shared" si="526"/>
        <v>22347.186000000002</v>
      </c>
      <c r="J212" s="132">
        <f t="shared" si="531"/>
        <v>33.571999999999207</v>
      </c>
      <c r="K212" s="132">
        <f t="shared" si="531"/>
        <v>63.77599999999984</v>
      </c>
      <c r="L212" s="132">
        <f t="shared" si="531"/>
        <v>34.900000000005093</v>
      </c>
      <c r="M212" s="133">
        <f t="shared" si="531"/>
        <v>132.24800000000323</v>
      </c>
      <c r="N212" s="132">
        <f t="shared" si="531"/>
        <v>56.21100000000115</v>
      </c>
      <c r="O212" s="132">
        <f t="shared" si="531"/>
        <v>76.036999999998443</v>
      </c>
      <c r="P212" s="133">
        <f t="shared" si="531"/>
        <v>132.24799999999959</v>
      </c>
      <c r="Q212" s="132">
        <f t="shared" si="529"/>
        <v>7.0548560659740422E-3</v>
      </c>
      <c r="R212" s="132">
        <f t="shared" si="529"/>
        <v>7.2486763345993178E-3</v>
      </c>
      <c r="S212" s="132">
        <f t="shared" si="529"/>
        <v>4.0309847591821681E-3</v>
      </c>
      <c r="T212" s="133">
        <f t="shared" si="529"/>
        <v>5.9531113703762415E-3</v>
      </c>
      <c r="U212" s="132">
        <f t="shared" si="529"/>
        <v>4.3660826426253786E-3</v>
      </c>
      <c r="V212" s="132">
        <f t="shared" si="529"/>
        <v>8.1405985224721547E-3</v>
      </c>
      <c r="W212" s="133">
        <f t="shared" si="529"/>
        <v>5.9531113703760767E-3</v>
      </c>
      <c r="X212" s="132">
        <f t="shared" si="530"/>
        <v>3.0410381251066855E-2</v>
      </c>
      <c r="Y212" s="132">
        <f t="shared" si="530"/>
        <v>-9.8502452561575766E-3</v>
      </c>
      <c r="Z212" s="132">
        <f t="shared" si="530"/>
        <v>1.5282554220779856E-2</v>
      </c>
      <c r="AA212" s="133">
        <f t="shared" si="530"/>
        <v>8.3075603487152688E-3</v>
      </c>
      <c r="AB212" s="132">
        <f t="shared" si="530"/>
        <v>1.7217396100664838E-3</v>
      </c>
      <c r="AC212" s="132">
        <f t="shared" si="530"/>
        <v>1.7493663697046816E-2</v>
      </c>
      <c r="AD212" s="133">
        <f t="shared" si="530"/>
        <v>8.3076058436686844E-3</v>
      </c>
      <c r="AE212" s="132">
        <f t="shared" si="527"/>
        <v>1.511235367841189E-3</v>
      </c>
      <c r="AF212" s="132">
        <f t="shared" si="527"/>
        <v>2.8708610395401439E-3</v>
      </c>
      <c r="AG212" s="132">
        <f t="shared" si="527"/>
        <v>1.5710149629949493E-3</v>
      </c>
      <c r="AH212" s="133">
        <f t="shared" si="527"/>
        <v>5.9531113703762415E-3</v>
      </c>
      <c r="AI212" s="132">
        <f t="shared" si="527"/>
        <v>2.5303244150400579E-3</v>
      </c>
      <c r="AJ212" s="132">
        <f t="shared" si="527"/>
        <v>3.4227869553360196E-3</v>
      </c>
      <c r="AK212" s="133">
        <f t="shared" si="527"/>
        <v>5.9531113703760775E-3</v>
      </c>
      <c r="AL212" s="132">
        <f t="shared" si="528"/>
        <v>6.3815180797420967E-3</v>
      </c>
      <c r="AM212" s="132">
        <f t="shared" si="528"/>
        <v>-3.9778794133392761E-3</v>
      </c>
      <c r="AN212" s="132">
        <f t="shared" si="528"/>
        <v>5.903921682312613E-3</v>
      </c>
      <c r="AO212" s="133">
        <f t="shared" si="528"/>
        <v>8.3075603487152688E-3</v>
      </c>
      <c r="AP212" s="132">
        <f t="shared" si="528"/>
        <v>1.0027945142064222E-3</v>
      </c>
      <c r="AQ212" s="132">
        <f t="shared" si="528"/>
        <v>7.3048109546219805E-3</v>
      </c>
      <c r="AR212" s="133">
        <f t="shared" si="528"/>
        <v>8.3076054688285671E-3</v>
      </c>
    </row>
    <row r="213" spans="1:44" x14ac:dyDescent="0.2">
      <c r="A213" s="336"/>
      <c r="B213" s="120" t="s">
        <v>531</v>
      </c>
      <c r="C213" s="121">
        <f>'Dati Fig. 11'!C213+'Dati Fig. 11'!D213</f>
        <v>4900.9849999999997</v>
      </c>
      <c r="D213" s="122">
        <f>'Dati Fig. 11'!E213</f>
        <v>8871.0120000000006</v>
      </c>
      <c r="E213" s="122">
        <f>'Dati Fig. 11'!F213+'Dati Fig. 11'!G213</f>
        <v>8706.4720000000016</v>
      </c>
      <c r="F213" s="125">
        <f t="shared" si="483"/>
        <v>22478.469000000001</v>
      </c>
      <c r="G213" s="122">
        <f>'Dati Fig. 11'!I213</f>
        <v>13027.633</v>
      </c>
      <c r="H213" s="122">
        <f>'Dati Fig. 11'!J213</f>
        <v>9450.8359999999993</v>
      </c>
      <c r="I213" s="125">
        <f t="shared" si="526"/>
        <v>22478.468999999997</v>
      </c>
      <c r="J213" s="132">
        <f t="shared" si="531"/>
        <v>108.70499999999993</v>
      </c>
      <c r="K213" s="132">
        <f t="shared" si="531"/>
        <v>8.9400000000005093</v>
      </c>
      <c r="L213" s="132">
        <f t="shared" si="531"/>
        <v>13.63799999999901</v>
      </c>
      <c r="M213" s="133">
        <f t="shared" si="531"/>
        <v>131.28299999999945</v>
      </c>
      <c r="N213" s="132">
        <f t="shared" si="531"/>
        <v>96.951999999999316</v>
      </c>
      <c r="O213" s="132">
        <f t="shared" si="531"/>
        <v>34.331000000000131</v>
      </c>
      <c r="P213" s="133">
        <f t="shared" si="531"/>
        <v>131.28299999999581</v>
      </c>
      <c r="Q213" s="132">
        <f t="shared" si="529"/>
        <v>2.2683357399818027E-2</v>
      </c>
      <c r="R213" s="132">
        <f t="shared" si="529"/>
        <v>1.0087934288956926E-3</v>
      </c>
      <c r="S213" s="132">
        <f t="shared" si="529"/>
        <v>1.5688784578192804E-3</v>
      </c>
      <c r="T213" s="133">
        <f t="shared" si="529"/>
        <v>5.8746993916817735E-3</v>
      </c>
      <c r="U213" s="132">
        <f t="shared" si="529"/>
        <v>7.4978262939128506E-3</v>
      </c>
      <c r="V213" s="132">
        <f t="shared" si="529"/>
        <v>3.6458325036730862E-3</v>
      </c>
      <c r="W213" s="133">
        <f t="shared" si="529"/>
        <v>5.8746993916816105E-3</v>
      </c>
      <c r="X213" s="132">
        <f t="shared" si="530"/>
        <v>6.2688629977451699E-2</v>
      </c>
      <c r="Y213" s="132">
        <f t="shared" si="530"/>
        <v>-6.7612028082049422E-3</v>
      </c>
      <c r="Z213" s="132">
        <f t="shared" si="530"/>
        <v>1.722933714499094E-2</v>
      </c>
      <c r="AA213" s="133">
        <f t="shared" si="530"/>
        <v>1.7020462777637788E-2</v>
      </c>
      <c r="AB213" s="132">
        <f t="shared" si="530"/>
        <v>1.4986193134376952E-2</v>
      </c>
      <c r="AC213" s="132">
        <f t="shared" si="530"/>
        <v>1.983803383124004E-2</v>
      </c>
      <c r="AD213" s="133">
        <f t="shared" si="530"/>
        <v>1.7020462777637621E-2</v>
      </c>
      <c r="AE213" s="132">
        <f t="shared" si="527"/>
        <v>4.8643708429329724E-3</v>
      </c>
      <c r="AF213" s="132">
        <f t="shared" si="527"/>
        <v>4.0005036875786099E-4</v>
      </c>
      <c r="AG213" s="132">
        <f t="shared" si="527"/>
        <v>6.1027817999093981E-4</v>
      </c>
      <c r="AH213" s="133">
        <f t="shared" si="527"/>
        <v>5.8746993916817735E-3</v>
      </c>
      <c r="AI213" s="132">
        <f t="shared" si="527"/>
        <v>4.338443327942915E-3</v>
      </c>
      <c r="AJ213" s="132">
        <f t="shared" si="527"/>
        <v>1.5362560637388585E-3</v>
      </c>
      <c r="AK213" s="133">
        <f t="shared" si="527"/>
        <v>5.8746993916816105E-3</v>
      </c>
      <c r="AL213" s="132">
        <f t="shared" si="528"/>
        <v>1.3080642637831272E-2</v>
      </c>
      <c r="AM213" s="132">
        <f t="shared" si="528"/>
        <v>-2.7321618160806235E-3</v>
      </c>
      <c r="AN213" s="132">
        <f t="shared" si="528"/>
        <v>6.6719819558870973E-3</v>
      </c>
      <c r="AO213" s="133">
        <f t="shared" si="528"/>
        <v>1.7020462777637788E-2</v>
      </c>
      <c r="AP213" s="132">
        <f t="shared" si="528"/>
        <v>8.702813348017745E-3</v>
      </c>
      <c r="AQ213" s="132">
        <f t="shared" si="528"/>
        <v>8.3176494296198777E-3</v>
      </c>
      <c r="AR213" s="133">
        <f t="shared" si="528"/>
        <v>1.7020462777637621E-2</v>
      </c>
    </row>
    <row r="214" spans="1:44" x14ac:dyDescent="0.2">
      <c r="A214" s="336"/>
      <c r="B214" s="120" t="s">
        <v>532</v>
      </c>
      <c r="C214" s="121">
        <f>'Dati Fig. 11'!C214+'Dati Fig. 11'!D214</f>
        <v>4951.6779999999999</v>
      </c>
      <c r="D214" s="122">
        <f>'Dati Fig. 11'!E214</f>
        <v>8931.5319999999992</v>
      </c>
      <c r="E214" s="122">
        <f>'Dati Fig. 11'!F214+'Dati Fig. 11'!G214</f>
        <v>8761.2890000000007</v>
      </c>
      <c r="F214" s="125">
        <f t="shared" si="483"/>
        <v>22644.499</v>
      </c>
      <c r="G214" s="122">
        <f>'Dati Fig. 11'!I214</f>
        <v>13101.007</v>
      </c>
      <c r="H214" s="122">
        <f>'Dati Fig. 11'!J214</f>
        <v>9543.4930000000004</v>
      </c>
      <c r="I214" s="125">
        <f t="shared" si="526"/>
        <v>22644.5</v>
      </c>
      <c r="J214" s="132">
        <f t="shared" si="531"/>
        <v>50.693000000000211</v>
      </c>
      <c r="K214" s="132">
        <f t="shared" si="531"/>
        <v>60.519999999998618</v>
      </c>
      <c r="L214" s="132">
        <f t="shared" si="531"/>
        <v>54.816999999999098</v>
      </c>
      <c r="M214" s="133">
        <f t="shared" si="531"/>
        <v>166.02999999999884</v>
      </c>
      <c r="N214" s="132">
        <f t="shared" si="531"/>
        <v>73.373999999999796</v>
      </c>
      <c r="O214" s="132">
        <f t="shared" si="531"/>
        <v>92.657000000001062</v>
      </c>
      <c r="P214" s="133">
        <f t="shared" si="531"/>
        <v>166.03100000000268</v>
      </c>
      <c r="Q214" s="132">
        <f t="shared" si="529"/>
        <v>1.0343430963367612E-2</v>
      </c>
      <c r="R214" s="132">
        <f t="shared" si="529"/>
        <v>6.8222205087760694E-3</v>
      </c>
      <c r="S214" s="132">
        <f t="shared" si="529"/>
        <v>6.2961208627328137E-3</v>
      </c>
      <c r="T214" s="133">
        <f t="shared" si="529"/>
        <v>7.386179192186035E-3</v>
      </c>
      <c r="U214" s="132">
        <f t="shared" si="529"/>
        <v>5.6321819934595794E-3</v>
      </c>
      <c r="V214" s="132">
        <f t="shared" si="529"/>
        <v>9.804106218751555E-3</v>
      </c>
      <c r="W214" s="133">
        <f t="shared" si="529"/>
        <v>7.3862236792017599E-3</v>
      </c>
      <c r="X214" s="132">
        <f t="shared" si="530"/>
        <v>7.847317297769868E-2</v>
      </c>
      <c r="Y214" s="132">
        <f t="shared" si="530"/>
        <v>6.4289978520426887E-3</v>
      </c>
      <c r="Z214" s="132">
        <f t="shared" si="530"/>
        <v>2.3764074392860626E-2</v>
      </c>
      <c r="AA214" s="133">
        <f t="shared" si="530"/>
        <v>2.8184315730809907E-2</v>
      </c>
      <c r="AB214" s="132">
        <f t="shared" si="530"/>
        <v>2.1130555614445684E-2</v>
      </c>
      <c r="AC214" s="132">
        <f t="shared" si="530"/>
        <v>3.8027725209544623E-2</v>
      </c>
      <c r="AD214" s="133">
        <f t="shared" si="530"/>
        <v>2.8184314451087451E-2</v>
      </c>
      <c r="AE214" s="132">
        <f t="shared" si="527"/>
        <v>2.2551802794042695E-3</v>
      </c>
      <c r="AF214" s="132">
        <f t="shared" si="527"/>
        <v>2.6923541812388829E-3</v>
      </c>
      <c r="AG214" s="132">
        <f t="shared" si="527"/>
        <v>2.4386447315428422E-3</v>
      </c>
      <c r="AH214" s="133">
        <f t="shared" si="527"/>
        <v>7.386179192186035E-3</v>
      </c>
      <c r="AI214" s="132">
        <f t="shared" si="527"/>
        <v>3.2641902791511199E-3</v>
      </c>
      <c r="AJ214" s="132">
        <f t="shared" si="527"/>
        <v>4.1220334000505576E-3</v>
      </c>
      <c r="AK214" s="133">
        <f t="shared" si="527"/>
        <v>7.3862236792017581E-3</v>
      </c>
      <c r="AL214" s="132">
        <f t="shared" si="528"/>
        <v>1.6359593955150475E-2</v>
      </c>
      <c r="AM214" s="132">
        <f t="shared" si="528"/>
        <v>2.5905641785100089E-3</v>
      </c>
      <c r="AN214" s="132">
        <f t="shared" si="528"/>
        <v>9.2341575971493818E-3</v>
      </c>
      <c r="AO214" s="133">
        <f t="shared" si="528"/>
        <v>2.8184315730809907E-2</v>
      </c>
      <c r="AP214" s="132">
        <f t="shared" si="528"/>
        <v>1.2309561476611556E-2</v>
      </c>
      <c r="AQ214" s="132">
        <f t="shared" si="528"/>
        <v>1.5874754254198271E-2</v>
      </c>
      <c r="AR214" s="133">
        <f t="shared" si="528"/>
        <v>2.8184315730809744E-2</v>
      </c>
    </row>
    <row r="215" spans="1:44" x14ac:dyDescent="0.2">
      <c r="A215" s="336"/>
      <c r="B215" s="120" t="s">
        <v>533</v>
      </c>
      <c r="C215" s="121">
        <f>'Dati Fig. 11'!C215+'Dati Fig. 11'!D215</f>
        <v>5066.3519999999999</v>
      </c>
      <c r="D215" s="122">
        <f>'Dati Fig. 11'!E215</f>
        <v>8921.6419999999998</v>
      </c>
      <c r="E215" s="122">
        <f>'Dati Fig. 11'!F215+'Dati Fig. 11'!G215</f>
        <v>8745.1450000000004</v>
      </c>
      <c r="F215" s="125">
        <f t="shared" si="483"/>
        <v>22733.138999999999</v>
      </c>
      <c r="G215" s="122">
        <f>'Dati Fig. 11'!I215</f>
        <v>13159.098</v>
      </c>
      <c r="H215" s="122">
        <f>'Dati Fig. 11'!J215</f>
        <v>9574.0409999999993</v>
      </c>
      <c r="I215" s="125">
        <f t="shared" si="526"/>
        <v>22733.138999999999</v>
      </c>
      <c r="J215" s="132">
        <f t="shared" si="531"/>
        <v>114.67399999999998</v>
      </c>
      <c r="K215" s="132">
        <f t="shared" si="531"/>
        <v>-9.8899999999994179</v>
      </c>
      <c r="L215" s="132">
        <f t="shared" si="531"/>
        <v>-16.144000000000233</v>
      </c>
      <c r="M215" s="133">
        <f t="shared" si="531"/>
        <v>88.639999999999418</v>
      </c>
      <c r="N215" s="132">
        <f t="shared" si="531"/>
        <v>58.091000000000349</v>
      </c>
      <c r="O215" s="132">
        <f t="shared" si="531"/>
        <v>30.547999999998865</v>
      </c>
      <c r="P215" s="133">
        <f t="shared" si="531"/>
        <v>88.638999999999214</v>
      </c>
      <c r="Q215" s="132">
        <f t="shared" si="529"/>
        <v>2.3158614110206678E-2</v>
      </c>
      <c r="R215" s="132">
        <f t="shared" si="529"/>
        <v>-1.1073128327815898E-3</v>
      </c>
      <c r="S215" s="132">
        <f t="shared" si="529"/>
        <v>-1.8426512354517961E-3</v>
      </c>
      <c r="T215" s="133">
        <f t="shared" si="529"/>
        <v>3.9144164770436923E-3</v>
      </c>
      <c r="U215" s="132">
        <f t="shared" si="529"/>
        <v>4.4340866316612418E-3</v>
      </c>
      <c r="V215" s="132">
        <f t="shared" si="529"/>
        <v>3.2009244413967572E-3</v>
      </c>
      <c r="W215" s="133">
        <f t="shared" si="529"/>
        <v>3.9143721433460314E-3</v>
      </c>
      <c r="X215" s="132">
        <f t="shared" si="530"/>
        <v>9.0622823776336653E-2</v>
      </c>
      <c r="Y215" s="132">
        <f t="shared" si="530"/>
        <v>8.1845600339052089E-4</v>
      </c>
      <c r="Z215" s="132">
        <f t="shared" si="530"/>
        <v>2.2041367855514606E-2</v>
      </c>
      <c r="AA215" s="133">
        <f t="shared" si="530"/>
        <v>2.7892183256234694E-2</v>
      </c>
      <c r="AB215" s="132">
        <f t="shared" si="530"/>
        <v>2.3939255386398638E-2</v>
      </c>
      <c r="AC215" s="132">
        <f t="shared" si="530"/>
        <v>3.3375377665026199E-2</v>
      </c>
      <c r="AD215" s="133">
        <f t="shared" si="530"/>
        <v>2.7892183256234694E-2</v>
      </c>
      <c r="AE215" s="132">
        <f t="shared" si="527"/>
        <v>5.0640996738324827E-3</v>
      </c>
      <c r="AF215" s="132">
        <f t="shared" si="527"/>
        <v>-4.3675066513944148E-4</v>
      </c>
      <c r="AG215" s="132">
        <f t="shared" si="527"/>
        <v>-7.1293253164930845E-4</v>
      </c>
      <c r="AH215" s="133">
        <f t="shared" si="527"/>
        <v>3.9144164770436923E-3</v>
      </c>
      <c r="AI215" s="132">
        <f t="shared" si="527"/>
        <v>2.5653471070391245E-3</v>
      </c>
      <c r="AJ215" s="132">
        <f t="shared" si="527"/>
        <v>1.3490252091688522E-3</v>
      </c>
      <c r="AK215" s="133">
        <f t="shared" si="527"/>
        <v>3.9143723162079766E-3</v>
      </c>
      <c r="AL215" s="132">
        <f t="shared" si="528"/>
        <v>1.9034721409597669E-2</v>
      </c>
      <c r="AM215" s="132">
        <f t="shared" si="528"/>
        <v>3.2989290959940782E-4</v>
      </c>
      <c r="AN215" s="132">
        <f t="shared" si="528"/>
        <v>8.5275689370376568E-3</v>
      </c>
      <c r="AO215" s="133">
        <f t="shared" si="528"/>
        <v>2.7892183256234694E-2</v>
      </c>
      <c r="AP215" s="132">
        <f t="shared" si="528"/>
        <v>1.3910755648285708E-2</v>
      </c>
      <c r="AQ215" s="132">
        <f t="shared" si="528"/>
        <v>1.3981427607948987E-2</v>
      </c>
      <c r="AR215" s="133">
        <f t="shared" si="528"/>
        <v>2.7892183256234694E-2</v>
      </c>
    </row>
    <row r="216" spans="1:44" x14ac:dyDescent="0.2">
      <c r="A216" s="336"/>
      <c r="B216" s="120" t="s">
        <v>534</v>
      </c>
      <c r="C216" s="121">
        <f>'Dati Fig. 11'!C216+'Dati Fig. 11'!D216</f>
        <v>5006.277</v>
      </c>
      <c r="D216" s="122">
        <f>'Dati Fig. 11'!E216</f>
        <v>8918.3580000000002</v>
      </c>
      <c r="E216" s="122">
        <f>'Dati Fig. 11'!F216+'Dati Fig. 11'!G216</f>
        <v>8762.003999999999</v>
      </c>
      <c r="F216" s="125">
        <f t="shared" si="483"/>
        <v>22686.638999999999</v>
      </c>
      <c r="G216" s="122">
        <f>'Dati Fig. 11'!I216</f>
        <v>13159.870999999999</v>
      </c>
      <c r="H216" s="122">
        <f>'Dati Fig. 11'!J216</f>
        <v>9526.768</v>
      </c>
      <c r="I216" s="125">
        <f t="shared" si="526"/>
        <v>22686.638999999999</v>
      </c>
      <c r="J216" s="132">
        <f t="shared" si="531"/>
        <v>-60.074999999999818</v>
      </c>
      <c r="K216" s="132">
        <f t="shared" si="531"/>
        <v>-3.2839999999996508</v>
      </c>
      <c r="L216" s="132">
        <f t="shared" si="531"/>
        <v>16.858999999998559</v>
      </c>
      <c r="M216" s="133">
        <f t="shared" si="531"/>
        <v>-46.5</v>
      </c>
      <c r="N216" s="132">
        <f t="shared" si="531"/>
        <v>0.77299999999922875</v>
      </c>
      <c r="O216" s="132">
        <f t="shared" si="531"/>
        <v>-47.272999999999229</v>
      </c>
      <c r="P216" s="133">
        <f t="shared" si="531"/>
        <v>-46.5</v>
      </c>
      <c r="Q216" s="132">
        <f t="shared" si="529"/>
        <v>-1.1857644316857537E-2</v>
      </c>
      <c r="R216" s="132">
        <f t="shared" si="529"/>
        <v>-3.6809367602955271E-4</v>
      </c>
      <c r="S216" s="132">
        <f t="shared" si="529"/>
        <v>1.9278125176882212E-3</v>
      </c>
      <c r="T216" s="133">
        <f t="shared" si="529"/>
        <v>-2.0454720309412617E-3</v>
      </c>
      <c r="U216" s="132">
        <f t="shared" si="529"/>
        <v>5.8742628104086525E-5</v>
      </c>
      <c r="V216" s="132">
        <f t="shared" si="529"/>
        <v>-4.9376224731019257E-3</v>
      </c>
      <c r="W216" s="133">
        <f t="shared" si="529"/>
        <v>-2.0454720309412617E-3</v>
      </c>
      <c r="X216" s="132">
        <f t="shared" si="530"/>
        <v>4.9770765900232439E-2</v>
      </c>
      <c r="Y216" s="132">
        <f t="shared" si="530"/>
        <v>-1.6948566289647115E-3</v>
      </c>
      <c r="Z216" s="132">
        <f t="shared" si="530"/>
        <v>1.8709980307119366E-2</v>
      </c>
      <c r="AA216" s="133">
        <f t="shared" si="530"/>
        <v>1.7178379304666071E-2</v>
      </c>
      <c r="AB216" s="132">
        <f t="shared" si="530"/>
        <v>1.5283405330953504E-2</v>
      </c>
      <c r="AC216" s="132">
        <f t="shared" si="530"/>
        <v>1.9807789328934792E-2</v>
      </c>
      <c r="AD216" s="133">
        <f t="shared" si="530"/>
        <v>1.717842491088839E-2</v>
      </c>
      <c r="AE216" s="132">
        <f t="shared" si="527"/>
        <v>-2.6426178980386221E-3</v>
      </c>
      <c r="AF216" s="132">
        <f t="shared" si="527"/>
        <v>-1.4445871289484708E-4</v>
      </c>
      <c r="AG216" s="132">
        <f t="shared" si="527"/>
        <v>7.4160457999216734E-4</v>
      </c>
      <c r="AH216" s="133">
        <f t="shared" si="527"/>
        <v>-2.0454720309412617E-3</v>
      </c>
      <c r="AI216" s="132">
        <f t="shared" si="527"/>
        <v>3.400322322400038E-5</v>
      </c>
      <c r="AJ216" s="132">
        <f t="shared" si="527"/>
        <v>-2.0794752541652621E-3</v>
      </c>
      <c r="AK216" s="133">
        <f t="shared" si="527"/>
        <v>-2.0454720309412617E-3</v>
      </c>
      <c r="AL216" s="132">
        <f t="shared" si="528"/>
        <v>1.0641961546754479E-2</v>
      </c>
      <c r="AM216" s="132">
        <f t="shared" si="528"/>
        <v>-6.7886203157072164E-4</v>
      </c>
      <c r="AN216" s="132">
        <f t="shared" si="528"/>
        <v>7.2152797894822727E-3</v>
      </c>
      <c r="AO216" s="133">
        <f t="shared" si="528"/>
        <v>1.7178379304666071E-2</v>
      </c>
      <c r="AP216" s="132">
        <f t="shared" si="528"/>
        <v>8.882013635437707E-3</v>
      </c>
      <c r="AQ216" s="132">
        <f t="shared" si="528"/>
        <v>8.2964105052386466E-3</v>
      </c>
      <c r="AR216" s="133">
        <f t="shared" si="528"/>
        <v>1.7178424140676354E-2</v>
      </c>
    </row>
    <row r="217" spans="1:44" x14ac:dyDescent="0.2">
      <c r="A217" s="336"/>
      <c r="B217" s="144" t="s">
        <v>535</v>
      </c>
      <c r="C217" s="121">
        <f>'Dati Fig. 11'!C217+'Dati Fig. 11'!D217</f>
        <v>5036.8</v>
      </c>
      <c r="D217" s="122">
        <f>'Dati Fig. 11'!E217</f>
        <v>8902.3009999999995</v>
      </c>
      <c r="E217" s="122">
        <f>'Dati Fig. 11'!F217+'Dati Fig. 11'!G217</f>
        <v>8843.979000000003</v>
      </c>
      <c r="F217" s="125">
        <f t="shared" si="483"/>
        <v>22783.08</v>
      </c>
      <c r="G217" s="122">
        <f>'Dati Fig. 11'!I217</f>
        <v>13178.759</v>
      </c>
      <c r="H217" s="122">
        <f>'Dati Fig. 11'!J217</f>
        <v>9604.32</v>
      </c>
      <c r="I217" s="125">
        <f t="shared" si="526"/>
        <v>22783.078999999998</v>
      </c>
      <c r="J217" s="132">
        <f t="shared" si="531"/>
        <v>30.523000000000138</v>
      </c>
      <c r="K217" s="132">
        <f t="shared" si="531"/>
        <v>-16.057000000000698</v>
      </c>
      <c r="L217" s="132">
        <f t="shared" si="531"/>
        <v>81.975000000004002</v>
      </c>
      <c r="M217" s="133">
        <f t="shared" si="531"/>
        <v>96.441000000002532</v>
      </c>
      <c r="N217" s="132">
        <f t="shared" si="531"/>
        <v>18.888000000000829</v>
      </c>
      <c r="O217" s="132">
        <f t="shared" si="531"/>
        <v>77.55199999999968</v>
      </c>
      <c r="P217" s="133">
        <f t="shared" si="531"/>
        <v>96.43999999999869</v>
      </c>
      <c r="Q217" s="132">
        <f t="shared" si="529"/>
        <v>6.0969458941245438E-3</v>
      </c>
      <c r="R217" s="132">
        <f t="shared" si="529"/>
        <v>-1.8004435345610368E-3</v>
      </c>
      <c r="S217" s="132">
        <f t="shared" si="529"/>
        <v>9.3557364274204861E-3</v>
      </c>
      <c r="T217" s="133">
        <f t="shared" si="529"/>
        <v>4.2510043025766192E-3</v>
      </c>
      <c r="U217" s="132">
        <f t="shared" si="529"/>
        <v>1.4352724278224938E-3</v>
      </c>
      <c r="V217" s="132">
        <f t="shared" si="529"/>
        <v>8.1404312564344675E-3</v>
      </c>
      <c r="W217" s="133">
        <f t="shared" si="529"/>
        <v>4.2509602237686553E-3</v>
      </c>
      <c r="X217" s="132">
        <f t="shared" si="530"/>
        <v>6.2034155548110127E-2</v>
      </c>
      <c r="Y217" s="132">
        <f t="shared" si="530"/>
        <v>-1.7219769722024258E-3</v>
      </c>
      <c r="Z217" s="132">
        <f t="shared" si="530"/>
        <v>2.8063025388358077E-2</v>
      </c>
      <c r="AA217" s="133">
        <f t="shared" si="530"/>
        <v>2.3369053128446966E-2</v>
      </c>
      <c r="AB217" s="132">
        <f t="shared" si="530"/>
        <v>1.9974814001532872E-2</v>
      </c>
      <c r="AC217" s="132">
        <f t="shared" si="530"/>
        <v>2.8063243264478045E-2</v>
      </c>
      <c r="AD217" s="133">
        <f t="shared" si="530"/>
        <v>2.3368962242878405E-2</v>
      </c>
      <c r="AE217" s="132">
        <f t="shared" ref="AE217:AK230" si="532">(C217-C216)/$F216</f>
        <v>1.3454174503327769E-3</v>
      </c>
      <c r="AF217" s="132">
        <f t="shared" si="532"/>
        <v>-7.0777341676749473E-4</v>
      </c>
      <c r="AG217" s="132">
        <f t="shared" si="532"/>
        <v>3.6133602690113773E-3</v>
      </c>
      <c r="AH217" s="133">
        <f t="shared" si="532"/>
        <v>4.2510043025766192E-3</v>
      </c>
      <c r="AI217" s="132">
        <f t="shared" si="532"/>
        <v>8.3256052163570066E-4</v>
      </c>
      <c r="AJ217" s="132">
        <f t="shared" si="532"/>
        <v>3.4183997021330344E-3</v>
      </c>
      <c r="AK217" s="133">
        <f t="shared" si="532"/>
        <v>4.2509602237686553E-3</v>
      </c>
      <c r="AL217" s="132">
        <f t="shared" si="528"/>
        <v>1.3214993123736953E-2</v>
      </c>
      <c r="AM217" s="132">
        <f t="shared" si="528"/>
        <v>-6.8975990866205063E-4</v>
      </c>
      <c r="AN217" s="132">
        <f t="shared" si="528"/>
        <v>1.0843819913372185E-2</v>
      </c>
      <c r="AO217" s="133">
        <f t="shared" si="528"/>
        <v>2.3369053128446966E-2</v>
      </c>
      <c r="AP217" s="132">
        <f t="shared" si="528"/>
        <v>1.159278166884435E-2</v>
      </c>
      <c r="AQ217" s="132">
        <f t="shared" si="528"/>
        <v>1.177618162371981E-2</v>
      </c>
      <c r="AR217" s="133">
        <f t="shared" si="528"/>
        <v>2.3368963292564077E-2</v>
      </c>
    </row>
    <row r="218" spans="1:44" x14ac:dyDescent="0.2">
      <c r="A218" s="336"/>
      <c r="B218" s="120" t="s">
        <v>536</v>
      </c>
      <c r="C218" s="121">
        <f>'Dati Fig. 11'!C218+'Dati Fig. 11'!D218</f>
        <v>5051.277</v>
      </c>
      <c r="D218" s="122">
        <f>'Dati Fig. 11'!E218</f>
        <v>8893.8719999999994</v>
      </c>
      <c r="E218" s="122">
        <f>'Dati Fig. 11'!F218+'Dati Fig. 11'!G218</f>
        <v>8797.7770000000019</v>
      </c>
      <c r="F218" s="145">
        <f t="shared" si="483"/>
        <v>22742.925999999999</v>
      </c>
      <c r="G218" s="93">
        <f>'Dati Fig. 11'!I218</f>
        <v>13165.421</v>
      </c>
      <c r="H218" s="93">
        <f>'Dati Fig. 11'!J218</f>
        <v>9577.5059999999994</v>
      </c>
      <c r="I218" s="145">
        <f t="shared" si="526"/>
        <v>22742.927</v>
      </c>
      <c r="J218" s="168">
        <f t="shared" si="531"/>
        <v>14.476999999999862</v>
      </c>
      <c r="K218" s="168">
        <f t="shared" si="531"/>
        <v>-8.4290000000000873</v>
      </c>
      <c r="L218" s="168">
        <f t="shared" si="531"/>
        <v>-46.202000000001135</v>
      </c>
      <c r="M218" s="170">
        <f t="shared" si="531"/>
        <v>-40.15400000000227</v>
      </c>
      <c r="N218" s="168">
        <f t="shared" si="531"/>
        <v>-13.337999999999738</v>
      </c>
      <c r="O218" s="168">
        <f t="shared" si="531"/>
        <v>-26.814000000000306</v>
      </c>
      <c r="P218" s="170">
        <f t="shared" si="531"/>
        <v>-40.151999999998225</v>
      </c>
      <c r="Q218" s="168">
        <f t="shared" si="529"/>
        <v>2.8742455527318656E-3</v>
      </c>
      <c r="R218" s="168">
        <f t="shared" si="529"/>
        <v>-9.4683385789809708E-4</v>
      </c>
      <c r="S218" s="168">
        <f t="shared" si="529"/>
        <v>-5.2241191436570708E-3</v>
      </c>
      <c r="T218" s="170">
        <f t="shared" si="529"/>
        <v>-1.7624482730167416E-3</v>
      </c>
      <c r="U218" s="168">
        <f t="shared" si="529"/>
        <v>-1.0120831559329478E-3</v>
      </c>
      <c r="V218" s="168">
        <f t="shared" si="529"/>
        <v>-2.7918686591034353E-3</v>
      </c>
      <c r="W218" s="170">
        <f t="shared" si="529"/>
        <v>-1.762360565926942E-3</v>
      </c>
      <c r="X218" s="168">
        <f t="shared" si="530"/>
        <v>5.5141763713427334E-2</v>
      </c>
      <c r="Y218" s="168">
        <f t="shared" si="530"/>
        <v>-2.2873458285162852E-3</v>
      </c>
      <c r="Z218" s="168">
        <f t="shared" si="530"/>
        <v>1.9853212995795969E-2</v>
      </c>
      <c r="AA218" s="170">
        <f t="shared" si="530"/>
        <v>1.8579929337382974E-2</v>
      </c>
      <c r="AB218" s="168">
        <f t="shared" si="530"/>
        <v>1.8107819931601512E-2</v>
      </c>
      <c r="AC218" s="168">
        <f t="shared" si="530"/>
        <v>1.9229721411781371E-2</v>
      </c>
      <c r="AD218" s="170">
        <f t="shared" si="530"/>
        <v>1.8579974124053326E-2</v>
      </c>
      <c r="AE218" s="168">
        <f t="shared" si="532"/>
        <v>6.3542769458738071E-4</v>
      </c>
      <c r="AF218" s="168">
        <f t="shared" si="532"/>
        <v>-3.6996753731278152E-4</v>
      </c>
      <c r="AG218" s="168">
        <f t="shared" si="532"/>
        <v>-2.027908430291301E-3</v>
      </c>
      <c r="AH218" s="170">
        <f t="shared" si="532"/>
        <v>-1.7624482730167416E-3</v>
      </c>
      <c r="AI218" s="168">
        <f t="shared" si="532"/>
        <v>-5.8543445398952807E-4</v>
      </c>
      <c r="AJ218" s="168">
        <f t="shared" si="532"/>
        <v>-1.1769260345835728E-3</v>
      </c>
      <c r="AK218" s="170">
        <f t="shared" si="532"/>
        <v>-1.7623604885730209E-3</v>
      </c>
      <c r="AL218" s="168">
        <f t="shared" ref="AL218:AR230" si="533">(C218-C206)/$F206</f>
        <v>1.1822785236450311E-2</v>
      </c>
      <c r="AM218" s="168">
        <f t="shared" si="533"/>
        <v>-9.1320020824015784E-4</v>
      </c>
      <c r="AN218" s="168">
        <f t="shared" si="533"/>
        <v>7.6703443091729034E-3</v>
      </c>
      <c r="AO218" s="170">
        <f t="shared" si="533"/>
        <v>1.8579929337382974E-2</v>
      </c>
      <c r="AP218" s="168">
        <f t="shared" si="533"/>
        <v>1.0487112366889585E-2</v>
      </c>
      <c r="AQ218" s="168">
        <f t="shared" si="533"/>
        <v>8.0928617571637395E-3</v>
      </c>
      <c r="AR218" s="170">
        <f t="shared" si="533"/>
        <v>1.8579974124053326E-2</v>
      </c>
    </row>
    <row r="219" spans="1:44" x14ac:dyDescent="0.2">
      <c r="A219" s="336"/>
      <c r="B219" s="120" t="s">
        <v>537</v>
      </c>
      <c r="C219" s="121">
        <f>'Dati Fig. 11'!C219+'Dati Fig. 11'!D219</f>
        <v>5071.6990000000005</v>
      </c>
      <c r="D219" s="122">
        <f>'Dati Fig. 11'!E219</f>
        <v>8890.3680000000004</v>
      </c>
      <c r="E219" s="122">
        <f>'Dati Fig. 11'!F219+'Dati Fig. 11'!G219</f>
        <v>8932.1130000000012</v>
      </c>
      <c r="F219" s="145">
        <f t="shared" si="483"/>
        <v>22894.18</v>
      </c>
      <c r="G219" s="93">
        <f>'Dati Fig. 11'!I219</f>
        <v>13216.459000000001</v>
      </c>
      <c r="H219" s="93">
        <f>'Dati Fig. 11'!J219</f>
        <v>9677.7209999999995</v>
      </c>
      <c r="I219" s="145">
        <f t="shared" si="526"/>
        <v>22894.18</v>
      </c>
      <c r="J219" s="168">
        <f t="shared" si="531"/>
        <v>20.42200000000048</v>
      </c>
      <c r="K219" s="168">
        <f t="shared" si="531"/>
        <v>-3.5039999999989959</v>
      </c>
      <c r="L219" s="168">
        <f t="shared" si="531"/>
        <v>134.33599999999933</v>
      </c>
      <c r="M219" s="170">
        <f t="shared" si="531"/>
        <v>151.25400000000081</v>
      </c>
      <c r="N219" s="168">
        <f t="shared" si="531"/>
        <v>51.038000000000466</v>
      </c>
      <c r="O219" s="168">
        <f t="shared" si="531"/>
        <v>100.21500000000015</v>
      </c>
      <c r="P219" s="170">
        <f t="shared" si="531"/>
        <v>151.25300000000061</v>
      </c>
      <c r="Q219" s="168">
        <f t="shared" si="529"/>
        <v>4.0429380530904325E-3</v>
      </c>
      <c r="R219" s="168">
        <f t="shared" si="529"/>
        <v>-3.9397913529663975E-4</v>
      </c>
      <c r="S219" s="168">
        <f t="shared" si="529"/>
        <v>1.5269311781828445E-2</v>
      </c>
      <c r="T219" s="170">
        <f t="shared" si="529"/>
        <v>6.6505954422927298E-3</v>
      </c>
      <c r="U219" s="168">
        <f t="shared" si="529"/>
        <v>3.8766705599464282E-3</v>
      </c>
      <c r="V219" s="168">
        <f t="shared" si="529"/>
        <v>1.0463579975830884E-2</v>
      </c>
      <c r="W219" s="170">
        <f t="shared" si="529"/>
        <v>6.6505511801537515E-3</v>
      </c>
      <c r="X219" s="168">
        <f t="shared" si="530"/>
        <v>7.4575790692757077E-2</v>
      </c>
      <c r="Y219" s="168">
        <f t="shared" si="530"/>
        <v>-4.9529800984282153E-3</v>
      </c>
      <c r="Z219" s="168">
        <f t="shared" si="530"/>
        <v>3.8477958433039104E-2</v>
      </c>
      <c r="AA219" s="170">
        <f t="shared" si="530"/>
        <v>2.8697579083930926E-2</v>
      </c>
      <c r="AB219" s="168">
        <f t="shared" si="530"/>
        <v>2.453813857280816E-2</v>
      </c>
      <c r="AC219" s="168">
        <f t="shared" si="530"/>
        <v>3.4432812410815188E-2</v>
      </c>
      <c r="AD219" s="170">
        <f t="shared" si="530"/>
        <v>2.8697579083930759E-2</v>
      </c>
      <c r="AE219" s="168">
        <f t="shared" si="532"/>
        <v>8.9794954264022495E-4</v>
      </c>
      <c r="AF219" s="168">
        <f t="shared" si="532"/>
        <v>-1.5406988529088105E-4</v>
      </c>
      <c r="AG219" s="168">
        <f t="shared" si="532"/>
        <v>5.9067157849433853E-3</v>
      </c>
      <c r="AH219" s="170">
        <f t="shared" si="532"/>
        <v>6.6505954422927298E-3</v>
      </c>
      <c r="AI219" s="168">
        <f t="shared" si="532"/>
        <v>2.244126371426459E-3</v>
      </c>
      <c r="AJ219" s="168">
        <f t="shared" si="532"/>
        <v>4.4064251011501398E-3</v>
      </c>
      <c r="AK219" s="170">
        <f t="shared" si="532"/>
        <v>6.6505514725765987E-3</v>
      </c>
      <c r="AL219" s="168">
        <f t="shared" si="533"/>
        <v>1.5815280905156923E-2</v>
      </c>
      <c r="AM219" s="168">
        <f t="shared" si="533"/>
        <v>-1.9884072706338445E-3</v>
      </c>
      <c r="AN219" s="168">
        <f t="shared" si="533"/>
        <v>1.4870705449407847E-2</v>
      </c>
      <c r="AO219" s="170">
        <f t="shared" si="533"/>
        <v>2.8697579083930926E-2</v>
      </c>
      <c r="AP219" s="168">
        <f t="shared" si="533"/>
        <v>1.4223000416840804E-2</v>
      </c>
      <c r="AQ219" s="168">
        <f t="shared" si="533"/>
        <v>1.447457866708996E-2</v>
      </c>
      <c r="AR219" s="170">
        <f t="shared" si="533"/>
        <v>2.8697579083930762E-2</v>
      </c>
    </row>
    <row r="220" spans="1:44" x14ac:dyDescent="0.2">
      <c r="A220" s="337"/>
      <c r="B220" s="126" t="s">
        <v>538</v>
      </c>
      <c r="C220" s="135">
        <f>'Dati Fig. 11'!C220+'Dati Fig. 11'!D220</f>
        <v>5119.6080000000002</v>
      </c>
      <c r="D220" s="136">
        <f>'Dati Fig. 11'!E220</f>
        <v>8911.1890000000003</v>
      </c>
      <c r="E220" s="136">
        <f>'Dati Fig. 11'!F220+'Dati Fig. 11'!G220</f>
        <v>8844.2950000000001</v>
      </c>
      <c r="F220" s="146">
        <f t="shared" si="483"/>
        <v>22875.092000000001</v>
      </c>
      <c r="G220" s="102">
        <f>'Dati Fig. 11'!I220</f>
        <v>13161.15</v>
      </c>
      <c r="H220" s="102">
        <f>'Dati Fig. 11'!J220</f>
        <v>9713.9419999999991</v>
      </c>
      <c r="I220" s="146">
        <f t="shared" si="526"/>
        <v>22875.091999999997</v>
      </c>
      <c r="J220" s="175">
        <f t="shared" si="531"/>
        <v>47.908999999999651</v>
      </c>
      <c r="K220" s="175">
        <f t="shared" si="531"/>
        <v>20.820999999999913</v>
      </c>
      <c r="L220" s="175">
        <f t="shared" si="531"/>
        <v>-87.81800000000112</v>
      </c>
      <c r="M220" s="177">
        <f t="shared" si="531"/>
        <v>-19.087999999999738</v>
      </c>
      <c r="N220" s="175">
        <f t="shared" si="531"/>
        <v>-55.309000000001106</v>
      </c>
      <c r="O220" s="175">
        <f t="shared" si="531"/>
        <v>36.220999999999549</v>
      </c>
      <c r="P220" s="177">
        <f t="shared" si="531"/>
        <v>-19.088000000003376</v>
      </c>
      <c r="Q220" s="175">
        <f t="shared" si="529"/>
        <v>9.4463413542482805E-3</v>
      </c>
      <c r="R220" s="175">
        <f t="shared" si="529"/>
        <v>2.3419727957267812E-3</v>
      </c>
      <c r="S220" s="175">
        <f t="shared" si="529"/>
        <v>-9.8317161907827532E-3</v>
      </c>
      <c r="T220" s="177">
        <f t="shared" si="529"/>
        <v>-8.3374901394152301E-4</v>
      </c>
      <c r="U220" s="175">
        <f t="shared" si="529"/>
        <v>-4.1848576838925695E-3</v>
      </c>
      <c r="V220" s="175">
        <f t="shared" si="529"/>
        <v>3.7427200060840306E-3</v>
      </c>
      <c r="W220" s="177">
        <f t="shared" si="529"/>
        <v>-8.3374901394168196E-4</v>
      </c>
      <c r="X220" s="175">
        <f t="shared" si="530"/>
        <v>9.0863763908778983E-2</v>
      </c>
      <c r="Y220" s="175">
        <f t="shared" si="530"/>
        <v>6.7035704400774908E-3</v>
      </c>
      <c r="Z220" s="175">
        <f t="shared" si="530"/>
        <v>2.2700676921084521E-2</v>
      </c>
      <c r="AA220" s="177">
        <f t="shared" si="530"/>
        <v>3.0734602385193672E-2</v>
      </c>
      <c r="AB220" s="175">
        <f t="shared" si="530"/>
        <v>1.8429171577165955E-2</v>
      </c>
      <c r="AC220" s="175">
        <f t="shared" si="530"/>
        <v>4.7889166019148319E-2</v>
      </c>
      <c r="AD220" s="177">
        <f t="shared" si="530"/>
        <v>3.0734602385193509E-2</v>
      </c>
      <c r="AE220" s="175">
        <f t="shared" si="532"/>
        <v>2.0926279080534724E-3</v>
      </c>
      <c r="AF220" s="175">
        <f t="shared" si="532"/>
        <v>9.0944510788330975E-4</v>
      </c>
      <c r="AG220" s="175">
        <f t="shared" si="532"/>
        <v>-3.8358220298783849E-3</v>
      </c>
      <c r="AH220" s="177">
        <f t="shared" si="532"/>
        <v>-8.3374901394152301E-4</v>
      </c>
      <c r="AI220" s="175">
        <f t="shared" si="532"/>
        <v>-2.415854160315028E-3</v>
      </c>
      <c r="AJ220" s="175">
        <f t="shared" si="532"/>
        <v>1.5821051463734254E-3</v>
      </c>
      <c r="AK220" s="177">
        <f t="shared" si="532"/>
        <v>-8.3374901394168196E-4</v>
      </c>
      <c r="AL220" s="175">
        <f t="shared" si="533"/>
        <v>1.9215023620737348E-2</v>
      </c>
      <c r="AM220" s="175">
        <f t="shared" si="533"/>
        <v>2.6737711293547996E-3</v>
      </c>
      <c r="AN220" s="175">
        <f t="shared" si="533"/>
        <v>8.8458076351015259E-3</v>
      </c>
      <c r="AO220" s="177">
        <f t="shared" si="533"/>
        <v>3.0734602385193672E-2</v>
      </c>
      <c r="AP220" s="175">
        <f t="shared" si="533"/>
        <v>1.0731312158397333E-2</v>
      </c>
      <c r="AQ220" s="175">
        <f t="shared" si="533"/>
        <v>2.0003290226796255E-2</v>
      </c>
      <c r="AR220" s="177">
        <f t="shared" si="533"/>
        <v>3.0734602385193509E-2</v>
      </c>
    </row>
    <row r="221" spans="1:44" x14ac:dyDescent="0.2">
      <c r="A221" s="335">
        <v>2022</v>
      </c>
      <c r="B221" s="113" t="s">
        <v>527</v>
      </c>
      <c r="C221" s="114">
        <f>'Dati Fig. 11'!C221+'Dati Fig. 11'!D221</f>
        <v>5106.482</v>
      </c>
      <c r="D221" s="115">
        <f>'Dati Fig. 11'!E221</f>
        <v>8864.6959999999999</v>
      </c>
      <c r="E221" s="115">
        <f>'Dati Fig. 11'!F221+'Dati Fig. 11'!G221</f>
        <v>8881.1199999999972</v>
      </c>
      <c r="F221" s="118">
        <f t="shared" si="483"/>
        <v>22852.297999999995</v>
      </c>
      <c r="G221" s="115">
        <f>'Dati Fig. 11'!I221</f>
        <v>13234.227999999999</v>
      </c>
      <c r="H221" s="115">
        <f>'Dati Fig. 11'!J221</f>
        <v>9618.07</v>
      </c>
      <c r="I221" s="118">
        <f t="shared" si="526"/>
        <v>22852.297999999999</v>
      </c>
      <c r="J221" s="128">
        <f t="shared" si="531"/>
        <v>-13.126000000000204</v>
      </c>
      <c r="K221" s="128">
        <f t="shared" si="531"/>
        <v>-46.493000000000393</v>
      </c>
      <c r="L221" s="128">
        <f t="shared" si="531"/>
        <v>36.82499999999709</v>
      </c>
      <c r="M221" s="129">
        <f t="shared" si="531"/>
        <v>-22.794000000005326</v>
      </c>
      <c r="N221" s="128">
        <f t="shared" si="531"/>
        <v>73.07799999999952</v>
      </c>
      <c r="O221" s="128">
        <f t="shared" si="531"/>
        <v>-95.871999999999389</v>
      </c>
      <c r="P221" s="129">
        <f t="shared" si="531"/>
        <v>-22.79399999999805</v>
      </c>
      <c r="Q221" s="128">
        <f t="shared" si="529"/>
        <v>-2.5638681711568937E-3</v>
      </c>
      <c r="R221" s="128">
        <f t="shared" si="529"/>
        <v>-5.2173733493925886E-3</v>
      </c>
      <c r="S221" s="128">
        <f t="shared" si="529"/>
        <v>4.163701007259153E-3</v>
      </c>
      <c r="T221" s="129">
        <f t="shared" si="529"/>
        <v>-9.9645500879320297E-4</v>
      </c>
      <c r="U221" s="128">
        <f t="shared" si="529"/>
        <v>5.5525542980666221E-3</v>
      </c>
      <c r="V221" s="128">
        <f t="shared" si="529"/>
        <v>-9.869525677629061E-3</v>
      </c>
      <c r="W221" s="129">
        <f t="shared" si="529"/>
        <v>-9.9645500879288508E-4</v>
      </c>
      <c r="X221" s="128">
        <f t="shared" si="530"/>
        <v>9.5185499105232593E-2</v>
      </c>
      <c r="Y221" s="128">
        <f t="shared" si="530"/>
        <v>4.0554357279980338E-3</v>
      </c>
      <c r="Z221" s="128">
        <f t="shared" si="530"/>
        <v>3.0453247107959137E-2</v>
      </c>
      <c r="AA221" s="129">
        <f t="shared" si="530"/>
        <v>3.3563183414503234E-2</v>
      </c>
      <c r="AB221" s="128">
        <f t="shared" si="530"/>
        <v>3.2481975565690241E-2</v>
      </c>
      <c r="AC221" s="128">
        <f t="shared" si="530"/>
        <v>3.5054494393872211E-2</v>
      </c>
      <c r="AD221" s="129">
        <f t="shared" si="530"/>
        <v>3.3563136668534568E-2</v>
      </c>
      <c r="AE221" s="128">
        <f t="shared" si="532"/>
        <v>-5.7381189986034609E-4</v>
      </c>
      <c r="AF221" s="128">
        <f t="shared" si="532"/>
        <v>-2.0324727000005241E-3</v>
      </c>
      <c r="AG221" s="128">
        <f t="shared" si="532"/>
        <v>1.609829591067747E-3</v>
      </c>
      <c r="AH221" s="129">
        <f t="shared" si="532"/>
        <v>-9.9645500879320297E-4</v>
      </c>
      <c r="AI221" s="128">
        <f t="shared" si="532"/>
        <v>3.194653818222874E-3</v>
      </c>
      <c r="AJ221" s="128">
        <f t="shared" si="532"/>
        <v>-4.1911088270158384E-3</v>
      </c>
      <c r="AK221" s="129">
        <f t="shared" si="532"/>
        <v>-9.9645500879288486E-4</v>
      </c>
      <c r="AL221" s="128">
        <f t="shared" si="533"/>
        <v>2.0072989812081846E-2</v>
      </c>
      <c r="AM221" s="128">
        <f t="shared" si="533"/>
        <v>1.6193876774299283E-3</v>
      </c>
      <c r="AN221" s="128">
        <f t="shared" si="533"/>
        <v>1.18708059249915E-2</v>
      </c>
      <c r="AO221" s="129">
        <f t="shared" si="533"/>
        <v>3.3563183414503234E-2</v>
      </c>
      <c r="AP221" s="128">
        <f t="shared" si="533"/>
        <v>1.8830667769807088E-2</v>
      </c>
      <c r="AQ221" s="128">
        <f t="shared" si="533"/>
        <v>1.4732470416720142E-2</v>
      </c>
      <c r="AR221" s="129">
        <f t="shared" si="533"/>
        <v>3.3563138186527314E-2</v>
      </c>
    </row>
    <row r="222" spans="1:44" x14ac:dyDescent="0.2">
      <c r="A222" s="336"/>
      <c r="B222" s="120" t="s">
        <v>528</v>
      </c>
      <c r="C222" s="121">
        <f>'Dati Fig. 11'!C222+'Dati Fig. 11'!D222</f>
        <v>5145.7529999999997</v>
      </c>
      <c r="D222" s="122">
        <f>'Dati Fig. 11'!E222</f>
        <v>8933.9130000000005</v>
      </c>
      <c r="E222" s="122">
        <f>'Dati Fig. 11'!F222+'Dati Fig. 11'!G222</f>
        <v>8879.26</v>
      </c>
      <c r="F222" s="125">
        <f t="shared" si="483"/>
        <v>22958.925999999999</v>
      </c>
      <c r="G222" s="122">
        <f>'Dati Fig. 11'!I222</f>
        <v>13291.796</v>
      </c>
      <c r="H222" s="122">
        <f>'Dati Fig. 11'!J222</f>
        <v>9667.1309999999994</v>
      </c>
      <c r="I222" s="125">
        <f t="shared" si="526"/>
        <v>22958.927</v>
      </c>
      <c r="J222" s="132">
        <f t="shared" si="531"/>
        <v>39.270999999999731</v>
      </c>
      <c r="K222" s="132">
        <f t="shared" si="531"/>
        <v>69.217000000000553</v>
      </c>
      <c r="L222" s="132">
        <f t="shared" si="531"/>
        <v>-1.8599999999969441</v>
      </c>
      <c r="M222" s="133">
        <f t="shared" si="531"/>
        <v>106.62800000000425</v>
      </c>
      <c r="N222" s="132">
        <f t="shared" si="531"/>
        <v>57.56800000000112</v>
      </c>
      <c r="O222" s="132">
        <f t="shared" si="531"/>
        <v>49.060999999999694</v>
      </c>
      <c r="P222" s="133">
        <f t="shared" si="531"/>
        <v>106.62900000000081</v>
      </c>
      <c r="Q222" s="132">
        <f t="shared" si="529"/>
        <v>7.6904217032390853E-3</v>
      </c>
      <c r="R222" s="132">
        <f t="shared" si="529"/>
        <v>7.8081639799041673E-3</v>
      </c>
      <c r="S222" s="132">
        <f t="shared" si="529"/>
        <v>-2.0943304448053227E-4</v>
      </c>
      <c r="T222" s="133">
        <f t="shared" si="529"/>
        <v>4.6659640093965286E-3</v>
      </c>
      <c r="U222" s="132">
        <f t="shared" si="529"/>
        <v>4.3499326141276332E-3</v>
      </c>
      <c r="V222" s="132">
        <f t="shared" si="529"/>
        <v>5.1009194152256843E-3</v>
      </c>
      <c r="W222" s="133">
        <f t="shared" si="529"/>
        <v>4.6660077686717033E-3</v>
      </c>
      <c r="X222" s="132">
        <f t="shared" si="530"/>
        <v>9.8466705105596325E-2</v>
      </c>
      <c r="Y222" s="132">
        <f t="shared" si="530"/>
        <v>1.1507796464171934E-2</v>
      </c>
      <c r="Z222" s="132">
        <f t="shared" si="530"/>
        <v>2.8104204266131416E-2</v>
      </c>
      <c r="AA222" s="133">
        <f t="shared" si="530"/>
        <v>3.6366099366608992E-2</v>
      </c>
      <c r="AB222" s="132">
        <f t="shared" si="530"/>
        <v>3.4884440672267925E-2</v>
      </c>
      <c r="AC222" s="132">
        <f t="shared" si="530"/>
        <v>3.8410350319907978E-2</v>
      </c>
      <c r="AD222" s="133">
        <f t="shared" si="530"/>
        <v>3.6366144506616828E-2</v>
      </c>
      <c r="AE222" s="132">
        <f t="shared" si="532"/>
        <v>1.7184705013036212E-3</v>
      </c>
      <c r="AF222" s="132">
        <f t="shared" si="532"/>
        <v>3.0288857601979708E-3</v>
      </c>
      <c r="AG222" s="132">
        <f t="shared" si="532"/>
        <v>-8.1392252105103147E-5</v>
      </c>
      <c r="AH222" s="133">
        <f t="shared" si="532"/>
        <v>4.6659640093965286E-3</v>
      </c>
      <c r="AI222" s="132">
        <f t="shared" si="532"/>
        <v>2.5191339619324558E-3</v>
      </c>
      <c r="AJ222" s="132">
        <f t="shared" si="532"/>
        <v>2.146873806739248E-3</v>
      </c>
      <c r="AK222" s="133">
        <f t="shared" si="532"/>
        <v>4.6660077686717033E-3</v>
      </c>
      <c r="AL222" s="132">
        <f t="shared" si="533"/>
        <v>2.0821550850873331E-2</v>
      </c>
      <c r="AM222" s="132">
        <f t="shared" si="533"/>
        <v>4.5880303956562871E-3</v>
      </c>
      <c r="AN222" s="132">
        <f t="shared" si="533"/>
        <v>1.0956518120079453E-2</v>
      </c>
      <c r="AO222" s="133">
        <f t="shared" si="533"/>
        <v>3.6366099366608992E-2</v>
      </c>
      <c r="AP222" s="132">
        <f t="shared" si="533"/>
        <v>2.0224845087392657E-2</v>
      </c>
      <c r="AQ222" s="132">
        <f t="shared" si="533"/>
        <v>1.6141299419224087E-2</v>
      </c>
      <c r="AR222" s="133">
        <f t="shared" si="533"/>
        <v>3.6366144506616828E-2</v>
      </c>
    </row>
    <row r="223" spans="1:44" x14ac:dyDescent="0.2">
      <c r="A223" s="336"/>
      <c r="B223" s="120" t="s">
        <v>529</v>
      </c>
      <c r="C223" s="121">
        <f>'Dati Fig. 11'!C223+'Dati Fig. 11'!D223</f>
        <v>5197.9139999999998</v>
      </c>
      <c r="D223" s="122">
        <f>'Dati Fig. 11'!E223</f>
        <v>8935.8960000000006</v>
      </c>
      <c r="E223" s="122">
        <f>'Dati Fig. 11'!F223+'Dati Fig. 11'!G223</f>
        <v>8914.3829999999998</v>
      </c>
      <c r="F223" s="125">
        <f t="shared" si="483"/>
        <v>23048.192999999999</v>
      </c>
      <c r="G223" s="122">
        <f>'Dati Fig. 11'!I223</f>
        <v>13295.56</v>
      </c>
      <c r="H223" s="122">
        <f>'Dati Fig. 11'!J223</f>
        <v>9752.6329999999998</v>
      </c>
      <c r="I223" s="125">
        <f t="shared" si="526"/>
        <v>23048.192999999999</v>
      </c>
      <c r="J223" s="132">
        <f t="shared" si="531"/>
        <v>52.161000000000058</v>
      </c>
      <c r="K223" s="132">
        <f t="shared" si="531"/>
        <v>1.9830000000001746</v>
      </c>
      <c r="L223" s="132">
        <f t="shared" si="531"/>
        <v>35.122999999999593</v>
      </c>
      <c r="M223" s="133">
        <f t="shared" si="531"/>
        <v>89.266999999999825</v>
      </c>
      <c r="N223" s="132">
        <f t="shared" si="531"/>
        <v>3.7639999999992142</v>
      </c>
      <c r="O223" s="132">
        <f t="shared" si="531"/>
        <v>85.502000000000407</v>
      </c>
      <c r="P223" s="133">
        <f t="shared" si="531"/>
        <v>89.265999999999622</v>
      </c>
      <c r="Q223" s="132">
        <f t="shared" si="529"/>
        <v>1.0136708854855656E-2</v>
      </c>
      <c r="R223" s="132">
        <f t="shared" si="529"/>
        <v>2.2196320917834935E-4</v>
      </c>
      <c r="S223" s="132">
        <f t="shared" si="529"/>
        <v>3.9556224279950801E-3</v>
      </c>
      <c r="T223" s="133">
        <f t="shared" si="529"/>
        <v>3.8881174145515267E-3</v>
      </c>
      <c r="U223" s="132">
        <f t="shared" si="529"/>
        <v>2.8318219749981223E-4</v>
      </c>
      <c r="V223" s="132">
        <f t="shared" si="529"/>
        <v>8.8446096365095723E-3</v>
      </c>
      <c r="W223" s="133">
        <f t="shared" si="529"/>
        <v>3.8880736891580177E-3</v>
      </c>
      <c r="X223" s="132">
        <f t="shared" si="530"/>
        <v>9.2295219626839717E-2</v>
      </c>
      <c r="Y223" s="132">
        <f t="shared" si="530"/>
        <v>1.5639391991358366E-2</v>
      </c>
      <c r="Z223" s="132">
        <f t="shared" si="530"/>
        <v>2.9620114914251185E-2</v>
      </c>
      <c r="AA223" s="133">
        <f t="shared" si="530"/>
        <v>3.7508769999718257E-2</v>
      </c>
      <c r="AB223" s="132">
        <f t="shared" si="530"/>
        <v>3.2707365817777369E-2</v>
      </c>
      <c r="AC223" s="132">
        <f t="shared" si="530"/>
        <v>4.4126803924599819E-2</v>
      </c>
      <c r="AD223" s="133">
        <f t="shared" si="530"/>
        <v>3.7508769999718083E-2</v>
      </c>
      <c r="AE223" s="132">
        <f t="shared" si="532"/>
        <v>2.2719268314206013E-3</v>
      </c>
      <c r="AF223" s="132">
        <f t="shared" si="532"/>
        <v>8.6371636025142238E-5</v>
      </c>
      <c r="AG223" s="132">
        <f t="shared" si="532"/>
        <v>1.5298189471057834E-3</v>
      </c>
      <c r="AH223" s="133">
        <f t="shared" si="532"/>
        <v>3.8881174145515267E-3</v>
      </c>
      <c r="AI223" s="132">
        <f t="shared" si="532"/>
        <v>1.63944951083479E-4</v>
      </c>
      <c r="AJ223" s="132">
        <f t="shared" si="532"/>
        <v>3.724128907423649E-3</v>
      </c>
      <c r="AK223" s="133">
        <f t="shared" si="532"/>
        <v>3.8880738585071279E-3</v>
      </c>
      <c r="AL223" s="132">
        <f t="shared" si="533"/>
        <v>1.9770750654356958E-2</v>
      </c>
      <c r="AM223" s="132">
        <f t="shared" si="533"/>
        <v>6.1940303412055609E-3</v>
      </c>
      <c r="AN223" s="132">
        <f t="shared" si="533"/>
        <v>1.1543989004155779E-2</v>
      </c>
      <c r="AO223" s="133">
        <f t="shared" si="533"/>
        <v>3.7508769999718257E-2</v>
      </c>
      <c r="AP223" s="132">
        <f t="shared" si="533"/>
        <v>1.8955263345772119E-2</v>
      </c>
      <c r="AQ223" s="132">
        <f t="shared" si="533"/>
        <v>1.8553506653946054E-2</v>
      </c>
      <c r="AR223" s="133">
        <f t="shared" si="533"/>
        <v>3.750876999971809E-2</v>
      </c>
    </row>
    <row r="224" spans="1:44" x14ac:dyDescent="0.2">
      <c r="A224" s="336"/>
      <c r="B224" s="120" t="s">
        <v>530</v>
      </c>
      <c r="C224" s="121">
        <f>'Dati Fig. 11'!C224+'Dati Fig. 11'!D224</f>
        <v>5234.4680000000008</v>
      </c>
      <c r="D224" s="122">
        <f>'Dati Fig. 11'!E224</f>
        <v>8905.2070000000003</v>
      </c>
      <c r="E224" s="122">
        <f>'Dati Fig. 11'!F224+'Dati Fig. 11'!G224</f>
        <v>8916.9310000000005</v>
      </c>
      <c r="F224" s="125">
        <f t="shared" si="483"/>
        <v>23056.606</v>
      </c>
      <c r="G224" s="122">
        <f>'Dati Fig. 11'!I224</f>
        <v>13332.788</v>
      </c>
      <c r="H224" s="122">
        <f>'Dati Fig. 11'!J224</f>
        <v>9723.8179999999993</v>
      </c>
      <c r="I224" s="125">
        <f t="shared" si="526"/>
        <v>23056.606</v>
      </c>
      <c r="J224" s="132">
        <f t="shared" si="531"/>
        <v>36.554000000000997</v>
      </c>
      <c r="K224" s="132">
        <f t="shared" si="531"/>
        <v>-30.689000000000306</v>
      </c>
      <c r="L224" s="132">
        <f t="shared" si="531"/>
        <v>2.5480000000006839</v>
      </c>
      <c r="M224" s="133">
        <f t="shared" si="531"/>
        <v>8.4130000000004657</v>
      </c>
      <c r="N224" s="132">
        <f t="shared" si="531"/>
        <v>37.228000000000975</v>
      </c>
      <c r="O224" s="132">
        <f t="shared" si="531"/>
        <v>-28.815000000000509</v>
      </c>
      <c r="P224" s="133">
        <f t="shared" si="531"/>
        <v>8.4130000000004657</v>
      </c>
      <c r="Q224" s="132">
        <f t="shared" si="529"/>
        <v>7.0324364735547757E-3</v>
      </c>
      <c r="R224" s="132">
        <f t="shared" si="529"/>
        <v>-3.4343506235972646E-3</v>
      </c>
      <c r="S224" s="132">
        <f t="shared" si="529"/>
        <v>2.8583021393636373E-4</v>
      </c>
      <c r="T224" s="133">
        <f t="shared" si="529"/>
        <v>3.6501776950585523E-4</v>
      </c>
      <c r="U224" s="132">
        <f t="shared" si="529"/>
        <v>2.8000324920500509E-3</v>
      </c>
      <c r="V224" s="132">
        <f t="shared" si="529"/>
        <v>-2.9545867254515278E-3</v>
      </c>
      <c r="W224" s="133">
        <f t="shared" si="529"/>
        <v>3.6501776950585523E-4</v>
      </c>
      <c r="X224" s="132">
        <f t="shared" si="530"/>
        <v>9.2270902367975374E-2</v>
      </c>
      <c r="Y224" s="132">
        <f t="shared" si="530"/>
        <v>4.8673718742073208E-3</v>
      </c>
      <c r="Z224" s="132">
        <f t="shared" si="530"/>
        <v>2.5779509881357205E-2</v>
      </c>
      <c r="AA224" s="133">
        <f t="shared" si="530"/>
        <v>3.1745383960199651E-2</v>
      </c>
      <c r="AB224" s="132">
        <f t="shared" si="530"/>
        <v>3.1097124737668493E-2</v>
      </c>
      <c r="AC224" s="132">
        <f t="shared" si="530"/>
        <v>3.2635569141629524E-2</v>
      </c>
      <c r="AD224" s="133">
        <f t="shared" si="530"/>
        <v>3.1745383960199651E-2</v>
      </c>
      <c r="AE224" s="132">
        <f t="shared" si="532"/>
        <v>1.5859811656384949E-3</v>
      </c>
      <c r="AF224" s="132">
        <f t="shared" si="532"/>
        <v>-1.3315143621020662E-3</v>
      </c>
      <c r="AG224" s="132">
        <f t="shared" si="532"/>
        <v>1.1055096596946599E-4</v>
      </c>
      <c r="AH224" s="133">
        <f t="shared" si="532"/>
        <v>3.6501776950585523E-4</v>
      </c>
      <c r="AI224" s="132">
        <f t="shared" si="532"/>
        <v>1.6152242390542711E-3</v>
      </c>
      <c r="AJ224" s="132">
        <f t="shared" si="532"/>
        <v>-1.2502064695484158E-3</v>
      </c>
      <c r="AK224" s="133">
        <f t="shared" si="532"/>
        <v>3.6501776950585523E-4</v>
      </c>
      <c r="AL224" s="132">
        <f t="shared" si="533"/>
        <v>1.9787189313231698E-2</v>
      </c>
      <c r="AM224" s="132">
        <f t="shared" si="533"/>
        <v>1.9302206550748813E-3</v>
      </c>
      <c r="AN224" s="132">
        <f t="shared" si="533"/>
        <v>1.0027973991893114E-2</v>
      </c>
      <c r="AO224" s="133">
        <f t="shared" si="533"/>
        <v>3.1745383960199651E-2</v>
      </c>
      <c r="AP224" s="132">
        <f t="shared" si="533"/>
        <v>1.7993630159967341E-2</v>
      </c>
      <c r="AQ224" s="132">
        <f t="shared" si="533"/>
        <v>1.3751753800232391E-2</v>
      </c>
      <c r="AR224" s="133">
        <f t="shared" si="533"/>
        <v>3.1745383960199651E-2</v>
      </c>
    </row>
    <row r="225" spans="1:44" x14ac:dyDescent="0.2">
      <c r="A225" s="336"/>
      <c r="B225" s="120" t="s">
        <v>531</v>
      </c>
      <c r="C225" s="121">
        <f>'Dati Fig. 11'!C225+'Dati Fig. 11'!D225</f>
        <v>5230.134</v>
      </c>
      <c r="D225" s="122">
        <f>'Dati Fig. 11'!E225</f>
        <v>8890.8520000000008</v>
      </c>
      <c r="E225" s="122">
        <f>'Dati Fig. 11'!F225+'Dati Fig. 11'!G225</f>
        <v>8973.7699999999986</v>
      </c>
      <c r="F225" s="125">
        <f t="shared" si="483"/>
        <v>23094.756000000001</v>
      </c>
      <c r="G225" s="122">
        <f>'Dati Fig. 11'!I225</f>
        <v>13339.063</v>
      </c>
      <c r="H225" s="122">
        <f>'Dati Fig. 11'!J225</f>
        <v>9755.6929999999993</v>
      </c>
      <c r="I225" s="125">
        <f t="shared" si="526"/>
        <v>23094.756000000001</v>
      </c>
      <c r="J225" s="132">
        <f t="shared" si="531"/>
        <v>-4.3340000000007421</v>
      </c>
      <c r="K225" s="132">
        <f t="shared" si="531"/>
        <v>-14.354999999999563</v>
      </c>
      <c r="L225" s="132">
        <f t="shared" si="531"/>
        <v>56.838999999998123</v>
      </c>
      <c r="M225" s="133">
        <f t="shared" si="531"/>
        <v>38.150000000001455</v>
      </c>
      <c r="N225" s="132">
        <f t="shared" si="531"/>
        <v>6.2749999999996362</v>
      </c>
      <c r="O225" s="132">
        <f t="shared" si="531"/>
        <v>31.875</v>
      </c>
      <c r="P225" s="133">
        <f t="shared" si="531"/>
        <v>38.150000000001455</v>
      </c>
      <c r="Q225" s="132">
        <f t="shared" si="529"/>
        <v>-8.2797334896320726E-4</v>
      </c>
      <c r="R225" s="132">
        <f t="shared" si="529"/>
        <v>-1.6119782504774524E-3</v>
      </c>
      <c r="S225" s="132">
        <f t="shared" si="529"/>
        <v>6.3742783251320573E-3</v>
      </c>
      <c r="T225" s="133">
        <f t="shared" si="529"/>
        <v>1.6546234081460842E-3</v>
      </c>
      <c r="U225" s="132">
        <f t="shared" si="529"/>
        <v>4.7064424934977113E-4</v>
      </c>
      <c r="V225" s="132">
        <f t="shared" si="529"/>
        <v>3.2780333815379927E-3</v>
      </c>
      <c r="W225" s="133">
        <f t="shared" si="529"/>
        <v>1.6546234081460842E-3</v>
      </c>
      <c r="X225" s="132">
        <f t="shared" si="530"/>
        <v>6.7159764822785697E-2</v>
      </c>
      <c r="Y225" s="132">
        <f t="shared" si="530"/>
        <v>2.2364979328176023E-3</v>
      </c>
      <c r="Z225" s="132">
        <f t="shared" si="530"/>
        <v>3.0701069273523993E-2</v>
      </c>
      <c r="AA225" s="133">
        <f t="shared" si="530"/>
        <v>2.7416769353820328E-2</v>
      </c>
      <c r="AB225" s="132">
        <f t="shared" si="530"/>
        <v>2.3905340287065216E-2</v>
      </c>
      <c r="AC225" s="132">
        <f t="shared" si="530"/>
        <v>3.2257146351920611E-2</v>
      </c>
      <c r="AD225" s="133">
        <f t="shared" si="530"/>
        <v>2.7416769353820491E-2</v>
      </c>
      <c r="AE225" s="132">
        <f t="shared" si="532"/>
        <v>-1.8797215860828529E-4</v>
      </c>
      <c r="AF225" s="132">
        <f t="shared" si="532"/>
        <v>-6.2259813955269755E-4</v>
      </c>
      <c r="AG225" s="132">
        <f t="shared" si="532"/>
        <v>2.4651937063069093E-3</v>
      </c>
      <c r="AH225" s="133">
        <f t="shared" si="532"/>
        <v>1.6546234081460842E-3</v>
      </c>
      <c r="AI225" s="132">
        <f t="shared" si="532"/>
        <v>2.721562748654176E-4</v>
      </c>
      <c r="AJ225" s="132">
        <f t="shared" si="532"/>
        <v>1.3824671332805878E-3</v>
      </c>
      <c r="AK225" s="133">
        <f t="shared" si="532"/>
        <v>1.6546234081460842E-3</v>
      </c>
      <c r="AL225" s="132">
        <f t="shared" si="533"/>
        <v>1.4642856682098783E-2</v>
      </c>
      <c r="AM225" s="132">
        <f t="shared" si="533"/>
        <v>8.8262238856214557E-4</v>
      </c>
      <c r="AN225" s="132">
        <f t="shared" si="533"/>
        <v>1.1891290283159278E-2</v>
      </c>
      <c r="AO225" s="133">
        <f t="shared" si="533"/>
        <v>2.7416769353820328E-2</v>
      </c>
      <c r="AP225" s="132">
        <f t="shared" si="533"/>
        <v>1.3854591253523551E-2</v>
      </c>
      <c r="AQ225" s="132">
        <f t="shared" si="533"/>
        <v>1.3562178100296775E-2</v>
      </c>
      <c r="AR225" s="133">
        <f t="shared" si="533"/>
        <v>2.7416769353820487E-2</v>
      </c>
    </row>
    <row r="226" spans="1:44" x14ac:dyDescent="0.2">
      <c r="A226" s="336"/>
      <c r="B226" s="120" t="s">
        <v>532</v>
      </c>
      <c r="C226" s="121">
        <f>'Dati Fig. 11'!C226+'Dati Fig. 11'!D226</f>
        <v>5310.7280000000001</v>
      </c>
      <c r="D226" s="122">
        <f>'Dati Fig. 11'!E226</f>
        <v>8873.8420000000006</v>
      </c>
      <c r="E226" s="122">
        <f>'Dati Fig. 11'!F226+'Dati Fig. 11'!G226</f>
        <v>9045.5260000000017</v>
      </c>
      <c r="F226" s="125">
        <f t="shared" si="483"/>
        <v>23230.096000000001</v>
      </c>
      <c r="G226" s="122">
        <f>'Dati Fig. 11'!I226</f>
        <v>13417.181</v>
      </c>
      <c r="H226" s="122">
        <f>'Dati Fig. 11'!J226</f>
        <v>9812.9159999999993</v>
      </c>
      <c r="I226" s="125">
        <f t="shared" si="526"/>
        <v>23230.097000000002</v>
      </c>
      <c r="J226" s="132">
        <f t="shared" si="531"/>
        <v>80.594000000000051</v>
      </c>
      <c r="K226" s="132">
        <f t="shared" si="531"/>
        <v>-17.010000000000218</v>
      </c>
      <c r="L226" s="132">
        <f t="shared" si="531"/>
        <v>71.756000000003041</v>
      </c>
      <c r="M226" s="133">
        <f t="shared" si="531"/>
        <v>135.34000000000015</v>
      </c>
      <c r="N226" s="132">
        <f t="shared" si="531"/>
        <v>78.118000000000393</v>
      </c>
      <c r="O226" s="132">
        <f t="shared" si="531"/>
        <v>57.222999999999956</v>
      </c>
      <c r="P226" s="133">
        <f t="shared" si="531"/>
        <v>135.34100000000035</v>
      </c>
      <c r="Q226" s="132">
        <f t="shared" si="529"/>
        <v>1.5409547824204896E-2</v>
      </c>
      <c r="R226" s="132">
        <f t="shared" si="529"/>
        <v>-1.913202469234694E-3</v>
      </c>
      <c r="S226" s="132">
        <f t="shared" si="529"/>
        <v>7.9961933501753509E-3</v>
      </c>
      <c r="T226" s="133">
        <f t="shared" si="529"/>
        <v>5.8602048014709546E-3</v>
      </c>
      <c r="U226" s="132">
        <f t="shared" si="529"/>
        <v>5.8563333871352432E-3</v>
      </c>
      <c r="V226" s="132">
        <f t="shared" si="529"/>
        <v>5.8656007317983419E-3</v>
      </c>
      <c r="W226" s="133">
        <f t="shared" si="529"/>
        <v>5.8602481013438866E-3</v>
      </c>
      <c r="X226" s="132">
        <f t="shared" si="530"/>
        <v>7.2510773115699409E-2</v>
      </c>
      <c r="Y226" s="132">
        <f t="shared" si="530"/>
        <v>-6.4591382531013373E-3</v>
      </c>
      <c r="Z226" s="132">
        <f t="shared" si="530"/>
        <v>3.2442372349548221E-2</v>
      </c>
      <c r="AA226" s="133">
        <f t="shared" si="530"/>
        <v>2.586045290734856E-2</v>
      </c>
      <c r="AB226" s="132">
        <f t="shared" si="530"/>
        <v>2.4133564694683463E-2</v>
      </c>
      <c r="AC226" s="132">
        <f t="shared" si="530"/>
        <v>2.8231068016710322E-2</v>
      </c>
      <c r="AD226" s="133">
        <f t="shared" si="530"/>
        <v>2.58604517653294E-2</v>
      </c>
      <c r="AE226" s="132">
        <f t="shared" si="532"/>
        <v>3.489709958399216E-3</v>
      </c>
      <c r="AF226" s="132">
        <f t="shared" si="532"/>
        <v>-7.3653083842930482E-4</v>
      </c>
      <c r="AG226" s="132">
        <f t="shared" si="532"/>
        <v>3.1070256815011613E-3</v>
      </c>
      <c r="AH226" s="133">
        <f t="shared" si="532"/>
        <v>5.8602048014709546E-3</v>
      </c>
      <c r="AI226" s="132">
        <f t="shared" si="532"/>
        <v>3.3824994730405635E-3</v>
      </c>
      <c r="AJ226" s="132">
        <f t="shared" si="532"/>
        <v>2.4777486283033235E-3</v>
      </c>
      <c r="AK226" s="133">
        <f t="shared" si="532"/>
        <v>5.8602481013438866E-3</v>
      </c>
      <c r="AL226" s="132">
        <f t="shared" si="533"/>
        <v>1.5855948060498056E-2</v>
      </c>
      <c r="AM226" s="132">
        <f t="shared" si="533"/>
        <v>-2.5476386119206561E-3</v>
      </c>
      <c r="AN226" s="132">
        <f t="shared" si="533"/>
        <v>1.25521434587712E-2</v>
      </c>
      <c r="AO226" s="133">
        <f t="shared" si="533"/>
        <v>2.586045290734856E-2</v>
      </c>
      <c r="AP226" s="132">
        <f t="shared" si="533"/>
        <v>1.3962508068736734E-2</v>
      </c>
      <c r="AQ226" s="132">
        <f t="shared" si="533"/>
        <v>1.1897944838611747E-2</v>
      </c>
      <c r="AR226" s="133">
        <f t="shared" si="533"/>
        <v>2.586045290734856E-2</v>
      </c>
    </row>
    <row r="227" spans="1:44" x14ac:dyDescent="0.2">
      <c r="A227" s="336"/>
      <c r="B227" s="120" t="s">
        <v>533</v>
      </c>
      <c r="C227" s="121">
        <f>'Dati Fig. 11'!C227+'Dati Fig. 11'!D227</f>
        <v>5216.2190000000001</v>
      </c>
      <c r="D227" s="122">
        <f>'Dati Fig. 11'!E227</f>
        <v>8848.2739999999994</v>
      </c>
      <c r="E227" s="122">
        <f>'Dati Fig. 11'!F227+'Dati Fig. 11'!G227</f>
        <v>9082.8300000000017</v>
      </c>
      <c r="F227" s="125">
        <f t="shared" si="483"/>
        <v>23147.323</v>
      </c>
      <c r="G227" s="122">
        <f>'Dati Fig. 11'!I227</f>
        <v>13361.361000000001</v>
      </c>
      <c r="H227" s="122">
        <f>'Dati Fig. 11'!J227</f>
        <v>9785.9629999999997</v>
      </c>
      <c r="I227" s="125">
        <f t="shared" si="526"/>
        <v>23147.324000000001</v>
      </c>
      <c r="J227" s="132">
        <f t="shared" si="531"/>
        <v>-94.509000000000015</v>
      </c>
      <c r="K227" s="132">
        <f t="shared" si="531"/>
        <v>-25.56800000000112</v>
      </c>
      <c r="L227" s="132">
        <f t="shared" si="531"/>
        <v>37.304000000000087</v>
      </c>
      <c r="M227" s="133">
        <f t="shared" si="531"/>
        <v>-82.773000000001048</v>
      </c>
      <c r="N227" s="132">
        <f t="shared" si="531"/>
        <v>-55.819999999999709</v>
      </c>
      <c r="O227" s="132">
        <f t="shared" si="531"/>
        <v>-26.95299999999952</v>
      </c>
      <c r="P227" s="133">
        <f t="shared" si="531"/>
        <v>-82.773000000001048</v>
      </c>
      <c r="Q227" s="132">
        <f t="shared" si="529"/>
        <v>-1.7795865274967956E-2</v>
      </c>
      <c r="R227" s="132">
        <f t="shared" si="529"/>
        <v>-2.8812773542735062E-3</v>
      </c>
      <c r="S227" s="132">
        <f t="shared" si="529"/>
        <v>4.1240277237609042E-3</v>
      </c>
      <c r="T227" s="133">
        <f t="shared" si="529"/>
        <v>-3.5631794203519885E-3</v>
      </c>
      <c r="U227" s="132">
        <f t="shared" si="529"/>
        <v>-4.1603374061958106E-3</v>
      </c>
      <c r="V227" s="132">
        <f t="shared" si="529"/>
        <v>-2.7466861022757681E-3</v>
      </c>
      <c r="W227" s="133">
        <f t="shared" si="529"/>
        <v>-3.5631792669656541E-3</v>
      </c>
      <c r="X227" s="132">
        <f t="shared" si="530"/>
        <v>2.9580850284386121E-2</v>
      </c>
      <c r="Y227" s="132">
        <f t="shared" si="530"/>
        <v>-8.2235983017476377E-3</v>
      </c>
      <c r="Z227" s="132">
        <f t="shared" si="530"/>
        <v>3.8613996680443984E-2</v>
      </c>
      <c r="AA227" s="133">
        <f t="shared" si="530"/>
        <v>1.8219393283083394E-2</v>
      </c>
      <c r="AB227" s="132">
        <f t="shared" si="530"/>
        <v>1.5370582390981572E-2</v>
      </c>
      <c r="AC227" s="132">
        <f t="shared" si="530"/>
        <v>2.2135062926929235E-2</v>
      </c>
      <c r="AD227" s="133">
        <f t="shared" si="530"/>
        <v>1.8219437271729227E-2</v>
      </c>
      <c r="AE227" s="132">
        <f t="shared" si="532"/>
        <v>-4.0683861142889813E-3</v>
      </c>
      <c r="AF227" s="132">
        <f t="shared" si="532"/>
        <v>-1.100641168250063E-3</v>
      </c>
      <c r="AG227" s="132">
        <f t="shared" si="532"/>
        <v>1.6058478621870562E-3</v>
      </c>
      <c r="AH227" s="133">
        <f t="shared" si="532"/>
        <v>-3.5631794203519885E-3</v>
      </c>
      <c r="AI227" s="132">
        <f t="shared" si="532"/>
        <v>-2.402917318981364E-3</v>
      </c>
      <c r="AJ227" s="132">
        <f t="shared" si="532"/>
        <v>-1.1602621013705461E-3</v>
      </c>
      <c r="AK227" s="133">
        <f t="shared" si="532"/>
        <v>-3.5631794203519885E-3</v>
      </c>
      <c r="AL227" s="132">
        <f t="shared" si="533"/>
        <v>6.5924463841091283E-3</v>
      </c>
      <c r="AM227" s="132">
        <f t="shared" si="533"/>
        <v>-3.2273589670128878E-3</v>
      </c>
      <c r="AN227" s="132">
        <f t="shared" si="533"/>
        <v>1.4854305865987153E-2</v>
      </c>
      <c r="AO227" s="133">
        <f t="shared" si="533"/>
        <v>1.8219393283083394E-2</v>
      </c>
      <c r="AP227" s="132">
        <f t="shared" si="533"/>
        <v>8.8972754708446043E-3</v>
      </c>
      <c r="AQ227" s="132">
        <f t="shared" si="533"/>
        <v>9.3221618008846249E-3</v>
      </c>
      <c r="AR227" s="133">
        <f t="shared" si="533"/>
        <v>1.8219437271729227E-2</v>
      </c>
    </row>
    <row r="228" spans="1:44" x14ac:dyDescent="0.2">
      <c r="A228" s="336"/>
      <c r="B228" s="120" t="s">
        <v>534</v>
      </c>
      <c r="C228" s="121">
        <f>'Dati Fig. 11'!C228+'Dati Fig. 11'!D228</f>
        <v>5223.33</v>
      </c>
      <c r="D228" s="122">
        <f>'Dati Fig. 11'!E228</f>
        <v>8806.2790000000005</v>
      </c>
      <c r="E228" s="122">
        <f>'Dati Fig. 11'!F228+'Dati Fig. 11'!G228</f>
        <v>9053.6610000000019</v>
      </c>
      <c r="F228" s="125">
        <f t="shared" si="483"/>
        <v>23083.270000000004</v>
      </c>
      <c r="G228" s="122">
        <f>'Dati Fig. 11'!I228</f>
        <v>13331.204</v>
      </c>
      <c r="H228" s="122">
        <f>'Dati Fig. 11'!J228</f>
        <v>9752.0660000000007</v>
      </c>
      <c r="I228" s="125">
        <f t="shared" si="526"/>
        <v>23083.27</v>
      </c>
      <c r="J228" s="132">
        <f t="shared" si="531"/>
        <v>7.1109999999998763</v>
      </c>
      <c r="K228" s="132">
        <f t="shared" si="531"/>
        <v>-41.994999999998981</v>
      </c>
      <c r="L228" s="132">
        <f t="shared" si="531"/>
        <v>-29.168999999999869</v>
      </c>
      <c r="M228" s="133">
        <f t="shared" si="531"/>
        <v>-64.052999999996246</v>
      </c>
      <c r="N228" s="132">
        <f t="shared" si="531"/>
        <v>-30.157000000001062</v>
      </c>
      <c r="O228" s="132">
        <f t="shared" si="531"/>
        <v>-33.896999999999025</v>
      </c>
      <c r="P228" s="133">
        <f t="shared" si="531"/>
        <v>-64.054000000000087</v>
      </c>
      <c r="Q228" s="132">
        <f t="shared" si="529"/>
        <v>1.3632479771267035E-3</v>
      </c>
      <c r="R228" s="132">
        <f t="shared" si="529"/>
        <v>-4.7461233682409678E-3</v>
      </c>
      <c r="S228" s="132">
        <f t="shared" si="529"/>
        <v>-3.2114440102919313E-3</v>
      </c>
      <c r="T228" s="133">
        <f t="shared" si="529"/>
        <v>-2.7671882402987269E-3</v>
      </c>
      <c r="U228" s="132">
        <f t="shared" si="529"/>
        <v>-2.2570305525014302E-3</v>
      </c>
      <c r="V228" s="132">
        <f t="shared" si="529"/>
        <v>-3.463838970165637E-3</v>
      </c>
      <c r="W228" s="133">
        <f t="shared" si="529"/>
        <v>-2.7672313222902173E-3</v>
      </c>
      <c r="X228" s="132">
        <f t="shared" si="530"/>
        <v>4.3356170663349208E-2</v>
      </c>
      <c r="Y228" s="132">
        <f t="shared" si="530"/>
        <v>-1.2567223697456383E-2</v>
      </c>
      <c r="Z228" s="132">
        <f t="shared" si="530"/>
        <v>3.3286563210882227E-2</v>
      </c>
      <c r="AA228" s="133">
        <f t="shared" si="530"/>
        <v>1.748302161461664E-2</v>
      </c>
      <c r="AB228" s="132">
        <f t="shared" si="530"/>
        <v>1.3019352545325144E-2</v>
      </c>
      <c r="AC228" s="132">
        <f t="shared" si="530"/>
        <v>2.3648943692131549E-2</v>
      </c>
      <c r="AD228" s="133">
        <f t="shared" si="530"/>
        <v>1.7483021614616481E-2</v>
      </c>
      <c r="AE228" s="132">
        <f t="shared" si="532"/>
        <v>3.0720615079332832E-4</v>
      </c>
      <c r="AF228" s="132">
        <f t="shared" si="532"/>
        <v>-1.8142486714337973E-3</v>
      </c>
      <c r="AG228" s="132">
        <f t="shared" si="532"/>
        <v>-1.2601457196583755E-3</v>
      </c>
      <c r="AH228" s="133">
        <f t="shared" si="532"/>
        <v>-2.7671882402987269E-3</v>
      </c>
      <c r="AI228" s="132">
        <f t="shared" si="532"/>
        <v>-1.3028288411580493E-3</v>
      </c>
      <c r="AJ228" s="132">
        <f t="shared" si="532"/>
        <v>-1.4644026006808229E-3</v>
      </c>
      <c r="AK228" s="133">
        <f t="shared" si="532"/>
        <v>-2.7672314418388721E-3</v>
      </c>
      <c r="AL228" s="132">
        <f t="shared" si="533"/>
        <v>9.5674374683706962E-3</v>
      </c>
      <c r="AM228" s="132">
        <f t="shared" si="533"/>
        <v>-4.9403086988777725E-3</v>
      </c>
      <c r="AN228" s="132">
        <f t="shared" si="533"/>
        <v>1.2855892845123638E-2</v>
      </c>
      <c r="AO228" s="133">
        <f t="shared" si="533"/>
        <v>1.748302161461664E-2</v>
      </c>
      <c r="AP228" s="132">
        <f t="shared" si="533"/>
        <v>7.5521543759743586E-3</v>
      </c>
      <c r="AQ228" s="132">
        <f t="shared" si="533"/>
        <v>9.9308672386421229E-3</v>
      </c>
      <c r="AR228" s="133">
        <f t="shared" si="533"/>
        <v>1.7483021614616481E-2</v>
      </c>
    </row>
    <row r="229" spans="1:44" x14ac:dyDescent="0.2">
      <c r="A229" s="336"/>
      <c r="B229" s="144" t="s">
        <v>535</v>
      </c>
      <c r="C229" s="121">
        <f>'Dati Fig. 11'!C229+'Dati Fig. 11'!D229</f>
        <v>5284.3799999999992</v>
      </c>
      <c r="D229" s="122">
        <f>'Dati Fig. 11'!E229</f>
        <v>8850.9</v>
      </c>
      <c r="E229" s="122">
        <f>'Dati Fig. 11'!F229+'Dati Fig. 11'!G229</f>
        <v>9023.2040000000015</v>
      </c>
      <c r="F229" s="125">
        <f t="shared" si="483"/>
        <v>23158.484</v>
      </c>
      <c r="G229" s="122">
        <f>'Dati Fig. 11'!I229</f>
        <v>13381.507</v>
      </c>
      <c r="H229" s="122">
        <f>'Dati Fig. 11'!J229</f>
        <v>9776.9779999999992</v>
      </c>
      <c r="I229" s="125">
        <f t="shared" si="526"/>
        <v>23158.485000000001</v>
      </c>
      <c r="J229" s="132">
        <f t="shared" si="531"/>
        <v>61.049999999999272</v>
      </c>
      <c r="K229" s="132">
        <f t="shared" si="531"/>
        <v>44.620999999999185</v>
      </c>
      <c r="L229" s="132">
        <f t="shared" si="531"/>
        <v>-30.457000000000335</v>
      </c>
      <c r="M229" s="133">
        <f t="shared" si="531"/>
        <v>75.213999999996304</v>
      </c>
      <c r="N229" s="132">
        <f t="shared" si="531"/>
        <v>50.302999999999884</v>
      </c>
      <c r="O229" s="132">
        <f t="shared" si="531"/>
        <v>24.911999999998443</v>
      </c>
      <c r="P229" s="133">
        <f t="shared" si="531"/>
        <v>75.215000000000146</v>
      </c>
      <c r="Q229" s="132">
        <f t="shared" si="529"/>
        <v>1.1687946195243125E-2</v>
      </c>
      <c r="R229" s="132">
        <f t="shared" si="529"/>
        <v>5.0669527958402388E-3</v>
      </c>
      <c r="S229" s="132">
        <f t="shared" si="529"/>
        <v>-3.3640535027764269E-3</v>
      </c>
      <c r="T229" s="133">
        <f t="shared" si="529"/>
        <v>3.2583771709985758E-3</v>
      </c>
      <c r="U229" s="132">
        <f t="shared" si="529"/>
        <v>3.7733276004177779E-3</v>
      </c>
      <c r="V229" s="132">
        <f t="shared" si="529"/>
        <v>2.5545356235282288E-3</v>
      </c>
      <c r="W229" s="133">
        <f t="shared" si="529"/>
        <v>3.2584204924172417E-3</v>
      </c>
      <c r="X229" s="132">
        <f t="shared" si="530"/>
        <v>4.9154224904701199E-2</v>
      </c>
      <c r="Y229" s="132">
        <f t="shared" si="530"/>
        <v>-5.7739004780898604E-3</v>
      </c>
      <c r="Z229" s="132">
        <f t="shared" si="530"/>
        <v>2.0265199634689146E-2</v>
      </c>
      <c r="AA229" s="133">
        <f t="shared" si="530"/>
        <v>1.6477315621943944E-2</v>
      </c>
      <c r="AB229" s="132">
        <f t="shared" si="530"/>
        <v>1.5384453118840673E-2</v>
      </c>
      <c r="AC229" s="132">
        <f t="shared" si="530"/>
        <v>1.7977118629949797E-2</v>
      </c>
      <c r="AD229" s="133">
        <f t="shared" si="530"/>
        <v>1.6477404129617543E-2</v>
      </c>
      <c r="AE229" s="132">
        <f t="shared" si="532"/>
        <v>2.6447725993760528E-3</v>
      </c>
      <c r="AF229" s="132">
        <f t="shared" si="532"/>
        <v>1.9330450148527126E-3</v>
      </c>
      <c r="AG229" s="132">
        <f t="shared" si="532"/>
        <v>-1.3194404432301113E-3</v>
      </c>
      <c r="AH229" s="133">
        <f t="shared" si="532"/>
        <v>3.2583771709985758E-3</v>
      </c>
      <c r="AI229" s="132">
        <f t="shared" si="532"/>
        <v>2.1791973147651904E-3</v>
      </c>
      <c r="AJ229" s="132">
        <f t="shared" si="532"/>
        <v>1.0792231776519722E-3</v>
      </c>
      <c r="AK229" s="133">
        <f t="shared" si="532"/>
        <v>3.2584204924172413E-3</v>
      </c>
      <c r="AL229" s="132">
        <f t="shared" si="533"/>
        <v>1.0866836266211549E-2</v>
      </c>
      <c r="AM229" s="132">
        <f t="shared" si="533"/>
        <v>-2.2561040912817687E-3</v>
      </c>
      <c r="AN229" s="132">
        <f t="shared" si="533"/>
        <v>7.8665834470141235E-3</v>
      </c>
      <c r="AO229" s="133">
        <f t="shared" si="533"/>
        <v>1.6477315621943944E-2</v>
      </c>
      <c r="AP229" s="132">
        <f t="shared" si="533"/>
        <v>8.8990601797474082E-3</v>
      </c>
      <c r="AQ229" s="132">
        <f t="shared" si="533"/>
        <v>7.578343226640096E-3</v>
      </c>
      <c r="AR229" s="133">
        <f t="shared" si="533"/>
        <v>1.6477403406387665E-2</v>
      </c>
    </row>
    <row r="230" spans="1:44" x14ac:dyDescent="0.2">
      <c r="A230" s="336"/>
      <c r="B230" s="120" t="s">
        <v>536</v>
      </c>
      <c r="C230" s="121">
        <f>'Dati Fig. 11'!C230+'Dati Fig. 11'!D230</f>
        <v>5217.8609999999999</v>
      </c>
      <c r="D230" s="122">
        <f>'Dati Fig. 11'!E230</f>
        <v>8859.4480000000003</v>
      </c>
      <c r="E230" s="122">
        <f>'Dati Fig. 11'!F230+'Dati Fig. 11'!G230</f>
        <v>9171.5480000000007</v>
      </c>
      <c r="F230" s="145">
        <f t="shared" si="483"/>
        <v>23248.857000000004</v>
      </c>
      <c r="G230" s="93">
        <f>'Dati Fig. 11'!I230</f>
        <v>13410.699000000001</v>
      </c>
      <c r="H230" s="93">
        <f>'Dati Fig. 11'!J230</f>
        <v>9838.1579999999994</v>
      </c>
      <c r="I230" s="145">
        <f t="shared" si="526"/>
        <v>23248.857</v>
      </c>
      <c r="J230" s="168">
        <f t="shared" si="531"/>
        <v>-66.518999999999323</v>
      </c>
      <c r="K230" s="168">
        <f t="shared" si="531"/>
        <v>8.5480000000006839</v>
      </c>
      <c r="L230" s="168">
        <f t="shared" si="531"/>
        <v>148.34399999999914</v>
      </c>
      <c r="M230" s="170">
        <f t="shared" si="531"/>
        <v>90.373000000003231</v>
      </c>
      <c r="N230" s="168">
        <f t="shared" si="531"/>
        <v>29.192000000000917</v>
      </c>
      <c r="O230" s="168">
        <f t="shared" si="531"/>
        <v>61.180000000000291</v>
      </c>
      <c r="P230" s="170">
        <f t="shared" si="531"/>
        <v>90.371999999999389</v>
      </c>
      <c r="Q230" s="168">
        <f t="shared" si="529"/>
        <v>-1.2587853258092592E-2</v>
      </c>
      <c r="R230" s="168">
        <f t="shared" si="529"/>
        <v>9.6577749155460845E-4</v>
      </c>
      <c r="S230" s="168">
        <f t="shared" si="529"/>
        <v>1.644027997150448E-2</v>
      </c>
      <c r="T230" s="170">
        <f t="shared" si="529"/>
        <v>3.9023711569377006E-3</v>
      </c>
      <c r="U230" s="168">
        <f t="shared" si="529"/>
        <v>2.1815181204927754E-3</v>
      </c>
      <c r="V230" s="168">
        <f t="shared" si="529"/>
        <v>6.2575572942887153E-3</v>
      </c>
      <c r="W230" s="170">
        <f t="shared" si="529"/>
        <v>3.9023278077127839E-3</v>
      </c>
      <c r="X230" s="168">
        <f t="shared" si="530"/>
        <v>3.2978591354225838E-2</v>
      </c>
      <c r="Y230" s="168">
        <f t="shared" si="530"/>
        <v>-3.8705301807805499E-3</v>
      </c>
      <c r="Z230" s="168">
        <f t="shared" si="530"/>
        <v>4.2484709489681173E-2</v>
      </c>
      <c r="AA230" s="170">
        <f t="shared" si="530"/>
        <v>2.2245642447238503E-2</v>
      </c>
      <c r="AB230" s="168">
        <f t="shared" si="530"/>
        <v>1.8630471444855447E-2</v>
      </c>
      <c r="AC230" s="168">
        <f t="shared" si="530"/>
        <v>2.7215018189495267E-2</v>
      </c>
      <c r="AD230" s="170">
        <f t="shared" si="530"/>
        <v>2.2245597499389605E-2</v>
      </c>
      <c r="AE230" s="168">
        <f t="shared" si="532"/>
        <v>-2.8723382756833012E-3</v>
      </c>
      <c r="AF230" s="168">
        <f t="shared" si="532"/>
        <v>3.6910878967728129E-4</v>
      </c>
      <c r="AG230" s="168">
        <f t="shared" si="532"/>
        <v>6.4056006429436029E-3</v>
      </c>
      <c r="AH230" s="170">
        <f t="shared" si="532"/>
        <v>3.9023711569377006E-3</v>
      </c>
      <c r="AI230" s="168">
        <f t="shared" si="532"/>
        <v>1.260531561565123E-3</v>
      </c>
      <c r="AJ230" s="168">
        <f t="shared" si="532"/>
        <v>2.6417964146530615E-3</v>
      </c>
      <c r="AK230" s="170">
        <f t="shared" si="532"/>
        <v>3.9023279762181061E-3</v>
      </c>
      <c r="AL230" s="168">
        <f t="shared" si="533"/>
        <v>7.3246511904404843E-3</v>
      </c>
      <c r="AM230" s="168">
        <f t="shared" si="533"/>
        <v>-1.5136135077781579E-3</v>
      </c>
      <c r="AN230" s="168">
        <f t="shared" si="533"/>
        <v>1.6434604764575974E-2</v>
      </c>
      <c r="AO230" s="170">
        <f t="shared" si="533"/>
        <v>2.2245642447238503E-2</v>
      </c>
      <c r="AP230" s="168">
        <f t="shared" si="533"/>
        <v>1.0784804030932531E-2</v>
      </c>
      <c r="AQ230" s="168">
        <f t="shared" si="533"/>
        <v>1.146079444658968E-2</v>
      </c>
      <c r="AR230" s="170">
        <f t="shared" si="533"/>
        <v>2.2245598477522211E-2</v>
      </c>
    </row>
    <row r="231" spans="1:44" x14ac:dyDescent="0.2">
      <c r="A231" s="336"/>
      <c r="B231" s="120" t="s">
        <v>537</v>
      </c>
      <c r="C231" s="121">
        <f>'Dati Fig. 11'!C231+'Dati Fig. 11'!D231</f>
        <v>5279.8310000000001</v>
      </c>
      <c r="D231" s="122">
        <f>'Dati Fig. 11'!E231</f>
        <v>8828.6479999999992</v>
      </c>
      <c r="E231" s="122">
        <f>'Dati Fig. 11'!F231+'Dati Fig. 11'!G231</f>
        <v>9120.9699999999993</v>
      </c>
      <c r="F231" s="145">
        <f t="shared" si="483"/>
        <v>23229.449000000001</v>
      </c>
      <c r="G231" s="93">
        <f>'Dati Fig. 11'!I231</f>
        <v>13431.732</v>
      </c>
      <c r="H231" s="93">
        <f>'Dati Fig. 11'!J231</f>
        <v>9797.7170000000006</v>
      </c>
      <c r="I231" s="145">
        <f t="shared" si="526"/>
        <v>23229.449000000001</v>
      </c>
      <c r="J231" s="168">
        <f t="shared" ref="J231:J236" si="534">C231-C230</f>
        <v>61.970000000000255</v>
      </c>
      <c r="K231" s="168">
        <f t="shared" ref="K231:K236" si="535">D231-D230</f>
        <v>-30.800000000001091</v>
      </c>
      <c r="L231" s="168">
        <f t="shared" ref="L231:L236" si="536">E231-E230</f>
        <v>-50.578000000001339</v>
      </c>
      <c r="M231" s="170">
        <f t="shared" ref="M231:M236" si="537">F231-F230</f>
        <v>-19.408000000003085</v>
      </c>
      <c r="N231" s="168">
        <f t="shared" ref="N231:N236" si="538">G231-G230</f>
        <v>21.032999999999447</v>
      </c>
      <c r="O231" s="168">
        <f t="shared" ref="O231:O236" si="539">H231-H230</f>
        <v>-40.440999999998894</v>
      </c>
      <c r="P231" s="170">
        <f t="shared" ref="P231:P236" si="540">I231-I230</f>
        <v>-19.407999999999447</v>
      </c>
      <c r="Q231" s="168">
        <f t="shared" ref="Q231:Q236" si="541">(C231-C230)/C230</f>
        <v>1.1876514150147016E-2</v>
      </c>
      <c r="R231" s="168">
        <f t="shared" ref="R231:R236" si="542">(D231-D230)/D230</f>
        <v>-3.4765145638871735E-3</v>
      </c>
      <c r="S231" s="168">
        <f t="shared" ref="S231:S236" si="543">(E231-E230)/E230</f>
        <v>-5.5146633916108093E-3</v>
      </c>
      <c r="T231" s="170">
        <f t="shared" ref="T231:T236" si="544">(F231-F230)/F230</f>
        <v>-8.3479372770898293E-4</v>
      </c>
      <c r="U231" s="168">
        <f t="shared" ref="U231:U236" si="545">(G231-G230)/G230</f>
        <v>1.568374623873032E-3</v>
      </c>
      <c r="V231" s="168">
        <f t="shared" ref="V231:V236" si="546">(H231-H230)/H230</f>
        <v>-4.1106272129395457E-3</v>
      </c>
      <c r="W231" s="170">
        <f t="shared" ref="W231:W236" si="547">(I231-I230)/I230</f>
        <v>-8.3479372770882659E-4</v>
      </c>
      <c r="X231" s="168">
        <f t="shared" ref="X231:X236" si="548">(C231-C219)/C219</f>
        <v>4.1037924372089037E-2</v>
      </c>
      <c r="Y231" s="168">
        <f t="shared" ref="Y231:Y236" si="549">(D231-D219)/D219</f>
        <v>-6.9423447938264382E-3</v>
      </c>
      <c r="Z231" s="168">
        <f t="shared" ref="Z231:Z236" si="550">(E231-E219)/E219</f>
        <v>2.1143597265282931E-2</v>
      </c>
      <c r="AA231" s="170">
        <f t="shared" ref="AA231:AA236" si="551">(F231-F219)/F219</f>
        <v>1.4644289509386238E-2</v>
      </c>
      <c r="AB231" s="168">
        <f t="shared" ref="AB231:AB236" si="552">(G231-G219)/G219</f>
        <v>1.6288250884749025E-2</v>
      </c>
      <c r="AC231" s="168">
        <f t="shared" ref="AC231:AC236" si="553">(H231-H219)/H219</f>
        <v>1.2399200183597048E-2</v>
      </c>
      <c r="AD231" s="170">
        <f t="shared" ref="AD231:AD236" si="554">(I231-I219)/I219</f>
        <v>1.4644289509386238E-2</v>
      </c>
      <c r="AE231" s="168">
        <f t="shared" ref="AE231:AE236" si="555">(C231-C230)/$F230</f>
        <v>2.6655073838683873E-3</v>
      </c>
      <c r="AF231" s="168">
        <f t="shared" ref="AF231:AF236" si="556">(D231-D230)/$F230</f>
        <v>-1.3247963114918332E-3</v>
      </c>
      <c r="AG231" s="168">
        <f t="shared" ref="AG231:AG236" si="557">(E231-E230)/$F230</f>
        <v>-2.1755048000854978E-3</v>
      </c>
      <c r="AH231" s="170">
        <f t="shared" ref="AH231:AH236" si="558">(F231-F230)/$F230</f>
        <v>-8.3479372770898293E-4</v>
      </c>
      <c r="AI231" s="168">
        <f t="shared" ref="AI231:AI236" si="559">(G231-G230)/$F230</f>
        <v>9.0468963700019508E-4</v>
      </c>
      <c r="AJ231" s="168">
        <f t="shared" ref="AJ231:AJ236" si="560">(H231-H230)/$F230</f>
        <v>-1.7394833647090214E-3</v>
      </c>
      <c r="AK231" s="170">
        <f t="shared" ref="AK231:AK236" si="561">(I231-I230)/$F230</f>
        <v>-8.3479372770882648E-4</v>
      </c>
      <c r="AL231" s="168">
        <f t="shared" ref="AL231:AL236" si="562">(C231-C219)/$F219</f>
        <v>9.0910440994173888E-3</v>
      </c>
      <c r="AM231" s="168">
        <f t="shared" ref="AM231:AM236" si="563">(D231-D219)/$F219</f>
        <v>-2.6958816607540064E-3</v>
      </c>
      <c r="AN231" s="168">
        <f t="shared" ref="AN231:AN236" si="564">(E231-E219)/$F219</f>
        <v>8.249127070722697E-3</v>
      </c>
      <c r="AO231" s="170">
        <f t="shared" ref="AO231:AO236" si="565">(F231-F219)/$F219</f>
        <v>1.4644289509386238E-2</v>
      </c>
      <c r="AP231" s="168">
        <f t="shared" ref="AP231:AP236" si="566">(G231-G219)/$F219</f>
        <v>9.4029574328497127E-3</v>
      </c>
      <c r="AQ231" s="168">
        <f t="shared" ref="AQ231:AQ236" si="567">(H231-H219)/$F219</f>
        <v>5.2413320765365258E-3</v>
      </c>
      <c r="AR231" s="170">
        <f t="shared" ref="AR231:AR236" si="568">(I231-I219)/$F219</f>
        <v>1.4644289509386238E-2</v>
      </c>
    </row>
    <row r="232" spans="1:44" x14ac:dyDescent="0.2">
      <c r="A232" s="337"/>
      <c r="B232" s="126" t="s">
        <v>538</v>
      </c>
      <c r="C232" s="135">
        <f>'Dati Fig. 11'!C232+'Dati Fig. 11'!D232</f>
        <v>5290.9549999999999</v>
      </c>
      <c r="D232" s="136">
        <f>'Dati Fig. 11'!E232</f>
        <v>8855.2800000000007</v>
      </c>
      <c r="E232" s="136">
        <f>'Dati Fig. 11'!F232+'Dati Fig. 11'!G232</f>
        <v>9138.6549999999988</v>
      </c>
      <c r="F232" s="146">
        <f t="shared" si="483"/>
        <v>23284.89</v>
      </c>
      <c r="G232" s="102">
        <f>'Dati Fig. 11'!I232</f>
        <v>13425.419</v>
      </c>
      <c r="H232" s="102">
        <f>'Dati Fig. 11'!J232</f>
        <v>9859.4699999999993</v>
      </c>
      <c r="I232" s="146">
        <f t="shared" si="526"/>
        <v>23284.888999999999</v>
      </c>
      <c r="J232" s="175">
        <f t="shared" si="534"/>
        <v>11.123999999999796</v>
      </c>
      <c r="K232" s="175">
        <f t="shared" si="535"/>
        <v>26.632000000001426</v>
      </c>
      <c r="L232" s="175">
        <f t="shared" si="536"/>
        <v>17.684999999999491</v>
      </c>
      <c r="M232" s="177">
        <f t="shared" si="537"/>
        <v>55.440999999998894</v>
      </c>
      <c r="N232" s="175">
        <f t="shared" si="538"/>
        <v>-6.3130000000001019</v>
      </c>
      <c r="O232" s="175">
        <f t="shared" si="539"/>
        <v>61.752999999998792</v>
      </c>
      <c r="P232" s="177">
        <f t="shared" si="540"/>
        <v>55.43999999999869</v>
      </c>
      <c r="Q232" s="175">
        <f t="shared" si="541"/>
        <v>2.1068856181191776E-3</v>
      </c>
      <c r="R232" s="175">
        <f t="shared" si="542"/>
        <v>3.0165434163873595E-3</v>
      </c>
      <c r="S232" s="175">
        <f t="shared" si="543"/>
        <v>1.9389385120222402E-3</v>
      </c>
      <c r="T232" s="177">
        <f t="shared" si="544"/>
        <v>2.3866687496547547E-3</v>
      </c>
      <c r="U232" s="175">
        <f t="shared" si="545"/>
        <v>-4.7000639977034251E-4</v>
      </c>
      <c r="V232" s="175">
        <f t="shared" si="546"/>
        <v>6.3027948245493095E-3</v>
      </c>
      <c r="W232" s="177">
        <f t="shared" si="547"/>
        <v>2.3866257008506183E-3</v>
      </c>
      <c r="X232" s="175">
        <f t="shared" si="548"/>
        <v>3.3468773390462656E-2</v>
      </c>
      <c r="Y232" s="175">
        <f t="shared" si="549"/>
        <v>-6.274022467708815E-3</v>
      </c>
      <c r="Z232" s="175">
        <f t="shared" si="550"/>
        <v>3.3282471921164861E-2</v>
      </c>
      <c r="AA232" s="177">
        <f t="shared" si="551"/>
        <v>1.7914594616712312E-2</v>
      </c>
      <c r="AB232" s="175">
        <f t="shared" si="552"/>
        <v>2.0079476337554109E-2</v>
      </c>
      <c r="AC232" s="175">
        <f t="shared" si="553"/>
        <v>1.4981353604952579E-2</v>
      </c>
      <c r="AD232" s="177">
        <f t="shared" si="554"/>
        <v>1.7914550901041288E-2</v>
      </c>
      <c r="AE232" s="175">
        <f t="shared" si="555"/>
        <v>4.7887489711873044E-4</v>
      </c>
      <c r="AF232" s="175">
        <f t="shared" si="556"/>
        <v>1.1464757515342453E-3</v>
      </c>
      <c r="AG232" s="175">
        <f t="shared" si="557"/>
        <v>7.6131810100185714E-4</v>
      </c>
      <c r="AH232" s="177">
        <f t="shared" si="558"/>
        <v>2.3866687496547547E-3</v>
      </c>
      <c r="AI232" s="175">
        <f t="shared" si="559"/>
        <v>-2.7176710045942552E-4</v>
      </c>
      <c r="AJ232" s="175">
        <f t="shared" si="560"/>
        <v>2.6583928013100438E-3</v>
      </c>
      <c r="AK232" s="177">
        <f t="shared" si="561"/>
        <v>2.3866257008506183E-3</v>
      </c>
      <c r="AL232" s="175">
        <f t="shared" si="562"/>
        <v>7.4905491090483814E-3</v>
      </c>
      <c r="AM232" s="175">
        <f t="shared" si="563"/>
        <v>-2.4440994597966928E-3</v>
      </c>
      <c r="AN232" s="175">
        <f t="shared" si="564"/>
        <v>1.2868144967460624E-2</v>
      </c>
      <c r="AO232" s="177">
        <f t="shared" si="565"/>
        <v>1.7914594616712312E-2</v>
      </c>
      <c r="AP232" s="175">
        <f t="shared" si="566"/>
        <v>1.1552696706094132E-2</v>
      </c>
      <c r="AQ232" s="175">
        <f t="shared" si="567"/>
        <v>6.3618541949470734E-3</v>
      </c>
      <c r="AR232" s="177">
        <f t="shared" si="568"/>
        <v>1.7914550901041285E-2</v>
      </c>
    </row>
    <row r="233" spans="1:44" x14ac:dyDescent="0.2">
      <c r="A233" s="231">
        <v>2022</v>
      </c>
      <c r="B233" s="231" t="s">
        <v>527</v>
      </c>
      <c r="C233" s="114">
        <f>'Dati Fig. 11'!C233+'Dati Fig. 11'!D233</f>
        <v>5271.0050000000001</v>
      </c>
      <c r="D233" s="115">
        <f>'Dati Fig. 11'!E233</f>
        <v>8860.3250000000007</v>
      </c>
      <c r="E233" s="117">
        <f>'Dati Fig. 11'!F233+'Dati Fig. 11'!G233</f>
        <v>9184.7109999999993</v>
      </c>
      <c r="F233" s="216">
        <f t="shared" si="483"/>
        <v>23316.041000000001</v>
      </c>
      <c r="G233" s="83">
        <f>'Dati Fig. 11'!I233</f>
        <v>13412.269</v>
      </c>
      <c r="H233" s="85">
        <f>'Dati Fig. 11'!J233</f>
        <v>9903.7710000000006</v>
      </c>
      <c r="I233" s="216">
        <f t="shared" si="526"/>
        <v>23316.04</v>
      </c>
      <c r="J233" s="160">
        <f t="shared" si="534"/>
        <v>-19.949999999999818</v>
      </c>
      <c r="K233" s="161">
        <f t="shared" si="535"/>
        <v>5.0450000000000728</v>
      </c>
      <c r="L233" s="273">
        <f t="shared" si="536"/>
        <v>46.056000000000495</v>
      </c>
      <c r="M233" s="163">
        <f t="shared" si="537"/>
        <v>31.151000000001659</v>
      </c>
      <c r="N233" s="160">
        <f t="shared" si="538"/>
        <v>-13.149999999999636</v>
      </c>
      <c r="O233" s="273">
        <f t="shared" si="539"/>
        <v>44.301000000001295</v>
      </c>
      <c r="P233" s="163">
        <f t="shared" si="540"/>
        <v>31.151000000001659</v>
      </c>
      <c r="Q233" s="160">
        <f t="shared" si="541"/>
        <v>-3.7705858394183694E-3</v>
      </c>
      <c r="R233" s="161">
        <f t="shared" si="542"/>
        <v>5.6971659845878075E-4</v>
      </c>
      <c r="S233" s="273">
        <f t="shared" si="543"/>
        <v>5.0396912893637524E-3</v>
      </c>
      <c r="T233" s="163">
        <f t="shared" si="544"/>
        <v>1.3378203633344053E-3</v>
      </c>
      <c r="U233" s="160">
        <f t="shared" si="545"/>
        <v>-9.7948525852337544E-4</v>
      </c>
      <c r="V233" s="273">
        <f t="shared" si="546"/>
        <v>4.4932435516312035E-3</v>
      </c>
      <c r="W233" s="163">
        <f t="shared" si="547"/>
        <v>1.3378204207888497E-3</v>
      </c>
      <c r="X233" s="160">
        <f t="shared" si="548"/>
        <v>3.2218462730310246E-2</v>
      </c>
      <c r="Y233" s="161">
        <f t="shared" si="549"/>
        <v>-4.9307951451456257E-4</v>
      </c>
      <c r="Z233" s="273">
        <f t="shared" si="550"/>
        <v>3.4183864197308705E-2</v>
      </c>
      <c r="AA233" s="163">
        <f t="shared" si="551"/>
        <v>2.0293057617225451E-2</v>
      </c>
      <c r="AB233" s="160">
        <f t="shared" si="552"/>
        <v>1.3453070326429398E-2</v>
      </c>
      <c r="AC233" s="273">
        <f t="shared" si="553"/>
        <v>2.9704608097050753E-2</v>
      </c>
      <c r="AD233" s="163">
        <f t="shared" si="554"/>
        <v>2.0293013857949956E-2</v>
      </c>
      <c r="AE233" s="160">
        <f t="shared" si="555"/>
        <v>-8.5677879517574783E-4</v>
      </c>
      <c r="AF233" s="161">
        <f t="shared" si="556"/>
        <v>2.1666411136149119E-4</v>
      </c>
      <c r="AG233" s="273">
        <f t="shared" si="557"/>
        <v>1.9779350471486228E-3</v>
      </c>
      <c r="AH233" s="163">
        <f t="shared" si="558"/>
        <v>1.3378203633344053E-3</v>
      </c>
      <c r="AI233" s="160">
        <f t="shared" si="559"/>
        <v>-5.64743917622099E-4</v>
      </c>
      <c r="AJ233" s="273">
        <f t="shared" si="560"/>
        <v>1.9025642809565042E-3</v>
      </c>
      <c r="AK233" s="163">
        <f t="shared" si="561"/>
        <v>1.3378203633344053E-3</v>
      </c>
      <c r="AL233" s="160">
        <f t="shared" si="562"/>
        <v>7.1994072543601602E-3</v>
      </c>
      <c r="AM233" s="161">
        <f t="shared" si="563"/>
        <v>-1.9127179244727099E-4</v>
      </c>
      <c r="AN233" s="273">
        <f t="shared" si="564"/>
        <v>1.3284922155312443E-2</v>
      </c>
      <c r="AO233" s="163">
        <f t="shared" si="565"/>
        <v>2.0293057617225451E-2</v>
      </c>
      <c r="AP233" s="160">
        <f t="shared" si="566"/>
        <v>7.7909451382089066E-3</v>
      </c>
      <c r="AQ233" s="273">
        <f t="shared" si="567"/>
        <v>1.2502068719741051E-2</v>
      </c>
      <c r="AR233" s="163">
        <f t="shared" si="568"/>
        <v>2.0293013857949956E-2</v>
      </c>
    </row>
    <row r="234" spans="1:44" x14ac:dyDescent="0.2">
      <c r="A234" s="232"/>
      <c r="B234" s="232" t="s">
        <v>528</v>
      </c>
      <c r="C234" s="121">
        <f>'Dati Fig. 11'!C234+'Dati Fig. 11'!D234</f>
        <v>5340.7370000000001</v>
      </c>
      <c r="D234" s="258">
        <f>'Dati Fig. 11'!E234</f>
        <v>8780.4230000000007</v>
      </c>
      <c r="E234" s="259">
        <f>'Dati Fig. 11'!F234+'Dati Fig. 11'!G234</f>
        <v>9237.0860000000011</v>
      </c>
      <c r="F234" s="260">
        <f t="shared" si="483"/>
        <v>23358.245999999999</v>
      </c>
      <c r="G234" s="261">
        <f>'Dati Fig. 11'!I234</f>
        <v>13484.666999999999</v>
      </c>
      <c r="H234" s="262">
        <f>'Dati Fig. 11'!J234</f>
        <v>9873.5789999999997</v>
      </c>
      <c r="I234" s="257">
        <f t="shared" si="526"/>
        <v>23358.245999999999</v>
      </c>
      <c r="J234" s="167">
        <f t="shared" si="534"/>
        <v>69.731999999999971</v>
      </c>
      <c r="K234" s="274">
        <f t="shared" si="535"/>
        <v>-79.902000000000044</v>
      </c>
      <c r="L234" s="275">
        <f t="shared" si="536"/>
        <v>52.375000000001819</v>
      </c>
      <c r="M234" s="276">
        <f t="shared" si="537"/>
        <v>42.204999999998108</v>
      </c>
      <c r="N234" s="277">
        <f t="shared" si="538"/>
        <v>72.397999999999229</v>
      </c>
      <c r="O234" s="275">
        <f t="shared" si="539"/>
        <v>-30.192000000000917</v>
      </c>
      <c r="P234" s="276">
        <f t="shared" si="540"/>
        <v>42.205999999998312</v>
      </c>
      <c r="Q234" s="167">
        <f t="shared" si="541"/>
        <v>1.3229355692130811E-2</v>
      </c>
      <c r="R234" s="274">
        <f t="shared" si="542"/>
        <v>-9.0179536303690942E-3</v>
      </c>
      <c r="S234" s="275">
        <f t="shared" si="543"/>
        <v>5.7024113224685919E-3</v>
      </c>
      <c r="T234" s="276">
        <f t="shared" si="544"/>
        <v>1.810127199553222E-3</v>
      </c>
      <c r="U234" s="277">
        <f t="shared" si="545"/>
        <v>5.3978935256964525E-3</v>
      </c>
      <c r="V234" s="275">
        <f t="shared" si="546"/>
        <v>-3.04853575471413E-3</v>
      </c>
      <c r="W234" s="276">
        <f t="shared" si="547"/>
        <v>1.81017016611733E-3</v>
      </c>
      <c r="X234" s="167">
        <f t="shared" si="548"/>
        <v>3.7892219078529493E-2</v>
      </c>
      <c r="Y234" s="274">
        <f t="shared" si="549"/>
        <v>-1.7180601602007965E-2</v>
      </c>
      <c r="Z234" s="275">
        <f t="shared" si="550"/>
        <v>4.0299078977302269E-2</v>
      </c>
      <c r="AA234" s="276">
        <f t="shared" si="551"/>
        <v>1.7392799645767391E-2</v>
      </c>
      <c r="AB234" s="277">
        <f t="shared" si="552"/>
        <v>1.4510529653028017E-2</v>
      </c>
      <c r="AC234" s="275">
        <f t="shared" si="553"/>
        <v>2.1355663846905595E-2</v>
      </c>
      <c r="AD234" s="276">
        <f t="shared" si="554"/>
        <v>1.7392755332163369E-2</v>
      </c>
      <c r="AE234" s="167">
        <f t="shared" si="555"/>
        <v>2.9907307162480956E-3</v>
      </c>
      <c r="AF234" s="274">
        <f t="shared" si="556"/>
        <v>-3.4269111123968275E-3</v>
      </c>
      <c r="AG234" s="275">
        <f t="shared" si="557"/>
        <v>2.2463075957021099E-3</v>
      </c>
      <c r="AH234" s="276">
        <f t="shared" si="558"/>
        <v>1.810127199553222E-3</v>
      </c>
      <c r="AI234" s="277">
        <f t="shared" si="559"/>
        <v>3.1050725978736798E-3</v>
      </c>
      <c r="AJ234" s="275">
        <f t="shared" si="560"/>
        <v>-1.2949025093926072E-3</v>
      </c>
      <c r="AK234" s="276">
        <f t="shared" si="561"/>
        <v>1.8101700884810723E-3</v>
      </c>
      <c r="AL234" s="167">
        <f t="shared" si="562"/>
        <v>8.492731759316632E-3</v>
      </c>
      <c r="AM234" s="274">
        <f t="shared" si="563"/>
        <v>-6.6854172534028715E-3</v>
      </c>
      <c r="AN234" s="275">
        <f t="shared" si="564"/>
        <v>1.5585485139853708E-2</v>
      </c>
      <c r="AO234" s="276">
        <f t="shared" si="565"/>
        <v>1.7392799645767391E-2</v>
      </c>
      <c r="AP234" s="277">
        <f t="shared" si="566"/>
        <v>8.4006978375207614E-3</v>
      </c>
      <c r="AQ234" s="275">
        <f t="shared" si="567"/>
        <v>8.9920582522022303E-3</v>
      </c>
      <c r="AR234" s="276">
        <f t="shared" si="568"/>
        <v>1.7392756089722992E-2</v>
      </c>
    </row>
    <row r="235" spans="1:44" x14ac:dyDescent="0.2">
      <c r="A235" s="232"/>
      <c r="B235" s="232" t="s">
        <v>529</v>
      </c>
      <c r="C235" s="121">
        <f>'Dati Fig. 11'!C235+'Dati Fig. 11'!D235</f>
        <v>5323.982</v>
      </c>
      <c r="D235" s="122">
        <f>'Dati Fig. 11'!E235</f>
        <v>8816.6569999999992</v>
      </c>
      <c r="E235" s="124">
        <f>'Dati Fig. 11'!F235+'Dati Fig. 11'!G235</f>
        <v>9257.470000000003</v>
      </c>
      <c r="F235" s="145">
        <f t="shared" si="483"/>
        <v>23398.109000000004</v>
      </c>
      <c r="G235" s="92">
        <f>'Dati Fig. 11'!I235</f>
        <v>13509.386</v>
      </c>
      <c r="H235" s="94">
        <f>'Dati Fig. 11'!J235</f>
        <v>9888.723</v>
      </c>
      <c r="I235" s="145">
        <f t="shared" si="526"/>
        <v>23398.109</v>
      </c>
      <c r="J235" s="167">
        <f t="shared" si="534"/>
        <v>-16.755000000000109</v>
      </c>
      <c r="K235" s="168">
        <f t="shared" si="535"/>
        <v>36.233999999998559</v>
      </c>
      <c r="L235" s="278">
        <f t="shared" si="536"/>
        <v>20.384000000001834</v>
      </c>
      <c r="M235" s="170">
        <f t="shared" si="537"/>
        <v>39.863000000004831</v>
      </c>
      <c r="N235" s="167">
        <f t="shared" si="538"/>
        <v>24.71900000000096</v>
      </c>
      <c r="O235" s="278">
        <f t="shared" si="539"/>
        <v>15.144000000000233</v>
      </c>
      <c r="P235" s="170">
        <f t="shared" si="540"/>
        <v>39.863000000001193</v>
      </c>
      <c r="Q235" s="167">
        <f t="shared" si="541"/>
        <v>-3.1372074678083024E-3</v>
      </c>
      <c r="R235" s="168">
        <f t="shared" si="542"/>
        <v>4.1266804571942102E-3</v>
      </c>
      <c r="S235" s="278">
        <f t="shared" si="543"/>
        <v>2.2067565463828992E-3</v>
      </c>
      <c r="T235" s="170">
        <f t="shared" si="544"/>
        <v>1.7065921816220634E-3</v>
      </c>
      <c r="U235" s="167">
        <f t="shared" si="545"/>
        <v>1.8331190529214374E-3</v>
      </c>
      <c r="V235" s="278">
        <f t="shared" si="546"/>
        <v>1.5337903307402749E-3</v>
      </c>
      <c r="W235" s="170">
        <f t="shared" si="547"/>
        <v>1.7065921816219074E-3</v>
      </c>
      <c r="X235" s="167">
        <f t="shared" si="548"/>
        <v>2.425357556896867E-2</v>
      </c>
      <c r="Y235" s="168">
        <f t="shared" si="549"/>
        <v>-1.3343821369452082E-2</v>
      </c>
      <c r="Z235" s="278">
        <f t="shared" si="550"/>
        <v>3.8486903692605892E-2</v>
      </c>
      <c r="AA235" s="170">
        <f t="shared" si="551"/>
        <v>1.5181927711209495E-2</v>
      </c>
      <c r="AB235" s="167">
        <f t="shared" si="552"/>
        <v>1.6082511755804264E-2</v>
      </c>
      <c r="AC235" s="278">
        <f t="shared" si="553"/>
        <v>1.3954180373648855E-2</v>
      </c>
      <c r="AD235" s="170">
        <f t="shared" si="554"/>
        <v>1.5181927711209338E-2</v>
      </c>
      <c r="AE235" s="167">
        <f t="shared" si="555"/>
        <v>-7.1730557165979459E-4</v>
      </c>
      <c r="AF235" s="168">
        <f t="shared" si="556"/>
        <v>1.5512294887209666E-3</v>
      </c>
      <c r="AG235" s="278">
        <f t="shared" si="557"/>
        <v>8.7266826456069665E-4</v>
      </c>
      <c r="AH235" s="170">
        <f t="shared" si="558"/>
        <v>1.7065921816220634E-3</v>
      </c>
      <c r="AI235" s="167">
        <f t="shared" si="559"/>
        <v>1.058255829654374E-3</v>
      </c>
      <c r="AJ235" s="278">
        <f t="shared" si="560"/>
        <v>6.4833635196753358E-4</v>
      </c>
      <c r="AK235" s="170">
        <f t="shared" si="561"/>
        <v>1.7065921816219074E-3</v>
      </c>
      <c r="AL235" s="167">
        <f t="shared" si="562"/>
        <v>5.4697563492287753E-3</v>
      </c>
      <c r="AM235" s="168">
        <f t="shared" si="563"/>
        <v>-5.1734641409849963E-3</v>
      </c>
      <c r="AN235" s="278">
        <f t="shared" si="564"/>
        <v>1.4885635502965597E-2</v>
      </c>
      <c r="AO235" s="170">
        <f t="shared" si="565"/>
        <v>1.5181927711209495E-2</v>
      </c>
      <c r="AP235" s="167">
        <f t="shared" si="566"/>
        <v>9.277343347480687E-3</v>
      </c>
      <c r="AQ235" s="278">
        <f t="shared" si="567"/>
        <v>5.9045843637286514E-3</v>
      </c>
      <c r="AR235" s="170">
        <f t="shared" si="568"/>
        <v>1.5181927711209338E-2</v>
      </c>
    </row>
    <row r="236" spans="1:44" x14ac:dyDescent="0.2">
      <c r="A236" s="232"/>
      <c r="B236" s="232" t="s">
        <v>530</v>
      </c>
      <c r="C236" s="121">
        <f>'Dati Fig. 11'!C236+'Dati Fig. 11'!D236</f>
        <v>5321.5740000000005</v>
      </c>
      <c r="D236" s="122">
        <f>'Dati Fig. 11'!E236</f>
        <v>8798.8549999999996</v>
      </c>
      <c r="E236" s="124">
        <f>'Dati Fig. 11'!F236+'Dati Fig. 11'!G236</f>
        <v>9325.8810000000012</v>
      </c>
      <c r="F236" s="145">
        <f t="shared" si="483"/>
        <v>23446.31</v>
      </c>
      <c r="G236" s="92">
        <f>'Dati Fig. 11'!I236</f>
        <v>13505.326999999999</v>
      </c>
      <c r="H236" s="94">
        <f>'Dati Fig. 11'!J236</f>
        <v>9940.9830000000002</v>
      </c>
      <c r="I236" s="145">
        <f t="shared" si="526"/>
        <v>23446.309999999998</v>
      </c>
      <c r="J236" s="167">
        <f t="shared" si="534"/>
        <v>-2.407999999999447</v>
      </c>
      <c r="K236" s="168">
        <f t="shared" si="535"/>
        <v>-17.80199999999968</v>
      </c>
      <c r="L236" s="278">
        <f t="shared" si="536"/>
        <v>68.410999999998239</v>
      </c>
      <c r="M236" s="170">
        <f t="shared" si="537"/>
        <v>48.200999999997293</v>
      </c>
      <c r="N236" s="167">
        <f t="shared" si="538"/>
        <v>-4.0590000000011059</v>
      </c>
      <c r="O236" s="278">
        <f t="shared" si="539"/>
        <v>52.260000000000218</v>
      </c>
      <c r="P236" s="170">
        <f t="shared" si="540"/>
        <v>48.200999999997293</v>
      </c>
      <c r="Q236" s="167">
        <f t="shared" si="541"/>
        <v>-4.5229303930769245E-4</v>
      </c>
      <c r="R236" s="168">
        <f t="shared" si="542"/>
        <v>-2.019132648576403E-3</v>
      </c>
      <c r="S236" s="278">
        <f t="shared" si="543"/>
        <v>7.3898160080452021E-3</v>
      </c>
      <c r="T236" s="170">
        <f t="shared" si="544"/>
        <v>2.060038270613975E-3</v>
      </c>
      <c r="U236" s="167">
        <f t="shared" si="545"/>
        <v>-3.0045777061970885E-4</v>
      </c>
      <c r="V236" s="278">
        <f t="shared" si="546"/>
        <v>5.2848077552582083E-3</v>
      </c>
      <c r="W236" s="170">
        <f t="shared" si="547"/>
        <v>2.0600382706139754E-3</v>
      </c>
      <c r="X236" s="167">
        <f t="shared" si="548"/>
        <v>1.6640850607931839E-2</v>
      </c>
      <c r="Y236" s="168">
        <f t="shared" si="549"/>
        <v>-1.1942675785077289E-2</v>
      </c>
      <c r="Z236" s="278">
        <f t="shared" si="550"/>
        <v>4.5862191823621903E-2</v>
      </c>
      <c r="AA236" s="170">
        <f t="shared" si="551"/>
        <v>1.690205401436801E-2</v>
      </c>
      <c r="AB236" s="167">
        <f t="shared" si="552"/>
        <v>1.2940954285030171E-2</v>
      </c>
      <c r="AC236" s="278">
        <f t="shared" si="553"/>
        <v>2.233330570358278E-2</v>
      </c>
      <c r="AD236" s="170">
        <f t="shared" si="554"/>
        <v>1.6902054014367854E-2</v>
      </c>
      <c r="AE236" s="167">
        <f t="shared" si="555"/>
        <v>-1.0291429961282114E-4</v>
      </c>
      <c r="AF236" s="168">
        <f t="shared" si="556"/>
        <v>-7.6083071499494584E-4</v>
      </c>
      <c r="AG236" s="278">
        <f t="shared" si="557"/>
        <v>2.9237832852218198E-3</v>
      </c>
      <c r="AH236" s="170">
        <f t="shared" si="558"/>
        <v>2.060038270613975E-3</v>
      </c>
      <c r="AI236" s="167">
        <f t="shared" si="559"/>
        <v>-1.7347555736239647E-4</v>
      </c>
      <c r="AJ236" s="278">
        <f t="shared" si="560"/>
        <v>2.2335138279764495E-3</v>
      </c>
      <c r="AK236" s="170">
        <f t="shared" si="561"/>
        <v>2.060038270613975E-3</v>
      </c>
      <c r="AL236" s="167">
        <f t="shared" si="562"/>
        <v>3.7779194387933665E-3</v>
      </c>
      <c r="AM236" s="168">
        <f t="shared" si="563"/>
        <v>-4.6126476724284906E-3</v>
      </c>
      <c r="AN236" s="278">
        <f t="shared" si="564"/>
        <v>1.7736782248003055E-2</v>
      </c>
      <c r="AO236" s="170">
        <f t="shared" si="565"/>
        <v>1.690205401436801E-2</v>
      </c>
      <c r="AP236" s="167">
        <f t="shared" si="566"/>
        <v>7.4832783281285568E-3</v>
      </c>
      <c r="AQ236" s="278">
        <f t="shared" si="567"/>
        <v>9.4187756862393751E-3</v>
      </c>
      <c r="AR236" s="170">
        <f t="shared" si="568"/>
        <v>1.6902054014367854E-2</v>
      </c>
    </row>
    <row r="237" spans="1:44" x14ac:dyDescent="0.2">
      <c r="A237" s="232"/>
      <c r="B237" s="232" t="s">
        <v>531</v>
      </c>
      <c r="C237" s="92"/>
      <c r="E237" s="94"/>
      <c r="F237" s="145"/>
      <c r="G237" s="147"/>
      <c r="H237" s="229"/>
      <c r="I237" s="148"/>
      <c r="J237" s="167"/>
      <c r="L237" s="278"/>
      <c r="M237" s="170"/>
      <c r="N237" s="167"/>
      <c r="O237" s="278"/>
      <c r="P237" s="170"/>
      <c r="Q237" s="167"/>
      <c r="S237" s="278"/>
      <c r="T237" s="170"/>
      <c r="U237" s="167"/>
      <c r="V237" s="278"/>
      <c r="W237" s="170"/>
      <c r="X237" s="167"/>
      <c r="Z237" s="278"/>
      <c r="AA237" s="170"/>
      <c r="AB237" s="167"/>
      <c r="AC237" s="278"/>
      <c r="AD237" s="170"/>
      <c r="AE237" s="167"/>
      <c r="AG237" s="278"/>
      <c r="AH237" s="170"/>
      <c r="AI237" s="167"/>
      <c r="AJ237" s="278"/>
      <c r="AK237" s="170"/>
      <c r="AL237" s="167"/>
      <c r="AN237" s="278"/>
      <c r="AO237" s="170"/>
      <c r="AP237" s="167"/>
      <c r="AQ237" s="278"/>
      <c r="AR237" s="170"/>
    </row>
    <row r="238" spans="1:44" x14ac:dyDescent="0.2">
      <c r="A238" s="232"/>
      <c r="B238" s="232" t="s">
        <v>532</v>
      </c>
      <c r="C238" s="92"/>
      <c r="E238" s="94"/>
      <c r="F238" s="145"/>
      <c r="G238" s="147"/>
      <c r="H238" s="229"/>
      <c r="I238" s="148"/>
      <c r="J238" s="167"/>
      <c r="L238" s="278"/>
      <c r="M238" s="170"/>
      <c r="N238" s="167"/>
      <c r="O238" s="278"/>
      <c r="P238" s="170"/>
      <c r="Q238" s="167"/>
      <c r="S238" s="278"/>
      <c r="T238" s="170"/>
      <c r="U238" s="167"/>
      <c r="V238" s="278"/>
      <c r="W238" s="170"/>
      <c r="X238" s="167"/>
      <c r="Z238" s="278"/>
      <c r="AA238" s="170"/>
      <c r="AB238" s="167"/>
      <c r="AC238" s="278"/>
      <c r="AD238" s="170"/>
      <c r="AE238" s="167"/>
      <c r="AG238" s="278"/>
      <c r="AH238" s="170"/>
      <c r="AI238" s="167"/>
      <c r="AJ238" s="278"/>
      <c r="AK238" s="170"/>
      <c r="AL238" s="167"/>
      <c r="AN238" s="278"/>
      <c r="AO238" s="170"/>
      <c r="AP238" s="167"/>
      <c r="AQ238" s="278"/>
      <c r="AR238" s="170"/>
    </row>
    <row r="239" spans="1:44" x14ac:dyDescent="0.2">
      <c r="A239" s="232"/>
      <c r="B239" s="232" t="s">
        <v>533</v>
      </c>
      <c r="C239" s="92"/>
      <c r="E239" s="94"/>
      <c r="F239" s="145"/>
      <c r="G239" s="147"/>
      <c r="H239" s="229"/>
      <c r="I239" s="148"/>
      <c r="J239" s="167"/>
      <c r="L239" s="278"/>
      <c r="M239" s="170"/>
      <c r="N239" s="167"/>
      <c r="O239" s="278"/>
      <c r="P239" s="170"/>
      <c r="Q239" s="167"/>
      <c r="S239" s="278"/>
      <c r="T239" s="170"/>
      <c r="U239" s="167"/>
      <c r="V239" s="278"/>
      <c r="W239" s="170"/>
      <c r="X239" s="167"/>
      <c r="Z239" s="278"/>
      <c r="AA239" s="170"/>
      <c r="AB239" s="167"/>
      <c r="AC239" s="278"/>
      <c r="AD239" s="170"/>
      <c r="AE239" s="167"/>
      <c r="AG239" s="278"/>
      <c r="AH239" s="170"/>
      <c r="AI239" s="167"/>
      <c r="AJ239" s="278"/>
      <c r="AK239" s="170"/>
      <c r="AL239" s="167"/>
      <c r="AN239" s="278"/>
      <c r="AO239" s="170"/>
      <c r="AP239" s="167"/>
      <c r="AQ239" s="278"/>
      <c r="AR239" s="170"/>
    </row>
    <row r="240" spans="1:44" x14ac:dyDescent="0.2">
      <c r="A240" s="232"/>
      <c r="B240" s="232" t="s">
        <v>534</v>
      </c>
      <c r="C240" s="92"/>
      <c r="E240" s="94"/>
      <c r="F240" s="145"/>
      <c r="G240" s="147"/>
      <c r="H240" s="229"/>
      <c r="I240" s="148"/>
      <c r="J240" s="167"/>
      <c r="L240" s="278"/>
      <c r="M240" s="170"/>
      <c r="N240" s="167"/>
      <c r="O240" s="278"/>
      <c r="P240" s="170"/>
      <c r="Q240" s="167"/>
      <c r="S240" s="278"/>
      <c r="T240" s="170"/>
      <c r="U240" s="167"/>
      <c r="V240" s="278"/>
      <c r="W240" s="170"/>
      <c r="X240" s="167"/>
      <c r="Z240" s="278"/>
      <c r="AA240" s="170"/>
      <c r="AB240" s="167"/>
      <c r="AC240" s="278"/>
      <c r="AD240" s="170"/>
      <c r="AE240" s="167"/>
      <c r="AG240" s="278"/>
      <c r="AH240" s="170"/>
      <c r="AI240" s="167"/>
      <c r="AJ240" s="278"/>
      <c r="AK240" s="170"/>
      <c r="AL240" s="167"/>
      <c r="AN240" s="278"/>
      <c r="AO240" s="170"/>
      <c r="AP240" s="167"/>
      <c r="AQ240" s="278"/>
      <c r="AR240" s="170"/>
    </row>
    <row r="241" spans="1:44" x14ac:dyDescent="0.2">
      <c r="A241" s="232"/>
      <c r="B241" s="232" t="s">
        <v>535</v>
      </c>
      <c r="C241" s="92"/>
      <c r="E241" s="94"/>
      <c r="F241" s="145"/>
      <c r="G241" s="147"/>
      <c r="H241" s="229"/>
      <c r="I241" s="148"/>
      <c r="J241" s="167"/>
      <c r="L241" s="278"/>
      <c r="M241" s="170"/>
      <c r="N241" s="167"/>
      <c r="O241" s="278"/>
      <c r="P241" s="170"/>
      <c r="Q241" s="167"/>
      <c r="S241" s="278"/>
      <c r="T241" s="170"/>
      <c r="U241" s="167"/>
      <c r="V241" s="278"/>
      <c r="W241" s="170"/>
      <c r="X241" s="167"/>
      <c r="Z241" s="278"/>
      <c r="AA241" s="170"/>
      <c r="AB241" s="167"/>
      <c r="AC241" s="278"/>
      <c r="AD241" s="170"/>
      <c r="AE241" s="167"/>
      <c r="AG241" s="278"/>
      <c r="AH241" s="170"/>
      <c r="AI241" s="167"/>
      <c r="AJ241" s="278"/>
      <c r="AK241" s="170"/>
      <c r="AL241" s="167"/>
      <c r="AN241" s="278"/>
      <c r="AO241" s="170"/>
      <c r="AP241" s="167"/>
      <c r="AQ241" s="278"/>
      <c r="AR241" s="170"/>
    </row>
    <row r="242" spans="1:44" x14ac:dyDescent="0.2">
      <c r="A242" s="232"/>
      <c r="B242" s="232" t="s">
        <v>536</v>
      </c>
      <c r="C242" s="92"/>
      <c r="E242" s="94"/>
      <c r="F242" s="145"/>
      <c r="G242" s="147"/>
      <c r="H242" s="229"/>
      <c r="I242" s="148"/>
      <c r="J242" s="167"/>
      <c r="L242" s="278"/>
      <c r="M242" s="170"/>
      <c r="N242" s="167"/>
      <c r="O242" s="278"/>
      <c r="P242" s="170"/>
      <c r="Q242" s="167"/>
      <c r="S242" s="278"/>
      <c r="T242" s="170"/>
      <c r="U242" s="167"/>
      <c r="V242" s="278"/>
      <c r="W242" s="170"/>
      <c r="X242" s="167"/>
      <c r="Z242" s="278"/>
      <c r="AA242" s="170"/>
      <c r="AB242" s="167"/>
      <c r="AC242" s="278"/>
      <c r="AD242" s="170"/>
      <c r="AE242" s="167"/>
      <c r="AG242" s="278"/>
      <c r="AH242" s="170"/>
      <c r="AI242" s="167"/>
      <c r="AJ242" s="278"/>
      <c r="AK242" s="170"/>
      <c r="AL242" s="167"/>
      <c r="AN242" s="278"/>
      <c r="AO242" s="170"/>
      <c r="AP242" s="167"/>
      <c r="AQ242" s="278"/>
      <c r="AR242" s="170"/>
    </row>
    <row r="243" spans="1:44" x14ac:dyDescent="0.2">
      <c r="A243" s="232"/>
      <c r="B243" s="232" t="s">
        <v>537</v>
      </c>
      <c r="C243" s="92"/>
      <c r="E243" s="94"/>
      <c r="F243" s="145"/>
      <c r="G243" s="147"/>
      <c r="H243" s="229"/>
      <c r="I243" s="148"/>
      <c r="J243" s="167"/>
      <c r="L243" s="278"/>
      <c r="M243" s="170"/>
      <c r="N243" s="167"/>
      <c r="O243" s="278"/>
      <c r="P243" s="170"/>
      <c r="Q243" s="167"/>
      <c r="S243" s="278"/>
      <c r="T243" s="170"/>
      <c r="U243" s="167"/>
      <c r="V243" s="278"/>
      <c r="W243" s="170"/>
      <c r="X243" s="167"/>
      <c r="Z243" s="278"/>
      <c r="AA243" s="170"/>
      <c r="AB243" s="167"/>
      <c r="AC243" s="278"/>
      <c r="AD243" s="170"/>
      <c r="AE243" s="167"/>
      <c r="AG243" s="278"/>
      <c r="AH243" s="170"/>
      <c r="AI243" s="167"/>
      <c r="AJ243" s="278"/>
      <c r="AK243" s="170"/>
      <c r="AL243" s="167"/>
      <c r="AN243" s="278"/>
      <c r="AO243" s="170"/>
      <c r="AP243" s="167"/>
      <c r="AQ243" s="278"/>
      <c r="AR243" s="170"/>
    </row>
    <row r="244" spans="1:44" x14ac:dyDescent="0.2">
      <c r="A244" s="233"/>
      <c r="B244" s="233" t="s">
        <v>538</v>
      </c>
      <c r="C244" s="101"/>
      <c r="D244" s="102"/>
      <c r="E244" s="103"/>
      <c r="F244" s="146"/>
      <c r="G244" s="149"/>
      <c r="H244" s="230"/>
      <c r="I244" s="151"/>
      <c r="J244" s="174"/>
      <c r="K244" s="175"/>
      <c r="L244" s="279"/>
      <c r="M244" s="177"/>
      <c r="N244" s="174"/>
      <c r="O244" s="279"/>
      <c r="P244" s="177"/>
      <c r="Q244" s="174"/>
      <c r="R244" s="175"/>
      <c r="S244" s="279"/>
      <c r="T244" s="177"/>
      <c r="U244" s="174"/>
      <c r="V244" s="279"/>
      <c r="W244" s="177"/>
      <c r="X244" s="174"/>
      <c r="Y244" s="175"/>
      <c r="Z244" s="279"/>
      <c r="AA244" s="177"/>
      <c r="AB244" s="174"/>
      <c r="AC244" s="279"/>
      <c r="AD244" s="177"/>
      <c r="AE244" s="174"/>
      <c r="AF244" s="175"/>
      <c r="AG244" s="279"/>
      <c r="AH244" s="177"/>
      <c r="AI244" s="174"/>
      <c r="AJ244" s="279"/>
      <c r="AK244" s="177"/>
      <c r="AL244" s="174"/>
      <c r="AM244" s="175"/>
      <c r="AN244" s="279"/>
      <c r="AO244" s="177"/>
      <c r="AP244" s="174"/>
      <c r="AQ244" s="279"/>
      <c r="AR244" s="177"/>
    </row>
    <row r="248" spans="1:44" x14ac:dyDescent="0.2">
      <c r="A248" s="297" t="s">
        <v>579</v>
      </c>
    </row>
  </sheetData>
  <mergeCells count="37">
    <mergeCell ref="A137:A148"/>
    <mergeCell ref="A149:A160"/>
    <mergeCell ref="A161:A172"/>
    <mergeCell ref="A65:A76"/>
    <mergeCell ref="A77:A88"/>
    <mergeCell ref="A89:A100"/>
    <mergeCell ref="A101:A112"/>
    <mergeCell ref="A113:A124"/>
    <mergeCell ref="A125:A136"/>
    <mergeCell ref="A5:A16"/>
    <mergeCell ref="A17:A28"/>
    <mergeCell ref="A29:A40"/>
    <mergeCell ref="A41:A52"/>
    <mergeCell ref="A53:A64"/>
    <mergeCell ref="A173:A184"/>
    <mergeCell ref="A185:A196"/>
    <mergeCell ref="A197:A208"/>
    <mergeCell ref="A209:A220"/>
    <mergeCell ref="A221:A232"/>
    <mergeCell ref="AP3:AR3"/>
    <mergeCell ref="C3:F3"/>
    <mergeCell ref="G3:I3"/>
    <mergeCell ref="J3:M3"/>
    <mergeCell ref="N3:P3"/>
    <mergeCell ref="Q3:T3"/>
    <mergeCell ref="U3:W3"/>
    <mergeCell ref="X3:AA3"/>
    <mergeCell ref="AB3:AD3"/>
    <mergeCell ref="AE3:AH3"/>
    <mergeCell ref="AI3:AK3"/>
    <mergeCell ref="AL3:AO3"/>
    <mergeCell ref="AL2:AR2"/>
    <mergeCell ref="C2:I2"/>
    <mergeCell ref="J2:P2"/>
    <mergeCell ref="Q2:W2"/>
    <mergeCell ref="X2:AD2"/>
    <mergeCell ref="AE2:A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70A9-C42C-4A75-A186-1421BEB45B8B}">
  <sheetPr>
    <tabColor theme="9" tint="0.39997558519241921"/>
  </sheetPr>
  <dimension ref="A1:K13"/>
  <sheetViews>
    <sheetView zoomScaleNormal="100" workbookViewId="0">
      <selection activeCell="G20" sqref="G20"/>
    </sheetView>
  </sheetViews>
  <sheetFormatPr defaultColWidth="8.85546875" defaultRowHeight="28.9" customHeight="1" x14ac:dyDescent="0.2"/>
  <cols>
    <col min="1" max="1" width="18.28515625" style="72" customWidth="1"/>
    <col min="2" max="11" width="12.140625" style="72" customWidth="1"/>
    <col min="12" max="12" width="6.85546875" style="72" customWidth="1"/>
    <col min="13" max="14" width="13.5703125" style="72" customWidth="1"/>
    <col min="15" max="19" width="3.28515625" style="72" customWidth="1"/>
    <col min="20" max="16384" width="8.85546875" style="72"/>
  </cols>
  <sheetData>
    <row r="1" spans="1:11" ht="23.45" customHeight="1" x14ac:dyDescent="0.2">
      <c r="A1" s="368" t="s">
        <v>554</v>
      </c>
      <c r="B1" s="369"/>
      <c r="C1" s="369"/>
      <c r="D1" s="369"/>
      <c r="E1" s="369"/>
      <c r="F1" s="369"/>
      <c r="G1" s="369"/>
      <c r="H1" s="369"/>
      <c r="I1" s="369"/>
      <c r="J1" s="369"/>
      <c r="K1" s="370"/>
    </row>
    <row r="2" spans="1:11" ht="28.9" customHeight="1" x14ac:dyDescent="0.2">
      <c r="A2" s="371" t="s">
        <v>555</v>
      </c>
      <c r="B2" s="374" t="s">
        <v>556</v>
      </c>
      <c r="C2" s="375"/>
      <c r="D2" s="375"/>
      <c r="E2" s="375"/>
      <c r="F2" s="375"/>
      <c r="G2" s="375"/>
      <c r="H2" s="375"/>
      <c r="I2" s="375"/>
      <c r="J2" s="375"/>
      <c r="K2" s="376"/>
    </row>
    <row r="3" spans="1:11" ht="28.9" customHeight="1" x14ac:dyDescent="0.2">
      <c r="A3" s="372"/>
      <c r="B3" s="377" t="s">
        <v>557</v>
      </c>
      <c r="C3" s="378"/>
      <c r="D3" s="378"/>
      <c r="E3" s="377" t="s">
        <v>522</v>
      </c>
      <c r="F3" s="379"/>
      <c r="G3" s="380" t="s">
        <v>550</v>
      </c>
      <c r="H3" s="381"/>
      <c r="I3" s="382"/>
      <c r="J3" s="383" t="s">
        <v>551</v>
      </c>
      <c r="K3" s="385" t="s">
        <v>524</v>
      </c>
    </row>
    <row r="4" spans="1:11" ht="28.9" customHeight="1" x14ac:dyDescent="0.2">
      <c r="A4" s="373"/>
      <c r="B4" s="198" t="s">
        <v>320</v>
      </c>
      <c r="C4" s="199" t="s">
        <v>324</v>
      </c>
      <c r="D4" s="199" t="s">
        <v>542</v>
      </c>
      <c r="E4" s="198" t="s">
        <v>525</v>
      </c>
      <c r="F4" s="200" t="s">
        <v>526</v>
      </c>
      <c r="G4" s="201" t="s">
        <v>552</v>
      </c>
      <c r="H4" s="201" t="s">
        <v>553</v>
      </c>
      <c r="I4" s="201" t="s">
        <v>558</v>
      </c>
      <c r="J4" s="384"/>
      <c r="K4" s="386"/>
    </row>
    <row r="5" spans="1:11" ht="28.9" customHeight="1" x14ac:dyDescent="0.2">
      <c r="A5" s="178" t="s">
        <v>559</v>
      </c>
      <c r="B5" s="179">
        <v>-278</v>
      </c>
      <c r="C5" s="180">
        <v>-215</v>
      </c>
      <c r="D5" s="180">
        <v>63</v>
      </c>
      <c r="E5" s="179">
        <v>-220</v>
      </c>
      <c r="F5" s="180">
        <v>-210</v>
      </c>
      <c r="G5" s="179">
        <v>-273</v>
      </c>
      <c r="H5" s="181">
        <v>-60</v>
      </c>
      <c r="I5" s="182">
        <v>-333</v>
      </c>
      <c r="J5" s="183">
        <v>-97</v>
      </c>
      <c r="K5" s="184">
        <v>-430</v>
      </c>
    </row>
    <row r="6" spans="1:11" ht="28.9" customHeight="1" x14ac:dyDescent="0.2">
      <c r="A6" s="202" t="s">
        <v>560</v>
      </c>
      <c r="B6" s="179">
        <v>-35</v>
      </c>
      <c r="C6" s="180">
        <v>55</v>
      </c>
      <c r="D6" s="180">
        <v>81</v>
      </c>
      <c r="E6" s="179">
        <v>74</v>
      </c>
      <c r="F6" s="180">
        <v>27</v>
      </c>
      <c r="G6" s="179">
        <v>-22</v>
      </c>
      <c r="H6" s="181">
        <v>127</v>
      </c>
      <c r="I6" s="182">
        <v>105</v>
      </c>
      <c r="J6" s="183">
        <v>-4</v>
      </c>
      <c r="K6" s="184">
        <v>101</v>
      </c>
    </row>
    <row r="7" spans="1:11" ht="28.9" customHeight="1" x14ac:dyDescent="0.2">
      <c r="A7" s="185" t="s">
        <v>561</v>
      </c>
      <c r="B7" s="186">
        <v>-313</v>
      </c>
      <c r="C7" s="187">
        <v>-160</v>
      </c>
      <c r="D7" s="187">
        <v>144</v>
      </c>
      <c r="E7" s="186">
        <v>-146</v>
      </c>
      <c r="F7" s="187">
        <v>-183</v>
      </c>
      <c r="G7" s="186">
        <v>-295</v>
      </c>
      <c r="H7" s="188">
        <v>67</v>
      </c>
      <c r="I7" s="187">
        <v>-228</v>
      </c>
      <c r="J7" s="186">
        <v>-101</v>
      </c>
      <c r="K7" s="188">
        <v>-329</v>
      </c>
    </row>
    <row r="8" spans="1:11" ht="28.9" customHeight="1" x14ac:dyDescent="0.2">
      <c r="A8" s="371" t="s">
        <v>555</v>
      </c>
      <c r="B8" s="377" t="s">
        <v>562</v>
      </c>
      <c r="C8" s="378"/>
      <c r="D8" s="378"/>
      <c r="E8" s="378"/>
      <c r="F8" s="378"/>
      <c r="G8" s="378"/>
      <c r="H8" s="378"/>
      <c r="I8" s="378"/>
      <c r="J8" s="378"/>
      <c r="K8" s="379"/>
    </row>
    <row r="9" spans="1:11" ht="28.9" customHeight="1" x14ac:dyDescent="0.2">
      <c r="A9" s="372"/>
      <c r="B9" s="377" t="s">
        <v>557</v>
      </c>
      <c r="C9" s="378"/>
      <c r="D9" s="378"/>
      <c r="E9" s="377" t="s">
        <v>522</v>
      </c>
      <c r="F9" s="379"/>
      <c r="G9" s="380" t="s">
        <v>550</v>
      </c>
      <c r="H9" s="381"/>
      <c r="I9" s="382"/>
      <c r="J9" s="383" t="s">
        <v>551</v>
      </c>
      <c r="K9" s="383" t="s">
        <v>524</v>
      </c>
    </row>
    <row r="10" spans="1:11" ht="28.9" customHeight="1" x14ac:dyDescent="0.2">
      <c r="A10" s="373"/>
      <c r="B10" s="198" t="s">
        <v>320</v>
      </c>
      <c r="C10" s="199" t="s">
        <v>324</v>
      </c>
      <c r="D10" s="199" t="s">
        <v>542</v>
      </c>
      <c r="E10" s="198" t="s">
        <v>525</v>
      </c>
      <c r="F10" s="200" t="s">
        <v>526</v>
      </c>
      <c r="G10" s="201" t="s">
        <v>552</v>
      </c>
      <c r="H10" s="201" t="s">
        <v>553</v>
      </c>
      <c r="I10" s="201" t="s">
        <v>558</v>
      </c>
      <c r="J10" s="384"/>
      <c r="K10" s="384"/>
    </row>
    <row r="11" spans="1:11" ht="28.9" customHeight="1" x14ac:dyDescent="0.2">
      <c r="A11" s="178" t="s">
        <v>559</v>
      </c>
      <c r="B11" s="189">
        <v>-5.3766940653361468E-2</v>
      </c>
      <c r="C11" s="190">
        <v>-2.2992660002539963E-2</v>
      </c>
      <c r="D11" s="190">
        <v>7.1830913543248168E-3</v>
      </c>
      <c r="E11" s="189">
        <v>-1.6200987175065868E-2</v>
      </c>
      <c r="F11" s="190">
        <v>-2.150534893438346E-2</v>
      </c>
      <c r="G11" s="191">
        <v>-9.3237618469347944E-2</v>
      </c>
      <c r="H11" s="192">
        <v>-3.9437217737054312E-3</v>
      </c>
      <c r="I11" s="193">
        <v>-1.8450366141543981E-2</v>
      </c>
      <c r="J11" s="189">
        <v>-1.8384209183135405E-2</v>
      </c>
      <c r="K11" s="194">
        <v>-1.8435412616235245E-2</v>
      </c>
    </row>
    <row r="12" spans="1:11" ht="28.9" customHeight="1" x14ac:dyDescent="0.2">
      <c r="A12" s="202" t="s">
        <v>560</v>
      </c>
      <c r="B12" s="189">
        <v>-6.8252094640267437E-3</v>
      </c>
      <c r="C12" s="190">
        <v>5.846811964443103E-3</v>
      </c>
      <c r="D12" s="190">
        <v>9.2554393009638206E-3</v>
      </c>
      <c r="E12" s="189">
        <v>5.4399344070119194E-3</v>
      </c>
      <c r="F12" s="190">
        <v>2.7911650967934738E-3</v>
      </c>
      <c r="G12" s="189">
        <v>-7.6110738203450275E-3</v>
      </c>
      <c r="H12" s="192">
        <v>8.427925385279646E-3</v>
      </c>
      <c r="I12" s="193">
        <v>5.8222371344342572E-3</v>
      </c>
      <c r="J12" s="189">
        <v>-8.0551818914790423E-4</v>
      </c>
      <c r="K12" s="194">
        <v>4.3241587862890242E-3</v>
      </c>
    </row>
    <row r="13" spans="1:11" ht="28.9" customHeight="1" x14ac:dyDescent="0.2">
      <c r="A13" s="185" t="s">
        <v>561</v>
      </c>
      <c r="B13" s="195">
        <v>-6.0592150117388215E-2</v>
      </c>
      <c r="C13" s="196">
        <v>-1.7145848038096857E-2</v>
      </c>
      <c r="D13" s="196">
        <v>1.6438530655288639E-2</v>
      </c>
      <c r="E13" s="195">
        <v>-1.0761052768053949E-2</v>
      </c>
      <c r="F13" s="196">
        <v>-1.8714183837589986E-2</v>
      </c>
      <c r="G13" s="195">
        <v>-0.10084869228969298</v>
      </c>
      <c r="H13" s="197">
        <v>4.4842036115742149E-3</v>
      </c>
      <c r="I13" s="196">
        <v>-1.2628129007109723E-2</v>
      </c>
      <c r="J13" s="195">
        <v>-1.9189727372283309E-2</v>
      </c>
      <c r="K13" s="194">
        <v>-1.411125382994622E-2</v>
      </c>
    </row>
  </sheetData>
  <mergeCells count="15">
    <mergeCell ref="A8:A10"/>
    <mergeCell ref="B8:K8"/>
    <mergeCell ref="B9:D9"/>
    <mergeCell ref="E9:F9"/>
    <mergeCell ref="G9:I9"/>
    <mergeCell ref="J9:J10"/>
    <mergeCell ref="K9:K10"/>
    <mergeCell ref="A1:K1"/>
    <mergeCell ref="A2:A4"/>
    <mergeCell ref="B2:K2"/>
    <mergeCell ref="B3:D3"/>
    <mergeCell ref="E3:F3"/>
    <mergeCell ref="G3:I3"/>
    <mergeCell ref="J3:J4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</sheetPr>
  <dimension ref="A7:CT17"/>
  <sheetViews>
    <sheetView workbookViewId="0">
      <selection activeCell="A24" sqref="A24"/>
    </sheetView>
  </sheetViews>
  <sheetFormatPr defaultRowHeight="12.75" x14ac:dyDescent="0.2"/>
  <cols>
    <col min="1" max="1" width="34.7109375" customWidth="1"/>
    <col min="2" max="96" width="9.85546875" bestFit="1" customWidth="1"/>
  </cols>
  <sheetData>
    <row r="7" spans="1:98" x14ac:dyDescent="0.2">
      <c r="A7" s="60"/>
      <c r="B7" s="61" t="s">
        <v>348</v>
      </c>
      <c r="C7" s="61" t="s">
        <v>349</v>
      </c>
      <c r="D7" s="61" t="s">
        <v>350</v>
      </c>
      <c r="E7" s="61" t="s">
        <v>351</v>
      </c>
      <c r="F7" s="61" t="s">
        <v>352</v>
      </c>
      <c r="G7" s="61" t="s">
        <v>353</v>
      </c>
      <c r="H7" s="61" t="s">
        <v>354</v>
      </c>
      <c r="I7" s="61" t="s">
        <v>355</v>
      </c>
      <c r="J7" s="61" t="s">
        <v>356</v>
      </c>
      <c r="K7" s="61" t="s">
        <v>357</v>
      </c>
      <c r="L7" s="61" t="s">
        <v>358</v>
      </c>
      <c r="M7" s="61" t="s">
        <v>359</v>
      </c>
      <c r="N7" s="61" t="s">
        <v>360</v>
      </c>
      <c r="O7" s="61" t="s">
        <v>361</v>
      </c>
      <c r="P7" s="61" t="s">
        <v>362</v>
      </c>
      <c r="Q7" s="61" t="s">
        <v>363</v>
      </c>
      <c r="R7" s="61" t="s">
        <v>364</v>
      </c>
      <c r="S7" s="61" t="s">
        <v>365</v>
      </c>
      <c r="T7" s="61" t="s">
        <v>366</v>
      </c>
      <c r="U7" s="61" t="s">
        <v>367</v>
      </c>
      <c r="V7" s="61" t="s">
        <v>368</v>
      </c>
      <c r="W7" s="61" t="s">
        <v>369</v>
      </c>
      <c r="X7" s="61" t="s">
        <v>370</v>
      </c>
      <c r="Y7" s="61" t="s">
        <v>371</v>
      </c>
      <c r="Z7" s="61" t="s">
        <v>372</v>
      </c>
      <c r="AA7" s="61" t="s">
        <v>373</v>
      </c>
      <c r="AB7" s="61" t="s">
        <v>374</v>
      </c>
      <c r="AC7" s="61" t="s">
        <v>375</v>
      </c>
      <c r="AD7" s="61" t="s">
        <v>376</v>
      </c>
      <c r="AE7" s="61" t="s">
        <v>377</v>
      </c>
      <c r="AF7" s="61" t="s">
        <v>378</v>
      </c>
      <c r="AG7" s="61" t="s">
        <v>379</v>
      </c>
      <c r="AH7" s="61" t="s">
        <v>221</v>
      </c>
      <c r="AI7" s="61" t="s">
        <v>222</v>
      </c>
      <c r="AJ7" s="61" t="s">
        <v>223</v>
      </c>
      <c r="AK7" s="61" t="s">
        <v>224</v>
      </c>
      <c r="AL7" s="61" t="s">
        <v>225</v>
      </c>
      <c r="AM7" s="61" t="s">
        <v>226</v>
      </c>
      <c r="AN7" s="61" t="s">
        <v>227</v>
      </c>
      <c r="AO7" s="61" t="s">
        <v>228</v>
      </c>
      <c r="AP7" s="61" t="s">
        <v>229</v>
      </c>
      <c r="AQ7" s="61" t="s">
        <v>230</v>
      </c>
      <c r="AR7" s="61" t="s">
        <v>231</v>
      </c>
      <c r="AS7" s="61" t="s">
        <v>232</v>
      </c>
      <c r="AT7" s="61" t="s">
        <v>233</v>
      </c>
      <c r="AU7" s="61" t="s">
        <v>234</v>
      </c>
      <c r="AV7" s="61" t="s">
        <v>235</v>
      </c>
      <c r="AW7" s="61" t="s">
        <v>236</v>
      </c>
      <c r="AX7" s="61" t="s">
        <v>237</v>
      </c>
      <c r="AY7" s="61" t="s">
        <v>238</v>
      </c>
      <c r="AZ7" s="61" t="s">
        <v>239</v>
      </c>
      <c r="BA7" s="61" t="s">
        <v>240</v>
      </c>
      <c r="BB7" s="61" t="s">
        <v>241</v>
      </c>
      <c r="BC7" s="61" t="s">
        <v>242</v>
      </c>
      <c r="BD7" s="61" t="s">
        <v>243</v>
      </c>
      <c r="BE7" s="61" t="s">
        <v>244</v>
      </c>
      <c r="BF7" s="61" t="s">
        <v>245</v>
      </c>
      <c r="BG7" s="61" t="s">
        <v>246</v>
      </c>
      <c r="BH7" s="61" t="s">
        <v>247</v>
      </c>
      <c r="BI7" s="61" t="s">
        <v>248</v>
      </c>
      <c r="BJ7" s="61" t="s">
        <v>249</v>
      </c>
      <c r="BK7" s="61" t="s">
        <v>250</v>
      </c>
      <c r="BL7" s="61" t="s">
        <v>251</v>
      </c>
      <c r="BM7" s="61" t="s">
        <v>252</v>
      </c>
      <c r="BN7" s="61" t="s">
        <v>253</v>
      </c>
      <c r="BO7" s="61" t="s">
        <v>254</v>
      </c>
      <c r="BP7" s="61" t="s">
        <v>255</v>
      </c>
      <c r="BQ7" s="61" t="s">
        <v>256</v>
      </c>
      <c r="BR7" s="61" t="s">
        <v>257</v>
      </c>
      <c r="BS7" s="61" t="s">
        <v>258</v>
      </c>
      <c r="BT7" s="61" t="s">
        <v>259</v>
      </c>
      <c r="BU7" s="61" t="s">
        <v>260</v>
      </c>
      <c r="BV7" s="61" t="s">
        <v>261</v>
      </c>
      <c r="BW7" s="61" t="s">
        <v>262</v>
      </c>
      <c r="BX7" s="61" t="s">
        <v>263</v>
      </c>
      <c r="BY7" s="61" t="s">
        <v>264</v>
      </c>
      <c r="BZ7" s="61" t="s">
        <v>265</v>
      </c>
      <c r="CA7" s="61" t="s">
        <v>266</v>
      </c>
      <c r="CB7" s="61" t="s">
        <v>267</v>
      </c>
      <c r="CC7" s="61" t="s">
        <v>268</v>
      </c>
      <c r="CD7" s="61" t="s">
        <v>269</v>
      </c>
      <c r="CE7" s="61" t="s">
        <v>270</v>
      </c>
      <c r="CF7" s="61" t="s">
        <v>271</v>
      </c>
      <c r="CG7" s="61" t="s">
        <v>272</v>
      </c>
      <c r="CH7" s="61" t="s">
        <v>273</v>
      </c>
      <c r="CI7" s="61" t="s">
        <v>274</v>
      </c>
      <c r="CJ7" s="61" t="s">
        <v>275</v>
      </c>
      <c r="CK7" s="61" t="s">
        <v>276</v>
      </c>
      <c r="CL7" s="61" t="s">
        <v>277</v>
      </c>
      <c r="CM7" s="61" t="s">
        <v>278</v>
      </c>
      <c r="CN7" s="61" t="s">
        <v>279</v>
      </c>
      <c r="CO7" s="61" t="s">
        <v>280</v>
      </c>
      <c r="CP7" s="61" t="s">
        <v>281</v>
      </c>
      <c r="CQ7" s="61" t="s">
        <v>282</v>
      </c>
      <c r="CR7" s="61" t="s">
        <v>283</v>
      </c>
      <c r="CS7" s="281" t="s">
        <v>563</v>
      </c>
      <c r="CT7" s="281" t="s">
        <v>564</v>
      </c>
    </row>
    <row r="8" spans="1:98" x14ac:dyDescent="0.2">
      <c r="A8" s="62" t="s">
        <v>380</v>
      </c>
      <c r="B8" s="63">
        <v>288921.09999999998</v>
      </c>
      <c r="C8" s="63">
        <v>290755.09999999998</v>
      </c>
      <c r="D8" s="63">
        <v>294207.09999999998</v>
      </c>
      <c r="E8" s="63">
        <v>299655.09999999998</v>
      </c>
      <c r="F8" s="63">
        <v>304332.90000000002</v>
      </c>
      <c r="G8" s="63">
        <v>309182</v>
      </c>
      <c r="H8" s="63">
        <v>311585.5</v>
      </c>
      <c r="I8" s="63">
        <v>318345.90000000002</v>
      </c>
      <c r="J8" s="63">
        <v>322548.8</v>
      </c>
      <c r="K8" s="63">
        <v>324945.5</v>
      </c>
      <c r="L8" s="63">
        <v>326928.5</v>
      </c>
      <c r="M8" s="63">
        <v>329286.59999999998</v>
      </c>
      <c r="N8" s="63">
        <v>333028.09999999998</v>
      </c>
      <c r="O8" s="63">
        <v>336106.6</v>
      </c>
      <c r="P8" s="63">
        <v>339507.7</v>
      </c>
      <c r="Q8" s="63">
        <v>341116.9</v>
      </c>
      <c r="R8" s="63">
        <v>343929.8</v>
      </c>
      <c r="S8" s="63">
        <v>347003.3</v>
      </c>
      <c r="T8" s="63">
        <v>351757.6</v>
      </c>
      <c r="U8" s="63">
        <v>352783</v>
      </c>
      <c r="V8" s="63">
        <v>356837.4</v>
      </c>
      <c r="W8" s="63">
        <v>363193.8</v>
      </c>
      <c r="X8" s="63">
        <v>362902.4</v>
      </c>
      <c r="Y8" s="63">
        <v>367063.4</v>
      </c>
      <c r="Z8" s="63">
        <v>367178.6</v>
      </c>
      <c r="AA8" s="63">
        <v>371039.2</v>
      </c>
      <c r="AB8" s="63">
        <v>374980.4</v>
      </c>
      <c r="AC8" s="63">
        <v>381041.8</v>
      </c>
      <c r="AD8" s="63">
        <v>380640.1</v>
      </c>
      <c r="AE8" s="63">
        <v>386469.7</v>
      </c>
      <c r="AF8" s="63">
        <v>390701.5</v>
      </c>
      <c r="AG8" s="63">
        <v>397024.7</v>
      </c>
      <c r="AH8" s="63">
        <v>397540.8</v>
      </c>
      <c r="AI8" s="63">
        <v>400603.3</v>
      </c>
      <c r="AJ8" s="63">
        <v>405271.2</v>
      </c>
      <c r="AK8" s="63">
        <v>411151.8</v>
      </c>
      <c r="AL8" s="63">
        <v>413594.4</v>
      </c>
      <c r="AM8" s="63">
        <v>414588.4</v>
      </c>
      <c r="AN8" s="63">
        <v>409648</v>
      </c>
      <c r="AO8" s="63">
        <v>399567.8</v>
      </c>
      <c r="AP8" s="63">
        <v>393702.40000000002</v>
      </c>
      <c r="AQ8" s="63">
        <v>391995.5</v>
      </c>
      <c r="AR8" s="63">
        <v>394150.3</v>
      </c>
      <c r="AS8" s="63">
        <v>396269</v>
      </c>
      <c r="AT8" s="63">
        <v>396922.2</v>
      </c>
      <c r="AU8" s="63">
        <v>401042</v>
      </c>
      <c r="AV8" s="63">
        <v>403771.5</v>
      </c>
      <c r="AW8" s="63">
        <v>407753.1</v>
      </c>
      <c r="AX8" s="63">
        <v>412114.7</v>
      </c>
      <c r="AY8" s="63">
        <v>412813.9</v>
      </c>
      <c r="AZ8" s="63">
        <v>413042.8</v>
      </c>
      <c r="BA8" s="63">
        <v>411509.3</v>
      </c>
      <c r="BB8" s="63">
        <v>408223.3</v>
      </c>
      <c r="BC8" s="63">
        <v>406715.1</v>
      </c>
      <c r="BD8" s="63">
        <v>405423.6</v>
      </c>
      <c r="BE8" s="63">
        <v>404108.3</v>
      </c>
      <c r="BF8" s="63">
        <v>400543.4</v>
      </c>
      <c r="BG8" s="63">
        <v>403098.2</v>
      </c>
      <c r="BH8" s="63">
        <v>404185.2</v>
      </c>
      <c r="BI8" s="63">
        <v>404684.7</v>
      </c>
      <c r="BJ8" s="63">
        <v>406824.6</v>
      </c>
      <c r="BK8" s="63">
        <v>406389.4</v>
      </c>
      <c r="BL8" s="63">
        <v>407122.7</v>
      </c>
      <c r="BM8" s="63">
        <v>408177.9</v>
      </c>
      <c r="BN8" s="63">
        <v>409863.9</v>
      </c>
      <c r="BO8" s="63">
        <v>412399.5</v>
      </c>
      <c r="BP8" s="63">
        <v>414983.1</v>
      </c>
      <c r="BQ8" s="63">
        <v>417064.9</v>
      </c>
      <c r="BR8" s="63">
        <v>421547.7</v>
      </c>
      <c r="BS8" s="63">
        <v>422841.7</v>
      </c>
      <c r="BT8" s="63">
        <v>425418.5</v>
      </c>
      <c r="BU8" s="63">
        <v>426986.8</v>
      </c>
      <c r="BV8" s="63">
        <v>429276.8</v>
      </c>
      <c r="BW8" s="63">
        <v>433093.8</v>
      </c>
      <c r="BX8" s="63">
        <v>436172.6</v>
      </c>
      <c r="BY8" s="63">
        <v>440303.3</v>
      </c>
      <c r="BZ8" s="63">
        <v>440853.7</v>
      </c>
      <c r="CA8" s="63">
        <v>443315.9</v>
      </c>
      <c r="CB8" s="63">
        <v>442725.7</v>
      </c>
      <c r="CC8" s="63">
        <v>444438.5</v>
      </c>
      <c r="CD8" s="63">
        <v>446933.5</v>
      </c>
      <c r="CE8" s="63">
        <v>448786.7</v>
      </c>
      <c r="CF8" s="63">
        <v>450453.3</v>
      </c>
      <c r="CG8" s="63">
        <v>450270.9</v>
      </c>
      <c r="CH8" s="63">
        <v>423800.5</v>
      </c>
      <c r="CI8" s="63">
        <v>378443.3</v>
      </c>
      <c r="CJ8" s="63">
        <v>429302.7</v>
      </c>
      <c r="CK8" s="63">
        <v>428086.7</v>
      </c>
      <c r="CL8" s="63">
        <v>429998.4</v>
      </c>
      <c r="CM8" s="63">
        <v>441878.1</v>
      </c>
      <c r="CN8" s="63">
        <v>455424</v>
      </c>
      <c r="CO8" s="63">
        <v>458556.8</v>
      </c>
      <c r="CP8" s="63">
        <v>466071.4</v>
      </c>
      <c r="CQ8" s="63">
        <v>476624.8</v>
      </c>
      <c r="CR8" s="63">
        <v>476500.2</v>
      </c>
      <c r="CS8">
        <v>490770.5</v>
      </c>
      <c r="CT8">
        <v>502022.5</v>
      </c>
    </row>
    <row r="9" spans="1:98" x14ac:dyDescent="0.2">
      <c r="A9" s="62" t="s">
        <v>381</v>
      </c>
      <c r="B9" s="63">
        <v>395142.8</v>
      </c>
      <c r="C9" s="63">
        <v>396512.7</v>
      </c>
      <c r="D9" s="63">
        <v>400012</v>
      </c>
      <c r="E9" s="63">
        <v>405860.9</v>
      </c>
      <c r="F9" s="63">
        <v>410377.7</v>
      </c>
      <c r="G9" s="63">
        <v>413730</v>
      </c>
      <c r="H9" s="63">
        <v>416272.8</v>
      </c>
      <c r="I9" s="63">
        <v>422521.7</v>
      </c>
      <c r="J9" s="63">
        <v>425038.9</v>
      </c>
      <c r="K9" s="63">
        <v>423550.6</v>
      </c>
      <c r="L9" s="63">
        <v>422209</v>
      </c>
      <c r="M9" s="63">
        <v>421365.7</v>
      </c>
      <c r="N9" s="63">
        <v>422064.8</v>
      </c>
      <c r="O9" s="63">
        <v>423593.4</v>
      </c>
      <c r="P9" s="63">
        <v>424461</v>
      </c>
      <c r="Q9" s="63">
        <v>426261.5</v>
      </c>
      <c r="R9" s="63">
        <v>424750.1</v>
      </c>
      <c r="S9" s="63">
        <v>424185.3</v>
      </c>
      <c r="T9" s="63">
        <v>423830.6</v>
      </c>
      <c r="U9" s="63">
        <v>427563.3</v>
      </c>
      <c r="V9" s="63">
        <v>428689.7</v>
      </c>
      <c r="W9" s="63">
        <v>430389.4</v>
      </c>
      <c r="X9" s="63">
        <v>430159.4</v>
      </c>
      <c r="Y9" s="63">
        <v>431536.5</v>
      </c>
      <c r="Z9" s="63">
        <v>430425.9</v>
      </c>
      <c r="AA9" s="63">
        <v>433910.8</v>
      </c>
      <c r="AB9" s="63">
        <v>436666.1</v>
      </c>
      <c r="AC9" s="63">
        <v>437336.5</v>
      </c>
      <c r="AD9" s="63">
        <v>437990.8</v>
      </c>
      <c r="AE9" s="63">
        <v>441089.9</v>
      </c>
      <c r="AF9" s="63">
        <v>443204.3</v>
      </c>
      <c r="AG9" s="63">
        <v>448951</v>
      </c>
      <c r="AH9" s="63">
        <v>447719.7</v>
      </c>
      <c r="AI9" s="63">
        <v>448936.2</v>
      </c>
      <c r="AJ9" s="63">
        <v>449872.3</v>
      </c>
      <c r="AK9" s="63">
        <v>448256.8</v>
      </c>
      <c r="AL9" s="63">
        <v>453480.5</v>
      </c>
      <c r="AM9" s="63">
        <v>449173.7</v>
      </c>
      <c r="AN9" s="63">
        <v>443489.7</v>
      </c>
      <c r="AO9" s="63">
        <v>431345.9</v>
      </c>
      <c r="AP9" s="63">
        <v>420586.2</v>
      </c>
      <c r="AQ9" s="63">
        <v>418490.7</v>
      </c>
      <c r="AR9" s="63">
        <v>421145</v>
      </c>
      <c r="AS9" s="63">
        <v>422534.7</v>
      </c>
      <c r="AT9" s="63">
        <v>423974.2</v>
      </c>
      <c r="AU9" s="63">
        <v>426927.9</v>
      </c>
      <c r="AV9" s="63">
        <v>428831</v>
      </c>
      <c r="AW9" s="63">
        <v>431128.6</v>
      </c>
      <c r="AX9" s="63">
        <v>433363.4</v>
      </c>
      <c r="AY9" s="63">
        <v>433558.1</v>
      </c>
      <c r="AZ9" s="63">
        <v>431441.4</v>
      </c>
      <c r="BA9" s="63">
        <v>427270</v>
      </c>
      <c r="BB9" s="63">
        <v>422419.9</v>
      </c>
      <c r="BC9" s="63">
        <v>419512.5</v>
      </c>
      <c r="BD9" s="63">
        <v>417365.2</v>
      </c>
      <c r="BE9" s="63">
        <v>414272.2</v>
      </c>
      <c r="BF9" s="63">
        <v>410248.5</v>
      </c>
      <c r="BG9" s="63">
        <v>410403.2</v>
      </c>
      <c r="BH9" s="63">
        <v>411292.7</v>
      </c>
      <c r="BI9" s="63">
        <v>410452.1</v>
      </c>
      <c r="BJ9" s="63">
        <v>411155.5</v>
      </c>
      <c r="BK9" s="63">
        <v>410958.4</v>
      </c>
      <c r="BL9" s="63">
        <v>411525.8</v>
      </c>
      <c r="BM9" s="63">
        <v>410044.7</v>
      </c>
      <c r="BN9" s="63">
        <v>411498.4</v>
      </c>
      <c r="BO9" s="63">
        <v>413076.5</v>
      </c>
      <c r="BP9" s="63">
        <v>413799.8</v>
      </c>
      <c r="BQ9" s="63">
        <v>415936.6</v>
      </c>
      <c r="BR9" s="63">
        <v>417508.8</v>
      </c>
      <c r="BS9" s="63">
        <v>418177.3</v>
      </c>
      <c r="BT9" s="63">
        <v>420394</v>
      </c>
      <c r="BU9" s="63">
        <v>421683.7</v>
      </c>
      <c r="BV9" s="63">
        <v>423868.8</v>
      </c>
      <c r="BW9" s="63">
        <v>425693.4</v>
      </c>
      <c r="BX9" s="63">
        <v>427558.40000000002</v>
      </c>
      <c r="BY9" s="63">
        <v>429856.6</v>
      </c>
      <c r="BZ9" s="63">
        <v>429394.3</v>
      </c>
      <c r="CA9" s="63">
        <v>429586.2</v>
      </c>
      <c r="CB9" s="63">
        <v>430128.3</v>
      </c>
      <c r="CC9" s="63">
        <v>431383.9</v>
      </c>
      <c r="CD9" s="63">
        <v>432161.3</v>
      </c>
      <c r="CE9" s="63">
        <v>433157.2</v>
      </c>
      <c r="CF9" s="63">
        <v>433414.40000000002</v>
      </c>
      <c r="CG9" s="63">
        <v>429933.5</v>
      </c>
      <c r="CH9" s="63">
        <v>405063.8</v>
      </c>
      <c r="CI9" s="63">
        <v>356296.3</v>
      </c>
      <c r="CJ9" s="63">
        <v>406907.3</v>
      </c>
      <c r="CK9" s="63">
        <v>404066.3</v>
      </c>
      <c r="CL9" s="63">
        <v>406003</v>
      </c>
      <c r="CM9" s="63">
        <v>415989.4</v>
      </c>
      <c r="CN9" s="63">
        <v>428015.4</v>
      </c>
      <c r="CO9" s="63">
        <v>431832.4</v>
      </c>
      <c r="CP9" s="63">
        <v>432440.8</v>
      </c>
      <c r="CQ9" s="63">
        <v>436930.5</v>
      </c>
      <c r="CR9" s="63">
        <v>438619.9</v>
      </c>
      <c r="CS9">
        <v>438203.4</v>
      </c>
      <c r="CT9">
        <v>440644.8</v>
      </c>
    </row>
    <row r="10" spans="1:98" x14ac:dyDescent="0.2">
      <c r="A10" s="62" t="s">
        <v>382</v>
      </c>
      <c r="B10" s="64">
        <v>269854.90000000002</v>
      </c>
      <c r="C10" s="64">
        <v>273571.59999999998</v>
      </c>
      <c r="D10" s="64">
        <v>274293.8</v>
      </c>
      <c r="E10" s="64">
        <v>272250.8</v>
      </c>
      <c r="F10" s="64">
        <v>265007.59999999998</v>
      </c>
      <c r="G10" s="64">
        <v>275207.7</v>
      </c>
      <c r="H10" s="64">
        <v>276343.59999999998</v>
      </c>
      <c r="I10" s="64">
        <v>284936.90000000002</v>
      </c>
      <c r="J10" s="64">
        <v>282655.8</v>
      </c>
      <c r="K10" s="64">
        <v>280002.2</v>
      </c>
      <c r="L10" s="64">
        <v>282890</v>
      </c>
      <c r="M10" s="64">
        <v>281650.3</v>
      </c>
      <c r="N10" s="64">
        <v>284508.09999999998</v>
      </c>
      <c r="O10" s="64">
        <v>284570.2</v>
      </c>
      <c r="P10" s="64">
        <v>284196.40000000002</v>
      </c>
      <c r="Q10" s="64">
        <v>284691.20000000001</v>
      </c>
      <c r="R10" s="64">
        <v>283553.7</v>
      </c>
      <c r="S10" s="64">
        <v>284909.3</v>
      </c>
      <c r="T10" s="64">
        <v>287041</v>
      </c>
      <c r="U10" s="64">
        <v>285812.5</v>
      </c>
      <c r="V10" s="64">
        <v>286591.90000000002</v>
      </c>
      <c r="W10" s="64">
        <v>289880.5</v>
      </c>
      <c r="X10" s="64">
        <v>290444.5</v>
      </c>
      <c r="Y10" s="64">
        <v>289130.5</v>
      </c>
      <c r="Z10" s="64">
        <v>290796.5</v>
      </c>
      <c r="AA10" s="64">
        <v>290434.09999999998</v>
      </c>
      <c r="AB10" s="64">
        <v>289961.7</v>
      </c>
      <c r="AC10" s="64">
        <v>293140.59999999998</v>
      </c>
      <c r="AD10" s="64">
        <v>292632.3</v>
      </c>
      <c r="AE10" s="64">
        <v>291936.59999999998</v>
      </c>
      <c r="AF10" s="64">
        <v>294777.40000000002</v>
      </c>
      <c r="AG10" s="64">
        <v>295916.09999999998</v>
      </c>
      <c r="AH10" s="64">
        <v>296990.40000000002</v>
      </c>
      <c r="AI10" s="64">
        <v>298358.90000000002</v>
      </c>
      <c r="AJ10" s="64">
        <v>296930.3</v>
      </c>
      <c r="AK10" s="64">
        <v>297906.2</v>
      </c>
      <c r="AL10" s="64">
        <v>297179.3</v>
      </c>
      <c r="AM10" s="64">
        <v>295110</v>
      </c>
      <c r="AN10" s="64">
        <v>292600.40000000002</v>
      </c>
      <c r="AO10" s="64">
        <v>287727.7</v>
      </c>
      <c r="AP10" s="64">
        <v>291782.40000000002</v>
      </c>
      <c r="AQ10" s="64">
        <v>287431.5</v>
      </c>
      <c r="AR10" s="64">
        <v>286719.3</v>
      </c>
      <c r="AS10" s="64">
        <v>286357.40000000002</v>
      </c>
      <c r="AT10" s="64">
        <v>283504.40000000002</v>
      </c>
      <c r="AU10" s="64">
        <v>283485</v>
      </c>
      <c r="AV10" s="64">
        <v>282698.7</v>
      </c>
      <c r="AW10" s="64">
        <v>283859.09999999998</v>
      </c>
      <c r="AX10" s="64">
        <v>284503.09999999998</v>
      </c>
      <c r="AY10" s="64">
        <v>283780.59999999998</v>
      </c>
      <c r="AZ10" s="64">
        <v>281879.09999999998</v>
      </c>
      <c r="BA10" s="64">
        <v>280238.2</v>
      </c>
      <c r="BB10" s="64">
        <v>271920.90000000002</v>
      </c>
      <c r="BC10" s="64">
        <v>269577.7</v>
      </c>
      <c r="BD10" s="64">
        <v>265658.7</v>
      </c>
      <c r="BE10" s="64">
        <v>263429.40000000002</v>
      </c>
      <c r="BF10" s="64">
        <v>265123</v>
      </c>
      <c r="BG10" s="64">
        <v>265076.09999999998</v>
      </c>
      <c r="BH10" s="64">
        <v>266962.09999999998</v>
      </c>
      <c r="BI10" s="64">
        <v>267682.8</v>
      </c>
      <c r="BJ10" s="64">
        <v>267322.90000000002</v>
      </c>
      <c r="BK10" s="64">
        <v>267441.59999999998</v>
      </c>
      <c r="BL10" s="64">
        <v>267897</v>
      </c>
      <c r="BM10" s="64">
        <v>267760.09999999998</v>
      </c>
      <c r="BN10" s="64">
        <v>269594.59999999998</v>
      </c>
      <c r="BO10" s="64">
        <v>270025.7</v>
      </c>
      <c r="BP10" s="64">
        <v>270912.5</v>
      </c>
      <c r="BQ10" s="64">
        <v>271813.09999999998</v>
      </c>
      <c r="BR10" s="64">
        <v>274082.2</v>
      </c>
      <c r="BS10" s="64">
        <v>274531.40000000002</v>
      </c>
      <c r="BT10" s="64">
        <v>274747.90000000002</v>
      </c>
      <c r="BU10" s="64">
        <v>273585.5</v>
      </c>
      <c r="BV10" s="64">
        <v>275548.79999999999</v>
      </c>
      <c r="BW10" s="64">
        <v>276005.40000000002</v>
      </c>
      <c r="BX10" s="64">
        <v>278495.7</v>
      </c>
      <c r="BY10" s="64">
        <v>278602.7</v>
      </c>
      <c r="BZ10" s="64">
        <v>278940.3</v>
      </c>
      <c r="CA10" s="64">
        <v>280355.20000000001</v>
      </c>
      <c r="CB10" s="64">
        <v>279253.7</v>
      </c>
      <c r="CC10" s="64">
        <v>279657.59999999998</v>
      </c>
      <c r="CD10" s="64">
        <v>280122.09999999998</v>
      </c>
      <c r="CE10" s="64">
        <v>280803.3</v>
      </c>
      <c r="CF10" s="64">
        <v>279993</v>
      </c>
      <c r="CG10" s="64">
        <v>279223.90000000002</v>
      </c>
      <c r="CH10" s="64">
        <v>276719.59999999998</v>
      </c>
      <c r="CI10" s="64">
        <v>263102.90000000002</v>
      </c>
      <c r="CJ10" s="64">
        <v>277587.09999999998</v>
      </c>
      <c r="CK10" s="64">
        <v>276392.3</v>
      </c>
      <c r="CL10" s="64">
        <v>276495.90000000002</v>
      </c>
      <c r="CM10" s="64">
        <v>278307.8</v>
      </c>
      <c r="CN10" s="64">
        <v>281974.5</v>
      </c>
      <c r="CO10" s="64">
        <v>280102.5</v>
      </c>
      <c r="CP10" s="64">
        <v>277857.3</v>
      </c>
      <c r="CQ10" s="64">
        <v>277551.40000000002</v>
      </c>
      <c r="CR10" s="64">
        <v>278479.09999999998</v>
      </c>
      <c r="CS10">
        <v>278142.53424625937</v>
      </c>
      <c r="CT10">
        <v>275257.5774734224</v>
      </c>
    </row>
    <row r="13" spans="1:98" x14ac:dyDescent="0.2">
      <c r="A13" s="291" t="s">
        <v>579</v>
      </c>
    </row>
    <row r="15" spans="1:98" x14ac:dyDescent="0.2"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0"/>
      <c r="BS15" s="280"/>
      <c r="BT15" s="280"/>
      <c r="BU15" s="280"/>
      <c r="BV15" s="280"/>
      <c r="BW15" s="280"/>
      <c r="BX15" s="280"/>
      <c r="BY15" s="280"/>
      <c r="BZ15" s="280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0"/>
      <c r="CL15" s="280"/>
      <c r="CM15" s="280"/>
      <c r="CN15" s="280"/>
      <c r="CO15" s="280"/>
      <c r="CP15" s="280"/>
      <c r="CQ15" s="280"/>
      <c r="CR15" s="280"/>
    </row>
    <row r="16" spans="1:98" x14ac:dyDescent="0.2"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0"/>
      <c r="BV16" s="280"/>
      <c r="BW16" s="280"/>
      <c r="BX16" s="280"/>
      <c r="BY16" s="280"/>
      <c r="BZ16" s="280"/>
      <c r="CA16" s="280"/>
      <c r="CB16" s="280"/>
      <c r="CC16" s="280"/>
      <c r="CD16" s="280"/>
      <c r="CE16" s="280"/>
      <c r="CF16" s="280"/>
      <c r="CG16" s="280"/>
      <c r="CH16" s="280"/>
      <c r="CI16" s="280"/>
      <c r="CJ16" s="280"/>
      <c r="CK16" s="280"/>
      <c r="CL16" s="280"/>
      <c r="CM16" s="280"/>
      <c r="CN16" s="280"/>
      <c r="CO16" s="280"/>
      <c r="CP16" s="280"/>
      <c r="CQ16" s="280"/>
      <c r="CR16" s="280"/>
    </row>
    <row r="17" spans="2:96" x14ac:dyDescent="0.2"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0"/>
      <c r="AZ17" s="280"/>
      <c r="BA17" s="280"/>
      <c r="BB17" s="280"/>
      <c r="BC17" s="280"/>
      <c r="BD17" s="280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  <c r="BQ17" s="280"/>
      <c r="BR17" s="280"/>
      <c r="BS17" s="280"/>
      <c r="BT17" s="280"/>
      <c r="BU17" s="280"/>
      <c r="BV17" s="280"/>
      <c r="BW17" s="280"/>
      <c r="BX17" s="280"/>
      <c r="BY17" s="280"/>
      <c r="BZ17" s="280"/>
      <c r="CA17" s="280"/>
      <c r="CB17" s="280"/>
      <c r="CC17" s="280"/>
      <c r="CD17" s="280"/>
      <c r="CE17" s="280"/>
      <c r="CF17" s="280"/>
      <c r="CG17" s="280"/>
      <c r="CH17" s="280"/>
      <c r="CI17" s="280"/>
      <c r="CJ17" s="280"/>
      <c r="CK17" s="280"/>
      <c r="CL17" s="280"/>
      <c r="CM17" s="280"/>
      <c r="CN17" s="280"/>
      <c r="CO17" s="280"/>
      <c r="CP17" s="280"/>
      <c r="CQ17" s="280"/>
      <c r="CR17" s="28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E16"/>
  <sheetViews>
    <sheetView workbookViewId="0">
      <selection activeCell="H11" sqref="H11"/>
    </sheetView>
  </sheetViews>
  <sheetFormatPr defaultColWidth="9.140625" defaultRowHeight="32.25" customHeight="1" x14ac:dyDescent="0.2"/>
  <cols>
    <col min="1" max="1" width="34.28515625" style="203" customWidth="1"/>
    <col min="2" max="5" width="11" style="203" customWidth="1"/>
    <col min="6" max="16384" width="9.140625" style="203"/>
  </cols>
  <sheetData>
    <row r="1" spans="1:5" ht="32.25" customHeight="1" thickBot="1" x14ac:dyDescent="0.25">
      <c r="A1" s="301" t="s">
        <v>580</v>
      </c>
      <c r="B1" s="301"/>
      <c r="C1" s="301"/>
      <c r="D1" s="301"/>
      <c r="E1" s="301"/>
    </row>
    <row r="2" spans="1:5" ht="32.25" customHeight="1" thickBot="1" x14ac:dyDescent="0.25">
      <c r="A2" s="282"/>
      <c r="B2" s="302" t="s">
        <v>208</v>
      </c>
      <c r="C2" s="303"/>
      <c r="D2" s="302" t="s">
        <v>209</v>
      </c>
      <c r="E2" s="303"/>
    </row>
    <row r="3" spans="1:5" ht="32.25" customHeight="1" thickBot="1" x14ac:dyDescent="0.25">
      <c r="A3" s="283" t="s">
        <v>210</v>
      </c>
      <c r="B3" s="284">
        <v>2022</v>
      </c>
      <c r="C3" s="284">
        <v>2023</v>
      </c>
      <c r="D3" s="284">
        <v>2022</v>
      </c>
      <c r="E3" s="284">
        <v>2023</v>
      </c>
    </row>
    <row r="4" spans="1:5" ht="32.25" customHeight="1" thickBot="1" x14ac:dyDescent="0.25">
      <c r="A4" s="285" t="s">
        <v>211</v>
      </c>
      <c r="B4" s="286">
        <v>4.5999999999999996</v>
      </c>
      <c r="C4" s="286">
        <v>0.2</v>
      </c>
      <c r="D4" s="286">
        <v>3.8</v>
      </c>
      <c r="E4" s="286">
        <v>0.6</v>
      </c>
    </row>
    <row r="5" spans="1:5" ht="32.25" customHeight="1" thickBot="1" x14ac:dyDescent="0.25">
      <c r="A5" s="285" t="s">
        <v>212</v>
      </c>
      <c r="B5" s="286">
        <v>3</v>
      </c>
      <c r="C5" s="286">
        <v>0.7</v>
      </c>
      <c r="D5" s="286">
        <v>3.7</v>
      </c>
      <c r="E5" s="286">
        <v>0.7</v>
      </c>
    </row>
    <row r="6" spans="1:5" ht="32.25" customHeight="1" thickBot="1" x14ac:dyDescent="0.25">
      <c r="A6" s="285" t="s">
        <v>213</v>
      </c>
      <c r="B6" s="286">
        <v>2.9</v>
      </c>
      <c r="C6" s="286">
        <v>0.8</v>
      </c>
      <c r="D6" s="286">
        <v>3.7</v>
      </c>
      <c r="E6" s="286">
        <v>1.2</v>
      </c>
    </row>
    <row r="7" spans="1:5" ht="32.25" customHeight="1" thickBot="1" x14ac:dyDescent="0.25">
      <c r="A7" s="285" t="s">
        <v>214</v>
      </c>
      <c r="B7" s="286">
        <v>2.9</v>
      </c>
      <c r="C7" s="286">
        <v>2.2999999999999998</v>
      </c>
      <c r="D7" s="286"/>
      <c r="E7" s="286"/>
    </row>
    <row r="8" spans="1:5" ht="32.25" customHeight="1" thickBot="1" x14ac:dyDescent="0.25">
      <c r="A8" s="285" t="s">
        <v>215</v>
      </c>
      <c r="B8" s="286">
        <v>3.3</v>
      </c>
      <c r="C8" s="286">
        <v>0.6</v>
      </c>
      <c r="D8" s="286"/>
      <c r="E8" s="286"/>
    </row>
    <row r="9" spans="1:5" ht="32.25" customHeight="1" thickBot="1" x14ac:dyDescent="0.25">
      <c r="A9" s="285" t="s">
        <v>216</v>
      </c>
      <c r="B9" s="286">
        <v>3.7</v>
      </c>
      <c r="C9" s="286">
        <v>0.3</v>
      </c>
      <c r="D9" s="286"/>
      <c r="E9" s="286"/>
    </row>
    <row r="10" spans="1:5" ht="32.25" customHeight="1" x14ac:dyDescent="0.2">
      <c r="A10" s="304" t="s">
        <v>217</v>
      </c>
      <c r="B10" s="306"/>
      <c r="C10" s="306"/>
      <c r="D10" s="306">
        <v>3.7</v>
      </c>
      <c r="E10" s="306">
        <v>0.9</v>
      </c>
    </row>
    <row r="11" spans="1:5" ht="32.25" customHeight="1" thickBot="1" x14ac:dyDescent="0.25">
      <c r="A11" s="305"/>
      <c r="B11" s="307"/>
      <c r="C11" s="307"/>
      <c r="D11" s="307"/>
      <c r="E11" s="307"/>
    </row>
    <row r="12" spans="1:5" ht="32.25" customHeight="1" thickBot="1" x14ac:dyDescent="0.25">
      <c r="A12" s="285" t="s">
        <v>218</v>
      </c>
      <c r="B12" s="286">
        <v>2.8</v>
      </c>
      <c r="C12" s="286">
        <v>0.8</v>
      </c>
      <c r="D12" s="286">
        <v>3.7</v>
      </c>
      <c r="E12" s="286">
        <v>1.2</v>
      </c>
    </row>
    <row r="14" spans="1:5" ht="32.25" customHeight="1" x14ac:dyDescent="0.2">
      <c r="A14" s="292"/>
    </row>
    <row r="16" spans="1:5" ht="32.25" customHeight="1" x14ac:dyDescent="0.2">
      <c r="A16" s="292" t="s">
        <v>581</v>
      </c>
    </row>
  </sheetData>
  <mergeCells count="8">
    <mergeCell ref="A1:E1"/>
    <mergeCell ref="B2:C2"/>
    <mergeCell ref="D2:E2"/>
    <mergeCell ref="A10:A11"/>
    <mergeCell ref="B10:B11"/>
    <mergeCell ref="C10:C11"/>
    <mergeCell ref="D10:D11"/>
    <mergeCell ref="E10:E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K117"/>
  <sheetViews>
    <sheetView topLeftCell="A89" workbookViewId="0">
      <selection activeCell="G125" sqref="G125"/>
    </sheetView>
  </sheetViews>
  <sheetFormatPr defaultRowHeight="12.75" x14ac:dyDescent="0.2"/>
  <cols>
    <col min="1" max="3" width="20.7109375" customWidth="1"/>
  </cols>
  <sheetData>
    <row r="1" spans="1:115" x14ac:dyDescent="0.2">
      <c r="A1" s="316" t="s">
        <v>317</v>
      </c>
      <c r="B1" s="387"/>
      <c r="C1" s="298" t="s">
        <v>80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300"/>
    </row>
    <row r="2" spans="1:115" x14ac:dyDescent="0.2">
      <c r="A2" s="316" t="s">
        <v>571</v>
      </c>
      <c r="B2" s="387"/>
      <c r="C2" s="310" t="s">
        <v>572</v>
      </c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  <c r="CJ2" s="311"/>
      <c r="CK2" s="311"/>
      <c r="CL2" s="311"/>
      <c r="CM2" s="311"/>
      <c r="CN2" s="311"/>
      <c r="CO2" s="311"/>
      <c r="CP2" s="311"/>
      <c r="CQ2" s="311"/>
      <c r="CR2" s="311"/>
      <c r="CS2" s="311"/>
      <c r="CT2" s="311"/>
      <c r="CU2" s="311"/>
      <c r="CV2" s="311"/>
      <c r="CW2" s="311"/>
      <c r="CX2" s="311"/>
      <c r="CY2" s="311"/>
      <c r="CZ2" s="311"/>
      <c r="DA2" s="311"/>
      <c r="DB2" s="311"/>
      <c r="DC2" s="311"/>
      <c r="DD2" s="311"/>
      <c r="DE2" s="311"/>
      <c r="DF2" s="311"/>
      <c r="DG2" s="312"/>
    </row>
    <row r="3" spans="1:115" x14ac:dyDescent="0.2">
      <c r="A3" s="316" t="s">
        <v>385</v>
      </c>
      <c r="B3" s="387"/>
      <c r="C3" s="310" t="s">
        <v>406</v>
      </c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  <c r="CZ3" s="311"/>
      <c r="DA3" s="311"/>
      <c r="DB3" s="311"/>
      <c r="DC3" s="311"/>
      <c r="DD3" s="311"/>
      <c r="DE3" s="311"/>
      <c r="DF3" s="311"/>
      <c r="DG3" s="312"/>
    </row>
    <row r="4" spans="1:115" x14ac:dyDescent="0.2">
      <c r="A4" s="316" t="s">
        <v>220</v>
      </c>
      <c r="B4" s="387"/>
      <c r="C4" s="298" t="s">
        <v>573</v>
      </c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299"/>
      <c r="BS4" s="299"/>
      <c r="BT4" s="299"/>
      <c r="BU4" s="299"/>
      <c r="BV4" s="299"/>
      <c r="BW4" s="299"/>
      <c r="BX4" s="299"/>
      <c r="BY4" s="299"/>
      <c r="BZ4" s="299"/>
      <c r="CA4" s="299"/>
      <c r="CB4" s="299"/>
      <c r="CC4" s="299"/>
      <c r="CD4" s="299"/>
      <c r="CE4" s="299"/>
      <c r="CF4" s="299"/>
      <c r="CG4" s="299"/>
      <c r="CH4" s="299"/>
      <c r="CI4" s="299"/>
      <c r="CJ4" s="299"/>
      <c r="CK4" s="299"/>
      <c r="CL4" s="299"/>
      <c r="CM4" s="299"/>
      <c r="CN4" s="299"/>
      <c r="CO4" s="299"/>
      <c r="CP4" s="299"/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99"/>
      <c r="DG4" s="300"/>
      <c r="DH4" s="13"/>
      <c r="DI4" s="13"/>
      <c r="DJ4" s="13"/>
      <c r="DK4" s="13"/>
    </row>
    <row r="5" spans="1:115" ht="52.5" x14ac:dyDescent="0.2">
      <c r="A5" s="30" t="s">
        <v>407</v>
      </c>
      <c r="B5" s="31" t="s">
        <v>408</v>
      </c>
      <c r="C5" s="70" t="s">
        <v>409</v>
      </c>
      <c r="D5" s="27" t="s">
        <v>577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</row>
    <row r="6" spans="1:115" x14ac:dyDescent="0.2">
      <c r="A6" s="27" t="s">
        <v>410</v>
      </c>
      <c r="B6" s="13">
        <v>80529.8</v>
      </c>
      <c r="C6" s="14">
        <v>379942.7</v>
      </c>
      <c r="D6" s="71">
        <f>B6/C6*100</f>
        <v>21.195248651967784</v>
      </c>
      <c r="E6" s="13"/>
    </row>
    <row r="7" spans="1:115" x14ac:dyDescent="0.2">
      <c r="A7" s="27" t="s">
        <v>411</v>
      </c>
      <c r="B7" s="13">
        <v>80182.3</v>
      </c>
      <c r="C7" s="14">
        <v>379449.59999999998</v>
      </c>
      <c r="D7" s="71">
        <f t="shared" ref="D7:D70" si="0">B7/C7*100</f>
        <v>21.131212155711854</v>
      </c>
      <c r="E7" s="13"/>
    </row>
    <row r="8" spans="1:115" x14ac:dyDescent="0.2">
      <c r="A8" s="27" t="s">
        <v>412</v>
      </c>
      <c r="B8" s="13">
        <v>80105</v>
      </c>
      <c r="C8" s="14">
        <v>379917.7</v>
      </c>
      <c r="D8" s="71">
        <f t="shared" si="0"/>
        <v>21.084829688114031</v>
      </c>
      <c r="E8" s="13"/>
    </row>
    <row r="9" spans="1:115" x14ac:dyDescent="0.2">
      <c r="A9" s="27" t="s">
        <v>413</v>
      </c>
      <c r="B9" s="13">
        <v>81223.3</v>
      </c>
      <c r="C9" s="14">
        <v>378651.5</v>
      </c>
      <c r="D9" s="71">
        <f t="shared" si="0"/>
        <v>21.450674300775251</v>
      </c>
      <c r="E9" s="13"/>
    </row>
    <row r="10" spans="1:115" x14ac:dyDescent="0.2">
      <c r="A10" s="27" t="s">
        <v>414</v>
      </c>
      <c r="B10" s="13">
        <v>81828.600000000006</v>
      </c>
      <c r="C10" s="14">
        <v>379995.6</v>
      </c>
      <c r="D10" s="71">
        <f t="shared" si="0"/>
        <v>21.534091447374657</v>
      </c>
      <c r="E10" s="13"/>
    </row>
    <row r="11" spans="1:115" x14ac:dyDescent="0.2">
      <c r="A11" s="27" t="s">
        <v>415</v>
      </c>
      <c r="B11" s="13">
        <v>84430.6</v>
      </c>
      <c r="C11" s="14">
        <v>385117.5</v>
      </c>
      <c r="D11" s="71">
        <f t="shared" si="0"/>
        <v>21.923335086045171</v>
      </c>
      <c r="E11" s="13"/>
    </row>
    <row r="12" spans="1:115" x14ac:dyDescent="0.2">
      <c r="A12" s="27" t="s">
        <v>416</v>
      </c>
      <c r="B12" s="13">
        <v>85703.8</v>
      </c>
      <c r="C12" s="14">
        <v>387782.1</v>
      </c>
      <c r="D12" s="71">
        <f t="shared" si="0"/>
        <v>22.101020134761249</v>
      </c>
      <c r="E12" s="13"/>
    </row>
    <row r="13" spans="1:115" x14ac:dyDescent="0.2">
      <c r="A13" s="27" t="s">
        <v>417</v>
      </c>
      <c r="B13" s="13">
        <v>86845.2</v>
      </c>
      <c r="C13" s="14">
        <v>394754.1</v>
      </c>
      <c r="D13" s="71">
        <f t="shared" si="0"/>
        <v>21.999822167774827</v>
      </c>
      <c r="E13" s="13"/>
    </row>
    <row r="14" spans="1:115" x14ac:dyDescent="0.2">
      <c r="A14" s="27" t="s">
        <v>418</v>
      </c>
      <c r="B14" s="13">
        <v>88703.2</v>
      </c>
      <c r="C14" s="14">
        <v>391769.7</v>
      </c>
      <c r="D14" s="71">
        <f t="shared" si="0"/>
        <v>22.641669327668779</v>
      </c>
      <c r="E14" s="13"/>
    </row>
    <row r="15" spans="1:115" x14ac:dyDescent="0.2">
      <c r="A15" s="27" t="s">
        <v>419</v>
      </c>
      <c r="B15" s="13">
        <v>88256.4</v>
      </c>
      <c r="C15" s="14">
        <v>394059.6</v>
      </c>
      <c r="D15" s="71">
        <f t="shared" si="0"/>
        <v>22.39671359357823</v>
      </c>
      <c r="E15" s="13"/>
    </row>
    <row r="16" spans="1:115" x14ac:dyDescent="0.2">
      <c r="A16" s="27" t="s">
        <v>420</v>
      </c>
      <c r="B16" s="13">
        <v>85923.3</v>
      </c>
      <c r="C16" s="14">
        <v>394601.9</v>
      </c>
      <c r="D16" s="71">
        <f t="shared" si="0"/>
        <v>21.774679746853728</v>
      </c>
      <c r="E16" s="13"/>
    </row>
    <row r="17" spans="1:5" x14ac:dyDescent="0.2">
      <c r="A17" s="27" t="s">
        <v>421</v>
      </c>
      <c r="B17" s="13">
        <v>84249.5</v>
      </c>
      <c r="C17" s="14">
        <v>392436.9</v>
      </c>
      <c r="D17" s="71">
        <f t="shared" si="0"/>
        <v>21.468292099952883</v>
      </c>
      <c r="E17" s="13"/>
    </row>
    <row r="18" spans="1:5" x14ac:dyDescent="0.2">
      <c r="A18" s="27" t="s">
        <v>422</v>
      </c>
      <c r="B18" s="13">
        <v>83668.7</v>
      </c>
      <c r="C18" s="14">
        <v>395142.8</v>
      </c>
      <c r="D18" s="71">
        <f t="shared" si="0"/>
        <v>21.17429445759862</v>
      </c>
      <c r="E18" s="13"/>
    </row>
    <row r="19" spans="1:5" x14ac:dyDescent="0.2">
      <c r="A19" s="27" t="s">
        <v>423</v>
      </c>
      <c r="B19" s="13">
        <v>83762.100000000006</v>
      </c>
      <c r="C19" s="14">
        <v>396512.7</v>
      </c>
      <c r="D19" s="71">
        <f t="shared" si="0"/>
        <v>21.12469537545708</v>
      </c>
      <c r="E19" s="13"/>
    </row>
    <row r="20" spans="1:5" x14ac:dyDescent="0.2">
      <c r="A20" s="27" t="s">
        <v>424</v>
      </c>
      <c r="B20" s="13">
        <v>85797.6</v>
      </c>
      <c r="C20" s="14">
        <v>400012</v>
      </c>
      <c r="D20" s="71">
        <f t="shared" si="0"/>
        <v>21.448756537303883</v>
      </c>
      <c r="E20" s="13"/>
    </row>
    <row r="21" spans="1:5" x14ac:dyDescent="0.2">
      <c r="A21" s="27" t="s">
        <v>425</v>
      </c>
      <c r="B21" s="13">
        <v>89448.1</v>
      </c>
      <c r="C21" s="14">
        <v>405860.9</v>
      </c>
      <c r="D21" s="71">
        <f t="shared" si="0"/>
        <v>22.039102559522242</v>
      </c>
      <c r="E21" s="13"/>
    </row>
    <row r="22" spans="1:5" x14ac:dyDescent="0.2">
      <c r="A22" s="27" t="s">
        <v>426</v>
      </c>
      <c r="B22" s="13">
        <v>93880.8</v>
      </c>
      <c r="C22" s="14">
        <v>410377.7</v>
      </c>
      <c r="D22" s="71">
        <f t="shared" si="0"/>
        <v>22.876681652048834</v>
      </c>
      <c r="E22" s="13"/>
    </row>
    <row r="23" spans="1:5" x14ac:dyDescent="0.2">
      <c r="A23" s="27" t="s">
        <v>427</v>
      </c>
      <c r="B23" s="13">
        <v>94386.8</v>
      </c>
      <c r="C23" s="14">
        <v>413730</v>
      </c>
      <c r="D23" s="71">
        <f t="shared" si="0"/>
        <v>22.813622410750973</v>
      </c>
      <c r="E23" s="13"/>
    </row>
    <row r="24" spans="1:5" x14ac:dyDescent="0.2">
      <c r="A24" s="27" t="s">
        <v>428</v>
      </c>
      <c r="B24" s="13">
        <v>98509.4</v>
      </c>
      <c r="C24" s="14">
        <v>416272.8</v>
      </c>
      <c r="D24" s="71">
        <f t="shared" si="0"/>
        <v>23.664625697379218</v>
      </c>
      <c r="E24" s="13"/>
    </row>
    <row r="25" spans="1:5" x14ac:dyDescent="0.2">
      <c r="A25" s="27" t="s">
        <v>429</v>
      </c>
      <c r="B25" s="13">
        <v>100478.6</v>
      </c>
      <c r="C25" s="14">
        <v>422521.7</v>
      </c>
      <c r="D25" s="71">
        <f t="shared" si="0"/>
        <v>23.780695760714778</v>
      </c>
      <c r="E25" s="13"/>
    </row>
    <row r="26" spans="1:5" x14ac:dyDescent="0.2">
      <c r="A26" s="27" t="s">
        <v>430</v>
      </c>
      <c r="B26" s="13">
        <v>99897</v>
      </c>
      <c r="C26" s="14">
        <v>425038.9</v>
      </c>
      <c r="D26" s="71">
        <f t="shared" si="0"/>
        <v>23.503025252512181</v>
      </c>
      <c r="E26" s="13"/>
    </row>
    <row r="27" spans="1:5" x14ac:dyDescent="0.2">
      <c r="A27" s="27" t="s">
        <v>431</v>
      </c>
      <c r="B27" s="13">
        <v>101311.8</v>
      </c>
      <c r="C27" s="14">
        <v>423550.6</v>
      </c>
      <c r="D27" s="71">
        <f t="shared" si="0"/>
        <v>23.919645019981086</v>
      </c>
      <c r="E27" s="13"/>
    </row>
    <row r="28" spans="1:5" x14ac:dyDescent="0.2">
      <c r="A28" s="27" t="s">
        <v>432</v>
      </c>
      <c r="B28" s="13">
        <v>98101.7</v>
      </c>
      <c r="C28" s="14">
        <v>422209</v>
      </c>
      <c r="D28" s="71">
        <f t="shared" si="0"/>
        <v>23.235340790935293</v>
      </c>
      <c r="E28" s="13"/>
    </row>
    <row r="29" spans="1:5" x14ac:dyDescent="0.2">
      <c r="A29" s="27" t="s">
        <v>433</v>
      </c>
      <c r="B29" s="13">
        <v>96736.9</v>
      </c>
      <c r="C29" s="14">
        <v>421365.7</v>
      </c>
      <c r="D29" s="71">
        <f t="shared" si="0"/>
        <v>22.957943657967412</v>
      </c>
      <c r="E29" s="13"/>
    </row>
    <row r="30" spans="1:5" x14ac:dyDescent="0.2">
      <c r="A30" s="27" t="s">
        <v>434</v>
      </c>
      <c r="B30" s="13">
        <v>96372.9</v>
      </c>
      <c r="C30" s="14">
        <v>422064.8</v>
      </c>
      <c r="D30" s="71">
        <f t="shared" si="0"/>
        <v>22.833673881356606</v>
      </c>
      <c r="E30" s="13"/>
    </row>
    <row r="31" spans="1:5" x14ac:dyDescent="0.2">
      <c r="A31" s="27" t="s">
        <v>435</v>
      </c>
      <c r="B31" s="13">
        <v>96145.3</v>
      </c>
      <c r="C31" s="14">
        <v>423593.4</v>
      </c>
      <c r="D31" s="71">
        <f t="shared" si="0"/>
        <v>22.697544390446119</v>
      </c>
      <c r="E31" s="13"/>
    </row>
    <row r="32" spans="1:5" x14ac:dyDescent="0.2">
      <c r="A32" s="27" t="s">
        <v>436</v>
      </c>
      <c r="B32" s="13">
        <v>95893.9</v>
      </c>
      <c r="C32" s="14">
        <v>424461</v>
      </c>
      <c r="D32" s="71">
        <f t="shared" si="0"/>
        <v>22.591922461663145</v>
      </c>
      <c r="E32" s="13"/>
    </row>
    <row r="33" spans="1:5" x14ac:dyDescent="0.2">
      <c r="A33" s="27" t="s">
        <v>437</v>
      </c>
      <c r="B33" s="13">
        <v>97718.7</v>
      </c>
      <c r="C33" s="14">
        <v>426261.5</v>
      </c>
      <c r="D33" s="71">
        <f t="shared" si="0"/>
        <v>22.924589717814065</v>
      </c>
      <c r="E33" s="13"/>
    </row>
    <row r="34" spans="1:5" x14ac:dyDescent="0.2">
      <c r="A34" s="27" t="s">
        <v>438</v>
      </c>
      <c r="B34" s="13">
        <v>95992.2</v>
      </c>
      <c r="C34" s="14">
        <v>424750.1</v>
      </c>
      <c r="D34" s="71">
        <f t="shared" si="0"/>
        <v>22.599688616906739</v>
      </c>
      <c r="E34" s="13"/>
    </row>
    <row r="35" spans="1:5" x14ac:dyDescent="0.2">
      <c r="A35" s="27" t="s">
        <v>439</v>
      </c>
      <c r="B35" s="13">
        <v>92753.2</v>
      </c>
      <c r="C35" s="14">
        <v>424185.3</v>
      </c>
      <c r="D35" s="71">
        <f t="shared" si="0"/>
        <v>21.866198569351649</v>
      </c>
      <c r="E35" s="13"/>
    </row>
    <row r="36" spans="1:5" x14ac:dyDescent="0.2">
      <c r="A36" s="27" t="s">
        <v>440</v>
      </c>
      <c r="B36" s="13">
        <v>94966.1</v>
      </c>
      <c r="C36" s="14">
        <v>423830.6</v>
      </c>
      <c r="D36" s="71">
        <f t="shared" si="0"/>
        <v>22.406617172049401</v>
      </c>
      <c r="E36" s="13"/>
    </row>
    <row r="37" spans="1:5" x14ac:dyDescent="0.2">
      <c r="A37" s="27" t="s">
        <v>441</v>
      </c>
      <c r="B37" s="13">
        <v>96300.6</v>
      </c>
      <c r="C37" s="14">
        <v>427563.3</v>
      </c>
      <c r="D37" s="71">
        <f t="shared" si="0"/>
        <v>22.523121137852574</v>
      </c>
      <c r="E37" s="13"/>
    </row>
    <row r="38" spans="1:5" x14ac:dyDescent="0.2">
      <c r="A38" s="27" t="s">
        <v>442</v>
      </c>
      <c r="B38" s="13">
        <v>97874.2</v>
      </c>
      <c r="C38" s="14">
        <v>428689.7</v>
      </c>
      <c r="D38" s="71">
        <f t="shared" si="0"/>
        <v>22.831012734852273</v>
      </c>
      <c r="E38" s="13"/>
    </row>
    <row r="39" spans="1:5" x14ac:dyDescent="0.2">
      <c r="A39" s="27" t="s">
        <v>443</v>
      </c>
      <c r="B39" s="13">
        <v>100457.5</v>
      </c>
      <c r="C39" s="14">
        <v>430389.4</v>
      </c>
      <c r="D39" s="71">
        <f t="shared" si="0"/>
        <v>23.34107206171899</v>
      </c>
      <c r="E39" s="13"/>
    </row>
    <row r="40" spans="1:5" x14ac:dyDescent="0.2">
      <c r="A40" s="27" t="s">
        <v>444</v>
      </c>
      <c r="B40" s="13">
        <v>101854.39999999999</v>
      </c>
      <c r="C40" s="14">
        <v>430159.4</v>
      </c>
      <c r="D40" s="71">
        <f t="shared" si="0"/>
        <v>23.678292279559621</v>
      </c>
      <c r="E40" s="13"/>
    </row>
    <row r="41" spans="1:5" x14ac:dyDescent="0.2">
      <c r="A41" s="27" t="s">
        <v>445</v>
      </c>
      <c r="B41" s="13">
        <v>100695.3</v>
      </c>
      <c r="C41" s="14">
        <v>431536.5</v>
      </c>
      <c r="D41" s="71">
        <f t="shared" si="0"/>
        <v>23.334132802207925</v>
      </c>
      <c r="E41" s="13"/>
    </row>
    <row r="42" spans="1:5" x14ac:dyDescent="0.2">
      <c r="A42" s="27" t="s">
        <v>446</v>
      </c>
      <c r="B42" s="13">
        <v>101488.2</v>
      </c>
      <c r="C42" s="14">
        <v>430425.9</v>
      </c>
      <c r="D42" s="71">
        <f t="shared" si="0"/>
        <v>23.578553242265389</v>
      </c>
      <c r="E42" s="13"/>
    </row>
    <row r="43" spans="1:5" x14ac:dyDescent="0.2">
      <c r="A43" s="27" t="s">
        <v>447</v>
      </c>
      <c r="B43" s="13">
        <v>103560.5</v>
      </c>
      <c r="C43" s="14">
        <v>433910.8</v>
      </c>
      <c r="D43" s="71">
        <f t="shared" si="0"/>
        <v>23.866771695933821</v>
      </c>
      <c r="E43" s="13"/>
    </row>
    <row r="44" spans="1:5" x14ac:dyDescent="0.2">
      <c r="A44" s="27" t="s">
        <v>448</v>
      </c>
      <c r="B44" s="13">
        <v>104886.39999999999</v>
      </c>
      <c r="C44" s="14">
        <v>436666.1</v>
      </c>
      <c r="D44" s="71">
        <f t="shared" si="0"/>
        <v>24.019817430297429</v>
      </c>
      <c r="E44" s="13"/>
    </row>
    <row r="45" spans="1:5" x14ac:dyDescent="0.2">
      <c r="A45" s="27" t="s">
        <v>449</v>
      </c>
      <c r="B45" s="13">
        <v>107232.6</v>
      </c>
      <c r="C45" s="14">
        <v>437336.5</v>
      </c>
      <c r="D45" s="71">
        <f t="shared" si="0"/>
        <v>24.519471848336465</v>
      </c>
      <c r="E45" s="13"/>
    </row>
    <row r="46" spans="1:5" x14ac:dyDescent="0.2">
      <c r="A46" s="27" t="s">
        <v>450</v>
      </c>
      <c r="B46" s="13">
        <v>110449.9</v>
      </c>
      <c r="C46" s="14">
        <v>437990.8</v>
      </c>
      <c r="D46" s="71">
        <f t="shared" si="0"/>
        <v>25.217401826705032</v>
      </c>
      <c r="E46" s="13"/>
    </row>
    <row r="47" spans="1:5" x14ac:dyDescent="0.2">
      <c r="A47" s="27" t="s">
        <v>451</v>
      </c>
      <c r="B47" s="13">
        <v>112322.3</v>
      </c>
      <c r="C47" s="14">
        <v>441089.9</v>
      </c>
      <c r="D47" s="71">
        <f t="shared" si="0"/>
        <v>25.464718190101383</v>
      </c>
      <c r="E47" s="13"/>
    </row>
    <row r="48" spans="1:5" x14ac:dyDescent="0.2">
      <c r="A48" s="27" t="s">
        <v>452</v>
      </c>
      <c r="B48" s="13">
        <v>112316</v>
      </c>
      <c r="C48" s="14">
        <v>443204.3</v>
      </c>
      <c r="D48" s="71">
        <f t="shared" si="0"/>
        <v>25.341811891265497</v>
      </c>
      <c r="E48" s="13"/>
    </row>
    <row r="49" spans="1:5" x14ac:dyDescent="0.2">
      <c r="A49" s="27" t="s">
        <v>453</v>
      </c>
      <c r="B49" s="13">
        <v>118378.3</v>
      </c>
      <c r="C49" s="14">
        <v>448951</v>
      </c>
      <c r="D49" s="71">
        <f t="shared" si="0"/>
        <v>26.36775505567423</v>
      </c>
      <c r="E49" s="13"/>
    </row>
    <row r="50" spans="1:5" x14ac:dyDescent="0.2">
      <c r="A50" s="27" t="s">
        <v>454</v>
      </c>
      <c r="B50" s="13">
        <v>118488.8</v>
      </c>
      <c r="C50" s="14">
        <v>447719.7</v>
      </c>
      <c r="D50" s="71">
        <f t="shared" si="0"/>
        <v>26.464951173691929</v>
      </c>
      <c r="E50" s="13"/>
    </row>
    <row r="51" spans="1:5" x14ac:dyDescent="0.2">
      <c r="A51" s="27" t="s">
        <v>455</v>
      </c>
      <c r="B51" s="13">
        <v>119264.7</v>
      </c>
      <c r="C51" s="14">
        <v>448936.2</v>
      </c>
      <c r="D51" s="71">
        <f t="shared" si="0"/>
        <v>26.566068853436185</v>
      </c>
      <c r="E51" s="13"/>
    </row>
    <row r="52" spans="1:5" x14ac:dyDescent="0.2">
      <c r="A52" s="27" t="s">
        <v>456</v>
      </c>
      <c r="B52" s="13">
        <v>120966.6</v>
      </c>
      <c r="C52" s="14">
        <v>449872.3</v>
      </c>
      <c r="D52" s="71">
        <f t="shared" si="0"/>
        <v>26.889097194915092</v>
      </c>
      <c r="E52" s="13"/>
    </row>
    <row r="53" spans="1:5" x14ac:dyDescent="0.2">
      <c r="A53" s="27" t="s">
        <v>457</v>
      </c>
      <c r="B53" s="13">
        <v>119969</v>
      </c>
      <c r="C53" s="14">
        <v>448256.8</v>
      </c>
      <c r="D53" s="71">
        <f t="shared" si="0"/>
        <v>26.763453449005127</v>
      </c>
      <c r="E53" s="13"/>
    </row>
    <row r="54" spans="1:5" x14ac:dyDescent="0.2">
      <c r="A54" s="27" t="s">
        <v>458</v>
      </c>
      <c r="B54" s="13">
        <v>121676.7</v>
      </c>
      <c r="C54" s="14">
        <v>453480.5</v>
      </c>
      <c r="D54" s="71">
        <f t="shared" si="0"/>
        <v>26.83173807914563</v>
      </c>
      <c r="E54" s="13"/>
    </row>
    <row r="55" spans="1:5" x14ac:dyDescent="0.2">
      <c r="A55" s="27" t="s">
        <v>459</v>
      </c>
      <c r="B55" s="13">
        <v>118789</v>
      </c>
      <c r="C55" s="14">
        <v>449173.7</v>
      </c>
      <c r="D55" s="71">
        <f t="shared" si="0"/>
        <v>26.446116502368682</v>
      </c>
      <c r="E55" s="13"/>
    </row>
    <row r="56" spans="1:5" x14ac:dyDescent="0.2">
      <c r="A56" s="27" t="s">
        <v>460</v>
      </c>
      <c r="B56" s="13">
        <v>114680.2</v>
      </c>
      <c r="C56" s="14">
        <v>443489.7</v>
      </c>
      <c r="D56" s="71">
        <f t="shared" si="0"/>
        <v>25.858593784703455</v>
      </c>
      <c r="E56" s="13"/>
    </row>
    <row r="57" spans="1:5" x14ac:dyDescent="0.2">
      <c r="A57" s="27" t="s">
        <v>461</v>
      </c>
      <c r="B57" s="13">
        <v>107214.7</v>
      </c>
      <c r="C57" s="14">
        <v>431345.9</v>
      </c>
      <c r="D57" s="71">
        <f t="shared" si="0"/>
        <v>24.855852344951</v>
      </c>
      <c r="E57" s="13"/>
    </row>
    <row r="58" spans="1:5" x14ac:dyDescent="0.2">
      <c r="A58" s="27" t="s">
        <v>462</v>
      </c>
      <c r="B58" s="13">
        <v>94989.1</v>
      </c>
      <c r="C58" s="14">
        <v>420586.2</v>
      </c>
      <c r="D58" s="71">
        <f t="shared" si="0"/>
        <v>22.584930271131103</v>
      </c>
      <c r="E58" s="13"/>
    </row>
    <row r="59" spans="1:5" x14ac:dyDescent="0.2">
      <c r="A59" s="27" t="s">
        <v>463</v>
      </c>
      <c r="B59" s="13">
        <v>92881.5</v>
      </c>
      <c r="C59" s="14">
        <v>418490.7</v>
      </c>
      <c r="D59" s="71">
        <f t="shared" si="0"/>
        <v>22.194400018925151</v>
      </c>
      <c r="E59" s="13"/>
    </row>
    <row r="60" spans="1:5" x14ac:dyDescent="0.2">
      <c r="A60" s="27" t="s">
        <v>464</v>
      </c>
      <c r="B60" s="13">
        <v>95349.2</v>
      </c>
      <c r="C60" s="14">
        <v>421145</v>
      </c>
      <c r="D60" s="71">
        <f t="shared" si="0"/>
        <v>22.640468247278253</v>
      </c>
      <c r="E60" s="13"/>
    </row>
    <row r="61" spans="1:5" x14ac:dyDescent="0.2">
      <c r="A61" s="27" t="s">
        <v>465</v>
      </c>
      <c r="B61" s="13">
        <v>97363.4</v>
      </c>
      <c r="C61" s="14">
        <v>422534.7</v>
      </c>
      <c r="D61" s="71">
        <f t="shared" si="0"/>
        <v>23.042699214999381</v>
      </c>
      <c r="E61" s="13"/>
    </row>
    <row r="62" spans="1:5" x14ac:dyDescent="0.2">
      <c r="A62" s="27" t="s">
        <v>466</v>
      </c>
      <c r="B62" s="13">
        <v>100638.39999999999</v>
      </c>
      <c r="C62" s="14">
        <v>423974.2</v>
      </c>
      <c r="D62" s="71">
        <f t="shared" si="0"/>
        <v>23.73691606706257</v>
      </c>
      <c r="E62" s="13"/>
    </row>
    <row r="63" spans="1:5" x14ac:dyDescent="0.2">
      <c r="A63" s="27" t="s">
        <v>467</v>
      </c>
      <c r="B63" s="13">
        <v>104926.3</v>
      </c>
      <c r="C63" s="14">
        <v>426927.9</v>
      </c>
      <c r="D63" s="71">
        <f t="shared" si="0"/>
        <v>24.577053877247188</v>
      </c>
      <c r="E63" s="13"/>
    </row>
    <row r="64" spans="1:5" x14ac:dyDescent="0.2">
      <c r="A64" s="27" t="s">
        <v>468</v>
      </c>
      <c r="B64" s="13">
        <v>107950</v>
      </c>
      <c r="C64" s="14">
        <v>428831</v>
      </c>
      <c r="D64" s="71">
        <f t="shared" si="0"/>
        <v>25.173086833741031</v>
      </c>
      <c r="E64" s="13"/>
    </row>
    <row r="65" spans="1:5" x14ac:dyDescent="0.2">
      <c r="A65" s="27" t="s">
        <v>469</v>
      </c>
      <c r="B65" s="13">
        <v>110257.9</v>
      </c>
      <c r="C65" s="14">
        <v>431128.6</v>
      </c>
      <c r="D65" s="71">
        <f t="shared" si="0"/>
        <v>25.574248611667144</v>
      </c>
      <c r="E65" s="13"/>
    </row>
    <row r="66" spans="1:5" x14ac:dyDescent="0.2">
      <c r="A66" s="27" t="s">
        <v>470</v>
      </c>
      <c r="B66" s="13">
        <v>111594.6</v>
      </c>
      <c r="C66" s="14">
        <v>433363.4</v>
      </c>
      <c r="D66" s="71">
        <f t="shared" si="0"/>
        <v>25.75081328972405</v>
      </c>
      <c r="E66" s="13"/>
    </row>
    <row r="67" spans="1:5" x14ac:dyDescent="0.2">
      <c r="A67" s="27" t="s">
        <v>471</v>
      </c>
      <c r="B67" s="13">
        <v>112901.9</v>
      </c>
      <c r="C67" s="14">
        <v>433558.1</v>
      </c>
      <c r="D67" s="71">
        <f t="shared" si="0"/>
        <v>26.040777464427489</v>
      </c>
      <c r="E67" s="13"/>
    </row>
    <row r="68" spans="1:5" x14ac:dyDescent="0.2">
      <c r="A68" s="27" t="s">
        <v>472</v>
      </c>
      <c r="B68" s="13">
        <v>113081.60000000001</v>
      </c>
      <c r="C68" s="14">
        <v>431441.4</v>
      </c>
      <c r="D68" s="71">
        <f t="shared" si="0"/>
        <v>26.210187524887509</v>
      </c>
      <c r="E68" s="13"/>
    </row>
    <row r="69" spans="1:5" x14ac:dyDescent="0.2">
      <c r="A69" s="27" t="s">
        <v>473</v>
      </c>
      <c r="B69" s="13">
        <v>112848.5</v>
      </c>
      <c r="C69" s="14">
        <v>427270</v>
      </c>
      <c r="D69" s="71">
        <f t="shared" si="0"/>
        <v>26.411519647997757</v>
      </c>
      <c r="E69" s="13"/>
    </row>
    <row r="70" spans="1:5" x14ac:dyDescent="0.2">
      <c r="A70" s="27" t="s">
        <v>474</v>
      </c>
      <c r="B70" s="13">
        <v>113462.2</v>
      </c>
      <c r="C70" s="14">
        <v>422419.9</v>
      </c>
      <c r="D70" s="71">
        <f t="shared" si="0"/>
        <v>26.860050864080975</v>
      </c>
      <c r="E70" s="13"/>
    </row>
    <row r="71" spans="1:5" x14ac:dyDescent="0.2">
      <c r="A71" s="27" t="s">
        <v>475</v>
      </c>
      <c r="B71" s="13">
        <v>114540</v>
      </c>
      <c r="C71" s="14">
        <v>419512.5</v>
      </c>
      <c r="D71" s="71">
        <f t="shared" ref="D71:D114" si="1">B71/C71*100</f>
        <v>27.303119692500221</v>
      </c>
      <c r="E71" s="13"/>
    </row>
    <row r="72" spans="1:5" x14ac:dyDescent="0.2">
      <c r="A72" s="27" t="s">
        <v>476</v>
      </c>
      <c r="B72" s="13">
        <v>116097.2</v>
      </c>
      <c r="C72" s="14">
        <v>417365.2</v>
      </c>
      <c r="D72" s="71">
        <f t="shared" si="1"/>
        <v>27.816693869062391</v>
      </c>
      <c r="E72" s="13"/>
    </row>
    <row r="73" spans="1:5" x14ac:dyDescent="0.2">
      <c r="A73" s="27" t="s">
        <v>477</v>
      </c>
      <c r="B73" s="13">
        <v>114358.7</v>
      </c>
      <c r="C73" s="14">
        <v>414272.2</v>
      </c>
      <c r="D73" s="71">
        <f t="shared" si="1"/>
        <v>27.604724623085978</v>
      </c>
      <c r="E73" s="13"/>
    </row>
    <row r="74" spans="1:5" x14ac:dyDescent="0.2">
      <c r="A74" s="27" t="s">
        <v>478</v>
      </c>
      <c r="B74" s="13">
        <v>114930.5</v>
      </c>
      <c r="C74" s="14">
        <v>410248.5</v>
      </c>
      <c r="D74" s="71">
        <f t="shared" si="1"/>
        <v>28.01484953631762</v>
      </c>
      <c r="E74" s="13"/>
    </row>
    <row r="75" spans="1:5" x14ac:dyDescent="0.2">
      <c r="A75" s="27" t="s">
        <v>479</v>
      </c>
      <c r="B75" s="13">
        <v>114358.7</v>
      </c>
      <c r="C75" s="14">
        <v>410403.2</v>
      </c>
      <c r="D75" s="71">
        <f t="shared" si="1"/>
        <v>27.864963041223849</v>
      </c>
      <c r="E75" s="13"/>
    </row>
    <row r="76" spans="1:5" x14ac:dyDescent="0.2">
      <c r="A76" s="27" t="s">
        <v>480</v>
      </c>
      <c r="B76" s="13">
        <v>116148</v>
      </c>
      <c r="C76" s="14">
        <v>411292.7</v>
      </c>
      <c r="D76" s="71">
        <f t="shared" si="1"/>
        <v>28.239742645566039</v>
      </c>
      <c r="E76" s="13"/>
    </row>
    <row r="77" spans="1:5" x14ac:dyDescent="0.2">
      <c r="A77" s="27" t="s">
        <v>481</v>
      </c>
      <c r="B77" s="13">
        <v>115653.4</v>
      </c>
      <c r="C77" s="14">
        <v>410452.1</v>
      </c>
      <c r="D77" s="71">
        <f t="shared" si="1"/>
        <v>28.177075960873388</v>
      </c>
      <c r="E77" s="13"/>
    </row>
    <row r="78" spans="1:5" x14ac:dyDescent="0.2">
      <c r="A78" s="27" t="s">
        <v>482</v>
      </c>
      <c r="B78" s="13">
        <v>116514.8</v>
      </c>
      <c r="C78" s="14">
        <v>411155.5</v>
      </c>
      <c r="D78" s="71">
        <f t="shared" si="1"/>
        <v>28.338378058909587</v>
      </c>
      <c r="E78" s="13"/>
    </row>
    <row r="79" spans="1:5" x14ac:dyDescent="0.2">
      <c r="A79" s="27" t="s">
        <v>483</v>
      </c>
      <c r="B79" s="13">
        <v>117073.5</v>
      </c>
      <c r="C79" s="14">
        <v>410958.4</v>
      </c>
      <c r="D79" s="71">
        <f t="shared" si="1"/>
        <v>28.487919945181801</v>
      </c>
      <c r="E79" s="13"/>
    </row>
    <row r="80" spans="1:5" x14ac:dyDescent="0.2">
      <c r="A80" s="27" t="s">
        <v>484</v>
      </c>
      <c r="B80" s="13">
        <v>118021.3</v>
      </c>
      <c r="C80" s="14">
        <v>411525.8</v>
      </c>
      <c r="D80" s="71">
        <f t="shared" si="1"/>
        <v>28.678955244118352</v>
      </c>
      <c r="E80" s="13"/>
    </row>
    <row r="81" spans="1:5" x14ac:dyDescent="0.2">
      <c r="A81" s="27" t="s">
        <v>485</v>
      </c>
      <c r="B81" s="13">
        <v>120235.2</v>
      </c>
      <c r="C81" s="14">
        <v>410044.7</v>
      </c>
      <c r="D81" s="71">
        <f t="shared" si="1"/>
        <v>29.322461673081008</v>
      </c>
      <c r="E81" s="13"/>
    </row>
    <row r="82" spans="1:5" x14ac:dyDescent="0.2">
      <c r="A82" s="27" t="s">
        <v>486</v>
      </c>
      <c r="B82" s="13">
        <v>122489</v>
      </c>
      <c r="C82" s="14">
        <v>411498.4</v>
      </c>
      <c r="D82" s="71">
        <f t="shared" si="1"/>
        <v>29.766579894356816</v>
      </c>
      <c r="E82" s="13"/>
    </row>
    <row r="83" spans="1:5" x14ac:dyDescent="0.2">
      <c r="A83" s="27" t="s">
        <v>487</v>
      </c>
      <c r="B83" s="13">
        <v>123615.5</v>
      </c>
      <c r="C83" s="14">
        <v>413076.5</v>
      </c>
      <c r="D83" s="71">
        <f t="shared" si="1"/>
        <v>29.925570687269794</v>
      </c>
      <c r="E83" s="13"/>
    </row>
    <row r="84" spans="1:5" x14ac:dyDescent="0.2">
      <c r="A84" s="27" t="s">
        <v>488</v>
      </c>
      <c r="B84" s="13">
        <v>121387.4</v>
      </c>
      <c r="C84" s="14">
        <v>413799.8</v>
      </c>
      <c r="D84" s="71">
        <f t="shared" si="1"/>
        <v>29.334813598266603</v>
      </c>
      <c r="E84" s="13"/>
    </row>
    <row r="85" spans="1:5" x14ac:dyDescent="0.2">
      <c r="A85" s="27" t="s">
        <v>489</v>
      </c>
      <c r="B85" s="13">
        <v>123919.1</v>
      </c>
      <c r="C85" s="14">
        <v>415936.6</v>
      </c>
      <c r="D85" s="71">
        <f t="shared" si="1"/>
        <v>29.792785727440197</v>
      </c>
      <c r="E85" s="13"/>
    </row>
    <row r="86" spans="1:5" x14ac:dyDescent="0.2">
      <c r="A86" s="27" t="s">
        <v>490</v>
      </c>
      <c r="B86" s="13">
        <v>123316.5</v>
      </c>
      <c r="C86" s="14">
        <v>417508.8</v>
      </c>
      <c r="D86" s="71">
        <f t="shared" si="1"/>
        <v>29.536263666777803</v>
      </c>
      <c r="E86" s="13"/>
    </row>
    <row r="87" spans="1:5" x14ac:dyDescent="0.2">
      <c r="A87" s="27" t="s">
        <v>491</v>
      </c>
      <c r="B87" s="13">
        <v>124513</v>
      </c>
      <c r="C87" s="14">
        <v>418177.3</v>
      </c>
      <c r="D87" s="71">
        <f t="shared" si="1"/>
        <v>29.775169527375112</v>
      </c>
      <c r="E87" s="13"/>
    </row>
    <row r="88" spans="1:5" x14ac:dyDescent="0.2">
      <c r="A88" s="27" t="s">
        <v>492</v>
      </c>
      <c r="B88" s="13">
        <v>125647.7</v>
      </c>
      <c r="C88" s="14">
        <v>420394</v>
      </c>
      <c r="D88" s="71">
        <f t="shared" si="1"/>
        <v>29.888081180987356</v>
      </c>
      <c r="E88" s="13"/>
    </row>
    <row r="89" spans="1:5" x14ac:dyDescent="0.2">
      <c r="A89" s="27" t="s">
        <v>493</v>
      </c>
      <c r="B89" s="13">
        <v>127718.6</v>
      </c>
      <c r="C89" s="14">
        <v>421683.7</v>
      </c>
      <c r="D89" s="71">
        <f t="shared" si="1"/>
        <v>30.287772565076622</v>
      </c>
      <c r="E89" s="13"/>
    </row>
    <row r="90" spans="1:5" x14ac:dyDescent="0.2">
      <c r="A90" s="27" t="s">
        <v>494</v>
      </c>
      <c r="B90" s="13">
        <v>131043.9</v>
      </c>
      <c r="C90" s="14">
        <v>423868.8</v>
      </c>
      <c r="D90" s="71">
        <f t="shared" si="1"/>
        <v>30.916146694448848</v>
      </c>
      <c r="E90" s="13"/>
    </row>
    <row r="91" spans="1:5" x14ac:dyDescent="0.2">
      <c r="A91" s="27" t="s">
        <v>495</v>
      </c>
      <c r="B91" s="13">
        <v>131144.9</v>
      </c>
      <c r="C91" s="14">
        <v>425693.4</v>
      </c>
      <c r="D91" s="71">
        <f t="shared" si="1"/>
        <v>30.807360414796186</v>
      </c>
      <c r="E91" s="13"/>
    </row>
    <row r="92" spans="1:5" x14ac:dyDescent="0.2">
      <c r="A92" s="27" t="s">
        <v>496</v>
      </c>
      <c r="B92" s="13">
        <v>133665.79999999999</v>
      </c>
      <c r="C92" s="14">
        <v>427558.40000000002</v>
      </c>
      <c r="D92" s="71">
        <f t="shared" si="1"/>
        <v>31.262583076370383</v>
      </c>
      <c r="E92" s="13"/>
    </row>
    <row r="93" spans="1:5" x14ac:dyDescent="0.2">
      <c r="A93" s="27" t="s">
        <v>497</v>
      </c>
      <c r="B93" s="13">
        <v>135412</v>
      </c>
      <c r="C93" s="14">
        <v>429856.6</v>
      </c>
      <c r="D93" s="71">
        <f t="shared" si="1"/>
        <v>31.501668230754166</v>
      </c>
      <c r="E93" s="13"/>
    </row>
    <row r="94" spans="1:5" x14ac:dyDescent="0.2">
      <c r="A94" s="27" t="s">
        <v>498</v>
      </c>
      <c r="B94" s="13">
        <v>133357.29999999999</v>
      </c>
      <c r="C94" s="14">
        <v>429394.3</v>
      </c>
      <c r="D94" s="71">
        <f t="shared" si="1"/>
        <v>31.057072718478096</v>
      </c>
      <c r="E94" s="13"/>
    </row>
    <row r="95" spans="1:5" x14ac:dyDescent="0.2">
      <c r="A95" s="27" t="s">
        <v>499</v>
      </c>
      <c r="B95" s="13">
        <v>133527</v>
      </c>
      <c r="C95" s="14">
        <v>429586.2</v>
      </c>
      <c r="D95" s="71">
        <f t="shared" si="1"/>
        <v>31.082702377311001</v>
      </c>
      <c r="E95" s="13"/>
    </row>
    <row r="96" spans="1:5" x14ac:dyDescent="0.2">
      <c r="A96" s="27" t="s">
        <v>500</v>
      </c>
      <c r="B96" s="13">
        <v>135772.4</v>
      </c>
      <c r="C96" s="14">
        <v>430128.3</v>
      </c>
      <c r="D96" s="71">
        <f t="shared" si="1"/>
        <v>31.565558462440158</v>
      </c>
      <c r="E96" s="13"/>
    </row>
    <row r="97" spans="1:5" x14ac:dyDescent="0.2">
      <c r="A97" s="27" t="s">
        <v>501</v>
      </c>
      <c r="B97" s="13">
        <v>136997.6</v>
      </c>
      <c r="C97" s="14">
        <v>431383.9</v>
      </c>
      <c r="D97" s="71">
        <f t="shared" si="1"/>
        <v>31.757698884914344</v>
      </c>
      <c r="E97" s="13"/>
    </row>
    <row r="98" spans="1:5" x14ac:dyDescent="0.2">
      <c r="A98" s="27" t="s">
        <v>502</v>
      </c>
      <c r="B98" s="13">
        <v>136986.6</v>
      </c>
      <c r="C98" s="14">
        <v>432161.3</v>
      </c>
      <c r="D98" s="71">
        <f t="shared" si="1"/>
        <v>31.698025714010026</v>
      </c>
      <c r="E98" s="13"/>
    </row>
    <row r="99" spans="1:5" x14ac:dyDescent="0.2">
      <c r="A99" s="27" t="s">
        <v>503</v>
      </c>
      <c r="B99" s="13">
        <v>138751.70000000001</v>
      </c>
      <c r="C99" s="14">
        <v>433157.2</v>
      </c>
      <c r="D99" s="71">
        <f t="shared" si="1"/>
        <v>32.032643114324316</v>
      </c>
      <c r="E99" s="13"/>
    </row>
    <row r="100" spans="1:5" x14ac:dyDescent="0.2">
      <c r="A100" s="27" t="s">
        <v>504</v>
      </c>
      <c r="B100" s="13">
        <v>136856.1</v>
      </c>
      <c r="C100" s="14">
        <v>433414.40000000002</v>
      </c>
      <c r="D100" s="71">
        <f t="shared" si="1"/>
        <v>31.576269731693269</v>
      </c>
      <c r="E100" s="13"/>
    </row>
    <row r="101" spans="1:5" x14ac:dyDescent="0.2">
      <c r="A101" s="27" t="s">
        <v>505</v>
      </c>
      <c r="B101" s="13">
        <v>136828.29999999999</v>
      </c>
      <c r="C101" s="14">
        <v>429933.5</v>
      </c>
      <c r="D101" s="71">
        <f t="shared" si="1"/>
        <v>31.825456727610195</v>
      </c>
      <c r="E101" s="13"/>
    </row>
    <row r="102" spans="1:5" x14ac:dyDescent="0.2">
      <c r="A102" s="27" t="s">
        <v>506</v>
      </c>
      <c r="B102" s="13">
        <v>128388</v>
      </c>
      <c r="C102" s="14">
        <v>405063.8</v>
      </c>
      <c r="D102" s="71">
        <f t="shared" si="1"/>
        <v>31.695747682216975</v>
      </c>
      <c r="E102" s="13"/>
    </row>
    <row r="103" spans="1:5" x14ac:dyDescent="0.2">
      <c r="A103" s="27" t="s">
        <v>507</v>
      </c>
      <c r="B103" s="13">
        <v>94334.6</v>
      </c>
      <c r="C103" s="14">
        <v>356296.3</v>
      </c>
      <c r="D103" s="71">
        <f t="shared" si="1"/>
        <v>26.476446710224049</v>
      </c>
      <c r="E103" s="13"/>
    </row>
    <row r="104" spans="1:5" x14ac:dyDescent="0.2">
      <c r="A104" s="27" t="s">
        <v>508</v>
      </c>
      <c r="B104" s="13">
        <v>122126.5</v>
      </c>
      <c r="C104" s="14">
        <v>406907.3</v>
      </c>
      <c r="D104" s="71">
        <f t="shared" si="1"/>
        <v>30.013347020316424</v>
      </c>
      <c r="E104" s="13"/>
    </row>
    <row r="105" spans="1:5" x14ac:dyDescent="0.2">
      <c r="A105" s="27" t="s">
        <v>509</v>
      </c>
      <c r="B105" s="13">
        <v>126215.5</v>
      </c>
      <c r="C105" s="14">
        <v>404066.3</v>
      </c>
      <c r="D105" s="71">
        <f t="shared" si="1"/>
        <v>31.236334235248027</v>
      </c>
      <c r="E105" s="13"/>
    </row>
    <row r="106" spans="1:5" x14ac:dyDescent="0.2">
      <c r="A106" s="27" t="s">
        <v>510</v>
      </c>
      <c r="B106" s="13">
        <v>129176.2</v>
      </c>
      <c r="C106" s="14">
        <v>406003</v>
      </c>
      <c r="D106" s="71">
        <f t="shared" si="1"/>
        <v>31.816562931800995</v>
      </c>
      <c r="E106" s="13"/>
    </row>
    <row r="107" spans="1:5" x14ac:dyDescent="0.2">
      <c r="A107" s="27" t="s">
        <v>511</v>
      </c>
      <c r="B107" s="13">
        <v>133424.20000000001</v>
      </c>
      <c r="C107" s="14">
        <v>415989.4</v>
      </c>
      <c r="D107" s="71">
        <f t="shared" si="1"/>
        <v>32.073942268721275</v>
      </c>
      <c r="E107" s="13"/>
    </row>
    <row r="108" spans="1:5" x14ac:dyDescent="0.2">
      <c r="A108" s="27" t="s">
        <v>512</v>
      </c>
      <c r="B108" s="13">
        <v>136936.79999999999</v>
      </c>
      <c r="C108" s="14">
        <v>428015.4</v>
      </c>
      <c r="D108" s="71">
        <f t="shared" si="1"/>
        <v>31.993428273842479</v>
      </c>
      <c r="E108" s="13"/>
    </row>
    <row r="109" spans="1:5" x14ac:dyDescent="0.2">
      <c r="A109" s="27" t="s">
        <v>513</v>
      </c>
      <c r="B109" s="13">
        <v>137943.79999999999</v>
      </c>
      <c r="C109" s="14">
        <v>431832.4</v>
      </c>
      <c r="D109" s="71">
        <f t="shared" si="1"/>
        <v>31.943828207424911</v>
      </c>
      <c r="E109" s="13"/>
    </row>
    <row r="110" spans="1:5" x14ac:dyDescent="0.2">
      <c r="A110" s="27" t="s">
        <v>514</v>
      </c>
      <c r="B110" s="13">
        <v>145625.29999999999</v>
      </c>
      <c r="C110" s="14">
        <v>432440.8</v>
      </c>
      <c r="D110" s="71">
        <f t="shared" si="1"/>
        <v>33.67519900989916</v>
      </c>
      <c r="E110" s="13"/>
    </row>
    <row r="111" spans="1:5" x14ac:dyDescent="0.2">
      <c r="A111" s="27" t="s">
        <v>515</v>
      </c>
      <c r="B111" s="13">
        <v>148066.1</v>
      </c>
      <c r="C111" s="14">
        <v>436930.5</v>
      </c>
      <c r="D111" s="71">
        <f t="shared" si="1"/>
        <v>33.887792223248319</v>
      </c>
    </row>
    <row r="112" spans="1:5" x14ac:dyDescent="0.2">
      <c r="A112" s="27" t="s">
        <v>575</v>
      </c>
      <c r="B112" s="13">
        <v>147780.9</v>
      </c>
      <c r="C112" s="14">
        <v>438619.9</v>
      </c>
      <c r="D112" s="71">
        <f t="shared" si="1"/>
        <v>33.692246977394319</v>
      </c>
    </row>
    <row r="113" spans="1:4" x14ac:dyDescent="0.2">
      <c r="A113" s="27" t="s">
        <v>576</v>
      </c>
      <c r="B113" s="13">
        <v>150836</v>
      </c>
      <c r="C113" s="14">
        <v>438203.4</v>
      </c>
      <c r="D113" s="71">
        <f t="shared" si="1"/>
        <v>34.421458163035702</v>
      </c>
    </row>
    <row r="114" spans="1:4" x14ac:dyDescent="0.2">
      <c r="A114" s="27" t="s">
        <v>574</v>
      </c>
      <c r="B114" s="13">
        <v>148666.9</v>
      </c>
      <c r="C114" s="14">
        <v>440644.8</v>
      </c>
      <c r="D114" s="71">
        <f t="shared" si="1"/>
        <v>33.738489595247692</v>
      </c>
    </row>
    <row r="117" spans="1:4" x14ac:dyDescent="0.2">
      <c r="A117" s="291" t="s">
        <v>579</v>
      </c>
    </row>
  </sheetData>
  <mergeCells count="8">
    <mergeCell ref="A4:B4"/>
    <mergeCell ref="C4:DG4"/>
    <mergeCell ref="A1:B1"/>
    <mergeCell ref="C1:DG1"/>
    <mergeCell ref="A2:B2"/>
    <mergeCell ref="C2:DG2"/>
    <mergeCell ref="A3:B3"/>
    <mergeCell ref="C3:DG3"/>
  </mergeCells>
  <phoneticPr fontId="63" type="noConversion"/>
  <hyperlinks>
    <hyperlink ref="C2" r:id="rId1" display="http://dati.istat.it/OECDStat_Metadata/ShowMetadata.ashx?Dataset=DCCN_SQCQ&amp;Coords=[VAL].[L_2015]&amp;ShowOnWeb=true&amp;Lang=it" xr:uid="{6EECB56C-3076-4D51-80C4-39987CCB8B70}"/>
    <hyperlink ref="C3" r:id="rId2" display="http://dati.istat.it/OECDStat_Metadata/ShowMetadata.ashx?Dataset=DCCN_SQCQ&amp;Coords=[CORREZ].[Y]&amp;ShowOnWeb=true&amp;Lang=it" xr:uid="{E1755757-C378-4840-B9AD-1C2F7682BB9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F11"/>
  <sheetViews>
    <sheetView showGridLines="0" topLeftCell="CL2" workbookViewId="0">
      <selection activeCell="CL11" sqref="CL11"/>
    </sheetView>
  </sheetViews>
  <sheetFormatPr defaultRowHeight="12.75" x14ac:dyDescent="0.2"/>
  <cols>
    <col min="1" max="1" width="26.7109375" customWidth="1"/>
    <col min="101" max="101" width="9.7109375" bestFit="1" customWidth="1"/>
    <col min="105" max="105" width="9.7109375" bestFit="1" customWidth="1"/>
  </cols>
  <sheetData>
    <row r="1" spans="1:110" hidden="1" x14ac:dyDescent="0.2">
      <c r="A1" s="1" t="e">
        <f ca="1">DotStatQuery(#REF!)</f>
        <v>#NAME?</v>
      </c>
    </row>
    <row r="2" spans="1:110" ht="34.5" x14ac:dyDescent="0.2">
      <c r="A2" s="2" t="s">
        <v>219</v>
      </c>
    </row>
    <row r="3" spans="1:110" x14ac:dyDescent="0.2">
      <c r="A3" s="12" t="s">
        <v>220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299"/>
      <c r="BS3" s="299"/>
      <c r="BT3" s="299"/>
      <c r="BU3" s="299"/>
      <c r="BV3" s="299"/>
      <c r="BW3" s="299"/>
      <c r="BX3" s="299"/>
      <c r="BY3" s="299"/>
      <c r="BZ3" s="299"/>
      <c r="CA3" s="299"/>
      <c r="CB3" s="299"/>
      <c r="CC3" s="299"/>
      <c r="CD3" s="299"/>
      <c r="CE3" s="299"/>
      <c r="CF3" s="299"/>
      <c r="CG3" s="299"/>
      <c r="CH3" s="299"/>
      <c r="CI3" s="299"/>
      <c r="CJ3" s="299"/>
      <c r="CK3" s="299"/>
      <c r="CL3" s="299"/>
      <c r="CM3" s="299"/>
      <c r="CN3" s="299"/>
      <c r="CO3" s="299"/>
      <c r="CP3" s="299"/>
      <c r="CQ3" s="299"/>
      <c r="CR3" s="299"/>
      <c r="CS3" s="299"/>
      <c r="CT3" s="299"/>
      <c r="CU3" s="299"/>
      <c r="CV3" s="299"/>
      <c r="CW3" s="299"/>
      <c r="CX3" s="299"/>
      <c r="CY3" s="299"/>
      <c r="CZ3" s="299"/>
      <c r="DA3" s="299"/>
      <c r="DB3" s="299"/>
      <c r="DC3" s="299"/>
      <c r="DD3" s="300"/>
      <c r="DE3" s="299"/>
      <c r="DF3" s="299"/>
    </row>
    <row r="4" spans="1:110" x14ac:dyDescent="0.2">
      <c r="A4" s="11"/>
      <c r="B4" s="3" t="s">
        <v>389</v>
      </c>
      <c r="C4" s="3" t="s">
        <v>390</v>
      </c>
      <c r="D4" s="3" t="s">
        <v>391</v>
      </c>
      <c r="E4" s="3" t="s">
        <v>392</v>
      </c>
      <c r="F4" s="3" t="s">
        <v>393</v>
      </c>
      <c r="G4" s="3" t="s">
        <v>394</v>
      </c>
      <c r="H4" s="3" t="s">
        <v>395</v>
      </c>
      <c r="I4" s="3" t="s">
        <v>396</v>
      </c>
      <c r="J4" s="3" t="s">
        <v>397</v>
      </c>
      <c r="K4" s="3" t="s">
        <v>398</v>
      </c>
      <c r="L4" s="3" t="s">
        <v>399</v>
      </c>
      <c r="M4" s="3" t="s">
        <v>400</v>
      </c>
      <c r="N4" s="3" t="s">
        <v>348</v>
      </c>
      <c r="O4" s="3" t="s">
        <v>349</v>
      </c>
      <c r="P4" s="3" t="s">
        <v>350</v>
      </c>
      <c r="Q4" s="3" t="s">
        <v>351</v>
      </c>
      <c r="R4" s="3" t="s">
        <v>352</v>
      </c>
      <c r="S4" s="3" t="s">
        <v>353</v>
      </c>
      <c r="T4" s="3" t="s">
        <v>354</v>
      </c>
      <c r="U4" s="3" t="s">
        <v>355</v>
      </c>
      <c r="V4" s="3" t="s">
        <v>356</v>
      </c>
      <c r="W4" s="3" t="s">
        <v>357</v>
      </c>
      <c r="X4" s="3" t="s">
        <v>358</v>
      </c>
      <c r="Y4" s="3" t="s">
        <v>359</v>
      </c>
      <c r="Z4" s="3" t="s">
        <v>360</v>
      </c>
      <c r="AA4" s="3" t="s">
        <v>361</v>
      </c>
      <c r="AB4" s="3" t="s">
        <v>362</v>
      </c>
      <c r="AC4" s="3" t="s">
        <v>363</v>
      </c>
      <c r="AD4" s="3" t="s">
        <v>364</v>
      </c>
      <c r="AE4" s="3" t="s">
        <v>365</v>
      </c>
      <c r="AF4" s="3" t="s">
        <v>366</v>
      </c>
      <c r="AG4" s="3" t="s">
        <v>367</v>
      </c>
      <c r="AH4" s="3" t="s">
        <v>368</v>
      </c>
      <c r="AI4" s="3" t="s">
        <v>369</v>
      </c>
      <c r="AJ4" s="3" t="s">
        <v>370</v>
      </c>
      <c r="AK4" s="3" t="s">
        <v>371</v>
      </c>
      <c r="AL4" s="3" t="s">
        <v>372</v>
      </c>
      <c r="AM4" s="3" t="s">
        <v>373</v>
      </c>
      <c r="AN4" s="3" t="s">
        <v>374</v>
      </c>
      <c r="AO4" s="3" t="s">
        <v>375</v>
      </c>
      <c r="AP4" s="3" t="s">
        <v>376</v>
      </c>
      <c r="AQ4" s="3" t="s">
        <v>377</v>
      </c>
      <c r="AR4" s="3" t="s">
        <v>378</v>
      </c>
      <c r="AS4" s="3" t="s">
        <v>379</v>
      </c>
      <c r="AT4" s="3" t="s">
        <v>221</v>
      </c>
      <c r="AU4" s="3" t="s">
        <v>222</v>
      </c>
      <c r="AV4" s="3" t="s">
        <v>223</v>
      </c>
      <c r="AW4" s="3" t="s">
        <v>224</v>
      </c>
      <c r="AX4" s="3" t="s">
        <v>225</v>
      </c>
      <c r="AY4" s="3" t="s">
        <v>226</v>
      </c>
      <c r="AZ4" s="3" t="s">
        <v>227</v>
      </c>
      <c r="BA4" s="3" t="s">
        <v>228</v>
      </c>
      <c r="BB4" s="3" t="s">
        <v>229</v>
      </c>
      <c r="BC4" s="3" t="s">
        <v>230</v>
      </c>
      <c r="BD4" s="3" t="s">
        <v>231</v>
      </c>
      <c r="BE4" s="3" t="s">
        <v>232</v>
      </c>
      <c r="BF4" s="3" t="s">
        <v>233</v>
      </c>
      <c r="BG4" s="3" t="s">
        <v>234</v>
      </c>
      <c r="BH4" s="3" t="s">
        <v>235</v>
      </c>
      <c r="BI4" s="3" t="s">
        <v>236</v>
      </c>
      <c r="BJ4" s="3" t="s">
        <v>237</v>
      </c>
      <c r="BK4" s="3" t="s">
        <v>238</v>
      </c>
      <c r="BL4" s="3" t="s">
        <v>239</v>
      </c>
      <c r="BM4" s="3" t="s">
        <v>240</v>
      </c>
      <c r="BN4" s="3" t="s">
        <v>241</v>
      </c>
      <c r="BO4" s="3" t="s">
        <v>242</v>
      </c>
      <c r="BP4" s="3" t="s">
        <v>243</v>
      </c>
      <c r="BQ4" s="3" t="s">
        <v>244</v>
      </c>
      <c r="BR4" s="3" t="s">
        <v>245</v>
      </c>
      <c r="BS4" s="3" t="s">
        <v>246</v>
      </c>
      <c r="BT4" s="3" t="s">
        <v>247</v>
      </c>
      <c r="BU4" s="3" t="s">
        <v>248</v>
      </c>
      <c r="BV4" s="3" t="s">
        <v>249</v>
      </c>
      <c r="BW4" s="3" t="s">
        <v>250</v>
      </c>
      <c r="BX4" s="3" t="s">
        <v>251</v>
      </c>
      <c r="BY4" s="3" t="s">
        <v>252</v>
      </c>
      <c r="BZ4" s="3" t="s">
        <v>253</v>
      </c>
      <c r="CA4" s="3" t="s">
        <v>254</v>
      </c>
      <c r="CB4" s="3" t="s">
        <v>255</v>
      </c>
      <c r="CC4" s="3" t="s">
        <v>256</v>
      </c>
      <c r="CD4" s="3" t="s">
        <v>257</v>
      </c>
      <c r="CE4" s="3" t="s">
        <v>258</v>
      </c>
      <c r="CF4" s="3" t="s">
        <v>259</v>
      </c>
      <c r="CG4" s="3" t="s">
        <v>260</v>
      </c>
      <c r="CH4" s="3" t="s">
        <v>261</v>
      </c>
      <c r="CI4" s="3" t="s">
        <v>262</v>
      </c>
      <c r="CJ4" s="3" t="s">
        <v>263</v>
      </c>
      <c r="CK4" s="3" t="s">
        <v>264</v>
      </c>
      <c r="CL4" s="3" t="s">
        <v>265</v>
      </c>
      <c r="CM4" s="3" t="s">
        <v>266</v>
      </c>
      <c r="CN4" s="3" t="s">
        <v>267</v>
      </c>
      <c r="CO4" s="3" t="s">
        <v>268</v>
      </c>
      <c r="CP4" s="3" t="s">
        <v>269</v>
      </c>
      <c r="CQ4" s="3" t="s">
        <v>270</v>
      </c>
      <c r="CR4" s="3" t="s">
        <v>271</v>
      </c>
      <c r="CS4" s="3" t="s">
        <v>272</v>
      </c>
      <c r="CT4" s="3" t="s">
        <v>273</v>
      </c>
      <c r="CU4" s="3" t="s">
        <v>274</v>
      </c>
      <c r="CV4" s="3" t="s">
        <v>275</v>
      </c>
      <c r="CW4" s="3" t="s">
        <v>276</v>
      </c>
      <c r="CX4" s="3" t="s">
        <v>277</v>
      </c>
      <c r="CY4" s="3" t="s">
        <v>278</v>
      </c>
      <c r="CZ4" s="3" t="s">
        <v>279</v>
      </c>
      <c r="DA4" s="3" t="s">
        <v>280</v>
      </c>
      <c r="DB4" s="3" t="s">
        <v>281</v>
      </c>
      <c r="DC4" s="3" t="s">
        <v>282</v>
      </c>
      <c r="DD4" s="3" t="s">
        <v>283</v>
      </c>
      <c r="DE4" s="3" t="s">
        <v>563</v>
      </c>
      <c r="DF4" s="3" t="s">
        <v>564</v>
      </c>
    </row>
    <row r="5" spans="1:110" x14ac:dyDescent="0.2">
      <c r="A5" s="4" t="s">
        <v>380</v>
      </c>
      <c r="B5" s="14">
        <v>258647.1</v>
      </c>
      <c r="C5" s="14">
        <v>261094.2</v>
      </c>
      <c r="D5" s="14">
        <v>262545.40000000002</v>
      </c>
      <c r="E5" s="14">
        <v>263316.5</v>
      </c>
      <c r="F5" s="14">
        <v>266999.90000000002</v>
      </c>
      <c r="G5" s="14">
        <v>271149.3</v>
      </c>
      <c r="H5" s="14">
        <v>275362.40000000002</v>
      </c>
      <c r="I5" s="14">
        <v>279900.40000000002</v>
      </c>
      <c r="J5" s="14">
        <v>280845.59999999998</v>
      </c>
      <c r="K5" s="14">
        <v>284680.3</v>
      </c>
      <c r="L5" s="14">
        <v>285218.90000000002</v>
      </c>
      <c r="M5" s="14">
        <v>287188.3</v>
      </c>
      <c r="N5" s="14">
        <v>288921.09999999998</v>
      </c>
      <c r="O5" s="14">
        <v>290755.09999999998</v>
      </c>
      <c r="P5" s="14">
        <v>294207.09999999998</v>
      </c>
      <c r="Q5" s="14">
        <v>299655.09999999998</v>
      </c>
      <c r="R5" s="14">
        <v>304332.90000000002</v>
      </c>
      <c r="S5" s="14">
        <v>309182</v>
      </c>
      <c r="T5" s="14">
        <v>311585.5</v>
      </c>
      <c r="U5" s="14">
        <v>318345.90000000002</v>
      </c>
      <c r="V5" s="14">
        <v>322548.8</v>
      </c>
      <c r="W5" s="14">
        <v>324945.5</v>
      </c>
      <c r="X5" s="14">
        <v>326928.5</v>
      </c>
      <c r="Y5" s="14">
        <v>329286.59999999998</v>
      </c>
      <c r="Z5" s="14">
        <v>333028.09999999998</v>
      </c>
      <c r="AA5" s="14">
        <v>336106.6</v>
      </c>
      <c r="AB5" s="14">
        <v>339507.7</v>
      </c>
      <c r="AC5" s="14">
        <v>341116.9</v>
      </c>
      <c r="AD5" s="14">
        <v>343929.8</v>
      </c>
      <c r="AE5" s="14">
        <v>347003.3</v>
      </c>
      <c r="AF5" s="14">
        <v>351757.6</v>
      </c>
      <c r="AG5" s="14">
        <v>352783</v>
      </c>
      <c r="AH5" s="14">
        <v>356837.4</v>
      </c>
      <c r="AI5" s="14">
        <v>363193.8</v>
      </c>
      <c r="AJ5" s="14">
        <v>362902.4</v>
      </c>
      <c r="AK5" s="14">
        <v>367063.4</v>
      </c>
      <c r="AL5" s="14">
        <v>367178.6</v>
      </c>
      <c r="AM5" s="14">
        <v>371039.2</v>
      </c>
      <c r="AN5" s="14">
        <v>374980.4</v>
      </c>
      <c r="AO5" s="14">
        <v>381041.8</v>
      </c>
      <c r="AP5" s="14">
        <v>380640.1</v>
      </c>
      <c r="AQ5" s="14">
        <v>386469.7</v>
      </c>
      <c r="AR5" s="14">
        <v>390701.5</v>
      </c>
      <c r="AS5" s="14">
        <v>397024.7</v>
      </c>
      <c r="AT5" s="14">
        <v>397540.8</v>
      </c>
      <c r="AU5" s="14">
        <v>400603.3</v>
      </c>
      <c r="AV5" s="14">
        <v>405271.2</v>
      </c>
      <c r="AW5" s="14">
        <v>411151.8</v>
      </c>
      <c r="AX5" s="14">
        <v>413594.4</v>
      </c>
      <c r="AY5" s="14">
        <v>414588.4</v>
      </c>
      <c r="AZ5" s="14">
        <v>409648</v>
      </c>
      <c r="BA5" s="14">
        <v>399567.8</v>
      </c>
      <c r="BB5" s="14">
        <v>393702.40000000002</v>
      </c>
      <c r="BC5" s="14">
        <v>391995.5</v>
      </c>
      <c r="BD5" s="14">
        <v>394150.3</v>
      </c>
      <c r="BE5" s="14">
        <v>396269</v>
      </c>
      <c r="BF5" s="14">
        <v>396922.2</v>
      </c>
      <c r="BG5" s="14">
        <v>401042</v>
      </c>
      <c r="BH5" s="14">
        <v>403771.5</v>
      </c>
      <c r="BI5" s="14">
        <v>407753.1</v>
      </c>
      <c r="BJ5" s="14">
        <v>412114.7</v>
      </c>
      <c r="BK5" s="14">
        <v>412813.9</v>
      </c>
      <c r="BL5" s="14">
        <v>413042.8</v>
      </c>
      <c r="BM5" s="14">
        <v>411509.3</v>
      </c>
      <c r="BN5" s="14">
        <v>408223.3</v>
      </c>
      <c r="BO5" s="14">
        <v>406715.1</v>
      </c>
      <c r="BP5" s="14">
        <v>405423.6</v>
      </c>
      <c r="BQ5" s="14">
        <v>404108.3</v>
      </c>
      <c r="BR5" s="14">
        <v>400543.4</v>
      </c>
      <c r="BS5" s="14">
        <v>403098.2</v>
      </c>
      <c r="BT5" s="14">
        <v>404185.2</v>
      </c>
      <c r="BU5" s="14">
        <v>404684.7</v>
      </c>
      <c r="BV5" s="14">
        <v>406824.6</v>
      </c>
      <c r="BW5" s="14">
        <v>406389.4</v>
      </c>
      <c r="BX5" s="14">
        <v>407122.7</v>
      </c>
      <c r="BY5" s="14">
        <v>408177.9</v>
      </c>
      <c r="BZ5" s="14">
        <v>409863.9</v>
      </c>
      <c r="CA5" s="14">
        <v>412399.5</v>
      </c>
      <c r="CB5" s="14">
        <v>414983.1</v>
      </c>
      <c r="CC5" s="14">
        <v>417064.9</v>
      </c>
      <c r="CD5" s="14">
        <v>421547.7</v>
      </c>
      <c r="CE5" s="14">
        <v>422841.7</v>
      </c>
      <c r="CF5" s="14">
        <v>425418.5</v>
      </c>
      <c r="CG5" s="14">
        <v>426986.8</v>
      </c>
      <c r="CH5" s="14">
        <v>429276.8</v>
      </c>
      <c r="CI5" s="14">
        <v>433093.8</v>
      </c>
      <c r="CJ5" s="14">
        <v>436172.6</v>
      </c>
      <c r="CK5" s="14">
        <v>440303.3</v>
      </c>
      <c r="CL5" s="14">
        <v>440853.7</v>
      </c>
      <c r="CM5" s="14">
        <v>443315.9</v>
      </c>
      <c r="CN5" s="14">
        <v>442725.7</v>
      </c>
      <c r="CO5" s="14">
        <v>444438.5</v>
      </c>
      <c r="CP5" s="14">
        <v>446933.5</v>
      </c>
      <c r="CQ5" s="14">
        <v>448786.7</v>
      </c>
      <c r="CR5" s="14">
        <v>450453.3</v>
      </c>
      <c r="CS5" s="14">
        <v>450270.9</v>
      </c>
      <c r="CT5" s="14">
        <v>423800.5</v>
      </c>
      <c r="CU5" s="14">
        <v>378443.3</v>
      </c>
      <c r="CV5" s="14">
        <v>429302.7</v>
      </c>
      <c r="CW5" s="14">
        <v>428086.7</v>
      </c>
      <c r="CX5" s="14">
        <v>429998.4</v>
      </c>
      <c r="CY5" s="14">
        <v>441878.1</v>
      </c>
      <c r="CZ5" s="14">
        <v>455424</v>
      </c>
      <c r="DA5" s="14">
        <v>458556.8</v>
      </c>
      <c r="DB5" s="14">
        <v>466071.4</v>
      </c>
      <c r="DC5" s="14">
        <v>476624.8</v>
      </c>
      <c r="DD5" s="14">
        <v>476500.2</v>
      </c>
      <c r="DE5" s="14">
        <v>490770.5</v>
      </c>
      <c r="DF5" s="14">
        <v>502022.5</v>
      </c>
    </row>
    <row r="6" spans="1:110" ht="21" x14ac:dyDescent="0.2">
      <c r="A6" s="4" t="s">
        <v>381</v>
      </c>
      <c r="B6" s="14">
        <v>379942.7</v>
      </c>
      <c r="C6" s="14">
        <v>379449.59999999998</v>
      </c>
      <c r="D6" s="14">
        <v>379917.7</v>
      </c>
      <c r="E6" s="14">
        <v>378651.5</v>
      </c>
      <c r="F6" s="14">
        <v>379995.6</v>
      </c>
      <c r="G6" s="14">
        <v>385117.5</v>
      </c>
      <c r="H6" s="14">
        <v>387782.1</v>
      </c>
      <c r="I6" s="14">
        <v>394754.1</v>
      </c>
      <c r="J6" s="14">
        <v>391769.7</v>
      </c>
      <c r="K6" s="14">
        <v>394059.6</v>
      </c>
      <c r="L6" s="14">
        <v>394601.9</v>
      </c>
      <c r="M6" s="14">
        <v>392436.9</v>
      </c>
      <c r="N6" s="14">
        <v>395142.8</v>
      </c>
      <c r="O6" s="14">
        <v>396512.7</v>
      </c>
      <c r="P6" s="14">
        <v>400012</v>
      </c>
      <c r="Q6" s="14">
        <v>405860.9</v>
      </c>
      <c r="R6" s="14">
        <v>410377.7</v>
      </c>
      <c r="S6" s="14">
        <v>413730</v>
      </c>
      <c r="T6" s="14">
        <v>416272.8</v>
      </c>
      <c r="U6" s="14">
        <v>422521.7</v>
      </c>
      <c r="V6" s="14">
        <v>425038.9</v>
      </c>
      <c r="W6" s="14">
        <v>423550.6</v>
      </c>
      <c r="X6" s="14">
        <v>422209</v>
      </c>
      <c r="Y6" s="14">
        <v>421365.7</v>
      </c>
      <c r="Z6" s="14">
        <v>422064.8</v>
      </c>
      <c r="AA6" s="14">
        <v>423593.4</v>
      </c>
      <c r="AB6" s="14">
        <v>424461</v>
      </c>
      <c r="AC6" s="14">
        <v>426261.5</v>
      </c>
      <c r="AD6" s="14">
        <v>424750.1</v>
      </c>
      <c r="AE6" s="14">
        <v>424185.3</v>
      </c>
      <c r="AF6" s="14">
        <v>423830.6</v>
      </c>
      <c r="AG6" s="14">
        <v>427563.3</v>
      </c>
      <c r="AH6" s="14">
        <v>428689.7</v>
      </c>
      <c r="AI6" s="14">
        <v>430389.4</v>
      </c>
      <c r="AJ6" s="14">
        <v>430159.4</v>
      </c>
      <c r="AK6" s="14">
        <v>431536.5</v>
      </c>
      <c r="AL6" s="14">
        <v>430425.9</v>
      </c>
      <c r="AM6" s="14">
        <v>433910.8</v>
      </c>
      <c r="AN6" s="14">
        <v>436666.1</v>
      </c>
      <c r="AO6" s="14">
        <v>437336.5</v>
      </c>
      <c r="AP6" s="14">
        <v>437990.8</v>
      </c>
      <c r="AQ6" s="14">
        <v>441089.9</v>
      </c>
      <c r="AR6" s="14">
        <v>443204.3</v>
      </c>
      <c r="AS6" s="14">
        <v>448951</v>
      </c>
      <c r="AT6" s="14">
        <v>447719.7</v>
      </c>
      <c r="AU6" s="14">
        <v>448936.2</v>
      </c>
      <c r="AV6" s="14">
        <v>449872.3</v>
      </c>
      <c r="AW6" s="14">
        <v>448256.8</v>
      </c>
      <c r="AX6" s="14">
        <v>453480.5</v>
      </c>
      <c r="AY6" s="14">
        <v>449173.7</v>
      </c>
      <c r="AZ6" s="14">
        <v>443489.7</v>
      </c>
      <c r="BA6" s="14">
        <v>431345.9</v>
      </c>
      <c r="BB6" s="14">
        <v>420586.2</v>
      </c>
      <c r="BC6" s="14">
        <v>418490.7</v>
      </c>
      <c r="BD6" s="14">
        <v>421145</v>
      </c>
      <c r="BE6" s="14">
        <v>422534.7</v>
      </c>
      <c r="BF6" s="14">
        <v>423974.2</v>
      </c>
      <c r="BG6" s="14">
        <v>426927.9</v>
      </c>
      <c r="BH6" s="14">
        <v>428831</v>
      </c>
      <c r="BI6" s="14">
        <v>431128.6</v>
      </c>
      <c r="BJ6" s="14">
        <v>433363.4</v>
      </c>
      <c r="BK6" s="14">
        <v>433558.1</v>
      </c>
      <c r="BL6" s="14">
        <v>431441.4</v>
      </c>
      <c r="BM6" s="14">
        <v>427270</v>
      </c>
      <c r="BN6" s="14">
        <v>422419.9</v>
      </c>
      <c r="BO6" s="14">
        <v>419512.5</v>
      </c>
      <c r="BP6" s="14">
        <v>417365.2</v>
      </c>
      <c r="BQ6" s="14">
        <v>414272.2</v>
      </c>
      <c r="BR6" s="14">
        <v>410248.5</v>
      </c>
      <c r="BS6" s="14">
        <v>410403.2</v>
      </c>
      <c r="BT6" s="14">
        <v>411292.7</v>
      </c>
      <c r="BU6" s="14">
        <v>410452.1</v>
      </c>
      <c r="BV6" s="14">
        <v>411155.5</v>
      </c>
      <c r="BW6" s="14">
        <v>410958.4</v>
      </c>
      <c r="BX6" s="14">
        <v>411525.8</v>
      </c>
      <c r="BY6" s="14">
        <v>410044.7</v>
      </c>
      <c r="BZ6" s="14">
        <v>411498.4</v>
      </c>
      <c r="CA6" s="14">
        <v>413076.5</v>
      </c>
      <c r="CB6" s="14">
        <v>413799.8</v>
      </c>
      <c r="CC6" s="14">
        <v>415936.6</v>
      </c>
      <c r="CD6" s="14">
        <v>417508.8</v>
      </c>
      <c r="CE6" s="14">
        <v>418177.3</v>
      </c>
      <c r="CF6" s="14">
        <v>420394</v>
      </c>
      <c r="CG6" s="14">
        <v>421683.7</v>
      </c>
      <c r="CH6" s="14">
        <v>423868.8</v>
      </c>
      <c r="CI6" s="14">
        <v>425693.4</v>
      </c>
      <c r="CJ6" s="14">
        <v>427558.40000000002</v>
      </c>
      <c r="CK6" s="14">
        <v>429856.6</v>
      </c>
      <c r="CL6" s="14">
        <v>429394.3</v>
      </c>
      <c r="CM6" s="14">
        <v>429586.2</v>
      </c>
      <c r="CN6" s="14">
        <v>430128.3</v>
      </c>
      <c r="CO6" s="14">
        <v>431383.9</v>
      </c>
      <c r="CP6" s="14">
        <v>432161.3</v>
      </c>
      <c r="CQ6" s="14">
        <v>433157.2</v>
      </c>
      <c r="CR6" s="14">
        <v>433414.40000000002</v>
      </c>
      <c r="CS6" s="14">
        <v>429933.5</v>
      </c>
      <c r="CT6" s="14">
        <v>405063.8</v>
      </c>
      <c r="CU6" s="14">
        <v>356296.3</v>
      </c>
      <c r="CV6" s="14">
        <v>406907.3</v>
      </c>
      <c r="CW6" s="14">
        <v>404066.3</v>
      </c>
      <c r="CX6" s="14">
        <v>406003</v>
      </c>
      <c r="CY6" s="14">
        <v>415989.4</v>
      </c>
      <c r="CZ6" s="14">
        <v>428015.4</v>
      </c>
      <c r="DA6" s="14">
        <v>431832.4</v>
      </c>
      <c r="DB6" s="14">
        <v>432440.8</v>
      </c>
      <c r="DC6" s="14">
        <v>436930.5</v>
      </c>
      <c r="DD6" s="14">
        <v>438619.9</v>
      </c>
      <c r="DE6" s="14">
        <v>438203.4</v>
      </c>
      <c r="DF6" s="14">
        <v>440644.8</v>
      </c>
    </row>
    <row r="7" spans="1:110" x14ac:dyDescent="0.2">
      <c r="A7" s="9"/>
      <c r="CW7" s="57">
        <f>SUM(CT6:CW6)</f>
        <v>1572333.7</v>
      </c>
      <c r="DA7" s="57">
        <f>SUM(CX6:DA6)</f>
        <v>1681840.2000000002</v>
      </c>
    </row>
    <row r="8" spans="1:110" x14ac:dyDescent="0.2">
      <c r="A8" s="10"/>
      <c r="DA8">
        <f>(DA7-CW7)/CW7*100</f>
        <v>6.9645839175233757</v>
      </c>
    </row>
    <row r="11" spans="1:110" x14ac:dyDescent="0.2">
      <c r="CL11" s="291" t="s">
        <v>579</v>
      </c>
    </row>
  </sheetData>
  <mergeCells count="2">
    <mergeCell ref="B3:DD3"/>
    <mergeCell ref="DE3:DF3"/>
  </mergeCells>
  <hyperlinks>
    <hyperlink ref="A2" r:id="rId1" display="http://dati.istat.it/OECDStat_Metadata/ShowMetadata.ashx?Dataset=DCCN_PILQ&amp;ShowOnWeb=true&amp;Lang=it" xr:uid="{00000000-0004-0000-1000-000000000000}"/>
  </hyperlinks>
  <pageMargins left="0.75" right="0.75" top="1" bottom="1" header="0.5" footer="0.5"/>
  <pageSetup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68"/>
  <sheetViews>
    <sheetView showGridLines="0" topLeftCell="A17" workbookViewId="0">
      <selection activeCell="L32" sqref="L32"/>
    </sheetView>
  </sheetViews>
  <sheetFormatPr defaultRowHeight="12.75" x14ac:dyDescent="0.2"/>
  <cols>
    <col min="1" max="1" width="27.42578125" customWidth="1"/>
    <col min="2" max="34" width="4.7109375" customWidth="1"/>
  </cols>
  <sheetData>
    <row r="1" spans="1:34" hidden="1" x14ac:dyDescent="0.2">
      <c r="A1" s="1" t="e">
        <f ca="1">DotStatQuery(#REF!)</f>
        <v>#NAME?</v>
      </c>
    </row>
    <row r="2" spans="1:34" ht="23.25" hidden="1" x14ac:dyDescent="0.2">
      <c r="A2" s="2" t="s">
        <v>94</v>
      </c>
    </row>
    <row r="3" spans="1:34" ht="21" hidden="1" x14ac:dyDescent="0.2">
      <c r="A3" s="11"/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  <c r="K3" s="3" t="s">
        <v>34</v>
      </c>
      <c r="L3" s="3" t="s">
        <v>35</v>
      </c>
      <c r="M3" s="3" t="s">
        <v>36</v>
      </c>
      <c r="N3" s="3" t="s">
        <v>37</v>
      </c>
      <c r="O3" s="3" t="s">
        <v>38</v>
      </c>
      <c r="P3" s="3" t="s">
        <v>39</v>
      </c>
      <c r="Q3" s="3" t="s">
        <v>40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 t="s">
        <v>49</v>
      </c>
      <c r="AA3" s="3" t="s">
        <v>50</v>
      </c>
      <c r="AB3" s="3" t="s">
        <v>51</v>
      </c>
      <c r="AC3" s="3" t="s">
        <v>52</v>
      </c>
      <c r="AD3" s="3" t="s">
        <v>53</v>
      </c>
      <c r="AE3" s="3" t="s">
        <v>54</v>
      </c>
      <c r="AF3" s="3" t="s">
        <v>55</v>
      </c>
      <c r="AG3" s="3" t="s">
        <v>56</v>
      </c>
      <c r="AH3" s="3">
        <v>2022</v>
      </c>
    </row>
    <row r="4" spans="1:34" hidden="1" x14ac:dyDescent="0.2">
      <c r="A4" s="4" t="s">
        <v>57</v>
      </c>
      <c r="B4" s="14">
        <v>42267.1352212864</v>
      </c>
      <c r="C4" s="14">
        <v>42426.302847305698</v>
      </c>
      <c r="D4" s="14">
        <v>43045.900766879698</v>
      </c>
      <c r="E4" s="14">
        <v>42952.718893560501</v>
      </c>
      <c r="F4" s="14">
        <v>42464.1758383079</v>
      </c>
      <c r="G4" s="14">
        <v>42905.662934531203</v>
      </c>
      <c r="H4" s="14">
        <v>42745.091250413498</v>
      </c>
      <c r="I4" s="14">
        <v>44053.766605766097</v>
      </c>
      <c r="J4" s="14">
        <v>44793.206009332498</v>
      </c>
      <c r="K4" s="14">
        <v>45157.230188862202</v>
      </c>
      <c r="L4" s="14">
        <v>46526.339284653797</v>
      </c>
      <c r="M4" s="14">
        <v>46335.184986750202</v>
      </c>
      <c r="N4" s="14">
        <v>45961.560423895899</v>
      </c>
      <c r="O4" s="14">
        <v>45975.750174832698</v>
      </c>
      <c r="P4" s="14">
        <v>46969.118174211297</v>
      </c>
      <c r="Q4" s="14">
        <v>48325.7446445807</v>
      </c>
      <c r="R4" s="14">
        <v>49797.486350785199</v>
      </c>
      <c r="S4" s="14">
        <v>51127.218844832998</v>
      </c>
      <c r="T4" s="14">
        <v>52024.908484405503</v>
      </c>
      <c r="U4" s="14">
        <v>52363.239910067699</v>
      </c>
      <c r="V4" s="14">
        <v>52456.590791995499</v>
      </c>
      <c r="W4" s="14">
        <v>53088.0956361403</v>
      </c>
      <c r="X4" s="14">
        <v>53716.668780673201</v>
      </c>
      <c r="Y4" s="14">
        <v>54285.642019100698</v>
      </c>
      <c r="Z4" s="14">
        <v>54994.916799635503</v>
      </c>
      <c r="AA4" s="14">
        <v>55399.697725027501</v>
      </c>
      <c r="AB4" s="14">
        <v>54349.595875623803</v>
      </c>
      <c r="AC4" s="14">
        <v>55122.127917272301</v>
      </c>
      <c r="AD4" s="14">
        <v>56082.891411130702</v>
      </c>
      <c r="AE4" s="14">
        <v>56369.545400766598</v>
      </c>
      <c r="AF4" s="14">
        <v>59159.920495569197</v>
      </c>
      <c r="AG4" s="14">
        <v>59568.7827892649</v>
      </c>
      <c r="AH4" s="14">
        <v>59050.407281915897</v>
      </c>
    </row>
    <row r="5" spans="1:34" hidden="1" x14ac:dyDescent="0.2">
      <c r="A5" s="4" t="s">
        <v>58</v>
      </c>
      <c r="B5" s="13">
        <v>39184.040138974502</v>
      </c>
      <c r="C5" s="13">
        <v>39638.586673270198</v>
      </c>
      <c r="D5" s="13">
        <v>40082.351124543602</v>
      </c>
      <c r="E5" s="13">
        <v>40543.786159206102</v>
      </c>
      <c r="F5" s="13">
        <v>40713.4688176485</v>
      </c>
      <c r="G5" s="13">
        <v>39827.973382774799</v>
      </c>
      <c r="H5" s="13">
        <v>41440.292672873598</v>
      </c>
      <c r="I5" s="13">
        <v>41903.005401740797</v>
      </c>
      <c r="J5" s="13">
        <v>42550.454707418699</v>
      </c>
      <c r="K5" s="13">
        <v>43487.387273144603</v>
      </c>
      <c r="L5" s="13">
        <v>43694.346915340102</v>
      </c>
      <c r="M5" s="13">
        <v>43969.030891790499</v>
      </c>
      <c r="N5" s="13">
        <v>45155.672580297498</v>
      </c>
      <c r="O5" s="13">
        <v>45524.225961195603</v>
      </c>
      <c r="P5" s="13">
        <v>46266.456792718403</v>
      </c>
      <c r="Q5" s="13">
        <v>46823.7930957184</v>
      </c>
      <c r="R5" s="13">
        <v>47346.596822371903</v>
      </c>
      <c r="S5" s="13">
        <v>47519.671457557</v>
      </c>
      <c r="T5" s="13">
        <v>47428.903069507403</v>
      </c>
      <c r="U5" s="13">
        <v>48937.931569756503</v>
      </c>
      <c r="V5" s="13">
        <v>49925.684237575297</v>
      </c>
      <c r="W5" s="13">
        <v>49836.3356320803</v>
      </c>
      <c r="X5" s="13">
        <v>50158.563288062804</v>
      </c>
      <c r="Y5" s="13">
        <v>50581.210756738998</v>
      </c>
      <c r="Z5" s="13">
        <v>50929.116509722997</v>
      </c>
      <c r="AA5" s="13">
        <v>51415.170431921797</v>
      </c>
      <c r="AB5" s="13">
        <v>52009.857447254697</v>
      </c>
      <c r="AC5" s="13">
        <v>52731.635687699199</v>
      </c>
      <c r="AD5" s="13">
        <v>52663.720566859804</v>
      </c>
      <c r="AE5" s="13">
        <v>53172.290546199198</v>
      </c>
      <c r="AF5" s="13">
        <v>50549.690320813701</v>
      </c>
      <c r="AG5" s="13">
        <v>52542.1889164276</v>
      </c>
      <c r="AH5" s="13">
        <v>52763.593800076902</v>
      </c>
    </row>
    <row r="6" spans="1:34" hidden="1" x14ac:dyDescent="0.2">
      <c r="A6" s="4" t="s">
        <v>59</v>
      </c>
      <c r="B6" s="14" t="s">
        <v>66</v>
      </c>
      <c r="C6" s="14">
        <v>45193.256512611799</v>
      </c>
      <c r="D6" s="14">
        <v>47965.972782868703</v>
      </c>
      <c r="E6" s="14">
        <v>48281.8621513076</v>
      </c>
      <c r="F6" s="14">
        <v>48388.119116680798</v>
      </c>
      <c r="G6" s="14">
        <v>48317.863259956997</v>
      </c>
      <c r="H6" s="14">
        <v>49981.571447805298</v>
      </c>
      <c r="I6" s="14">
        <v>49770.365979571201</v>
      </c>
      <c r="J6" s="14">
        <v>50379.969320123397</v>
      </c>
      <c r="K6" s="14">
        <v>51050.104792148399</v>
      </c>
      <c r="L6" s="14">
        <v>51344.101189233901</v>
      </c>
      <c r="M6" s="14">
        <v>51718.797180095797</v>
      </c>
      <c r="N6" s="14">
        <v>52022.683233487202</v>
      </c>
      <c r="O6" s="14">
        <v>52195.610029744901</v>
      </c>
      <c r="P6" s="14">
        <v>52188.859012358298</v>
      </c>
      <c r="Q6" s="14">
        <v>52377.652669087503</v>
      </c>
      <c r="R6" s="14">
        <v>52366.919371744203</v>
      </c>
      <c r="S6" s="14">
        <v>52208.4411021587</v>
      </c>
      <c r="T6" s="14">
        <v>52442.020773637501</v>
      </c>
      <c r="U6" s="14">
        <v>52452.811875437597</v>
      </c>
      <c r="V6" s="14">
        <v>52912.169839321199</v>
      </c>
      <c r="W6" s="14">
        <v>53979.6174719993</v>
      </c>
      <c r="X6" s="14">
        <v>54699.4257085918</v>
      </c>
      <c r="Y6" s="14">
        <v>55214.699846355601</v>
      </c>
      <c r="Z6" s="14">
        <v>56140.563331736397</v>
      </c>
      <c r="AA6" s="14">
        <v>57431.474252627799</v>
      </c>
      <c r="AB6" s="14">
        <v>58311.420392394597</v>
      </c>
      <c r="AC6" s="14">
        <v>58924.297010668903</v>
      </c>
      <c r="AD6" s="14">
        <v>59749.819629434998</v>
      </c>
      <c r="AE6" s="14">
        <v>60731.552020429102</v>
      </c>
      <c r="AF6" s="14">
        <v>60308.879602129004</v>
      </c>
      <c r="AG6" s="14">
        <v>60291.241770517401</v>
      </c>
      <c r="AH6" s="14">
        <v>58940.327799166902</v>
      </c>
    </row>
    <row r="7" spans="1:34" hidden="1" x14ac:dyDescent="0.2">
      <c r="A7" s="4" t="s">
        <v>60</v>
      </c>
      <c r="B7" s="13">
        <v>44963.944931198501</v>
      </c>
      <c r="C7" s="13">
        <v>45341.692483990402</v>
      </c>
      <c r="D7" s="13">
        <v>45297.796731474496</v>
      </c>
      <c r="E7" s="13">
        <v>44600.061134702402</v>
      </c>
      <c r="F7" s="13">
        <v>44022.514558446797</v>
      </c>
      <c r="G7" s="13">
        <v>41055.897394275496</v>
      </c>
      <c r="H7" s="13">
        <v>43400.698617518799</v>
      </c>
      <c r="I7" s="13">
        <v>44646.696762297397</v>
      </c>
      <c r="J7" s="13">
        <v>44793.692430884999</v>
      </c>
      <c r="K7" s="13">
        <v>45305.332643747402</v>
      </c>
      <c r="L7" s="13">
        <v>45289.584459066602</v>
      </c>
      <c r="M7" s="13">
        <v>45612.843547586701</v>
      </c>
      <c r="N7" s="13">
        <v>45290.100883713698</v>
      </c>
      <c r="O7" s="13">
        <v>45168.009362947203</v>
      </c>
      <c r="P7" s="13">
        <v>46032.257874623203</v>
      </c>
      <c r="Q7" s="13">
        <v>46654.247479167097</v>
      </c>
      <c r="R7" s="13">
        <v>46947.443658693803</v>
      </c>
      <c r="S7" s="13">
        <v>46927.9352259265</v>
      </c>
      <c r="T7" s="13">
        <v>46864.478088944801</v>
      </c>
      <c r="U7" s="13">
        <v>47224.450771207899</v>
      </c>
      <c r="V7" s="13">
        <v>47629.114634233098</v>
      </c>
      <c r="W7" s="13">
        <v>46865.847297066699</v>
      </c>
      <c r="X7" s="13">
        <v>45379.394125347899</v>
      </c>
      <c r="Y7" s="13">
        <v>45527.0886058166</v>
      </c>
      <c r="Z7" s="13">
        <v>45703.508590696503</v>
      </c>
      <c r="AA7" s="13">
        <v>46102.844777233397</v>
      </c>
      <c r="AB7" s="13">
        <v>46468.521120235899</v>
      </c>
      <c r="AC7" s="13">
        <v>46168.905769669203</v>
      </c>
      <c r="AD7" s="13">
        <v>46229.954613590999</v>
      </c>
      <c r="AE7" s="13">
        <v>46459.827869910303</v>
      </c>
      <c r="AF7" s="13">
        <v>44246.386440456597</v>
      </c>
      <c r="AG7" s="13">
        <v>45960.645620873001</v>
      </c>
      <c r="AH7" s="13">
        <v>44893.334667750103</v>
      </c>
    </row>
    <row r="8" spans="1:34" hidden="1" x14ac:dyDescent="0.2">
      <c r="A8" s="4" t="s">
        <v>61</v>
      </c>
      <c r="B8" s="14">
        <v>39849.367930700799</v>
      </c>
      <c r="C8" s="14">
        <v>40378.559106293898</v>
      </c>
      <c r="D8" s="14">
        <v>40433.7594484523</v>
      </c>
      <c r="E8" s="14">
        <v>40123.212265148402</v>
      </c>
      <c r="F8" s="14">
        <v>40523.159403117803</v>
      </c>
      <c r="G8" s="14">
        <v>38266.052488789603</v>
      </c>
      <c r="H8" s="14">
        <v>41183.899248246897</v>
      </c>
      <c r="I8" s="14">
        <v>41509.9979165693</v>
      </c>
      <c r="J8" s="14">
        <v>41335.465989974102</v>
      </c>
      <c r="K8" s="14">
        <v>41196.883171926602</v>
      </c>
      <c r="L8" s="14">
        <v>41428.236874017901</v>
      </c>
      <c r="M8" s="14">
        <v>41006.373237518397</v>
      </c>
      <c r="N8" s="14">
        <v>40178.296235677597</v>
      </c>
      <c r="O8" s="14">
        <v>40212.768294805603</v>
      </c>
      <c r="P8" s="14">
        <v>40884.385781294201</v>
      </c>
      <c r="Q8" s="14">
        <v>41936.104764539799</v>
      </c>
      <c r="R8" s="14">
        <v>41911.113220605701</v>
      </c>
      <c r="S8" s="14">
        <v>41798.924278236598</v>
      </c>
      <c r="T8" s="14">
        <v>41462.857521689097</v>
      </c>
      <c r="U8" s="14">
        <v>40869.273117999699</v>
      </c>
      <c r="V8" s="14">
        <v>40998.7315131535</v>
      </c>
      <c r="W8" s="14">
        <v>41656.409718179602</v>
      </c>
      <c r="X8" s="14">
        <v>40963.1484440106</v>
      </c>
      <c r="Y8" s="14">
        <v>40995.386114076602</v>
      </c>
      <c r="Z8" s="14">
        <v>40257.1112058328</v>
      </c>
      <c r="AA8" s="14">
        <v>40061.8645192197</v>
      </c>
      <c r="AB8" s="14">
        <v>40609.285582415199</v>
      </c>
      <c r="AC8" s="14">
        <v>40709.980873992099</v>
      </c>
      <c r="AD8" s="14">
        <v>41172.321887948798</v>
      </c>
      <c r="AE8" s="14">
        <v>41698.944414248697</v>
      </c>
      <c r="AF8" s="14">
        <v>41442.159134540503</v>
      </c>
      <c r="AG8" s="14">
        <v>42041.312551130199</v>
      </c>
      <c r="AH8" s="14">
        <v>41509.204766657203</v>
      </c>
    </row>
    <row r="9" spans="1:34" hidden="1" x14ac:dyDescent="0.2">
      <c r="A9" s="4" t="s">
        <v>63</v>
      </c>
      <c r="B9" s="13">
        <v>36888.258086748501</v>
      </c>
      <c r="C9" s="13">
        <v>36982.913626098598</v>
      </c>
      <c r="D9" s="13">
        <v>37721.355452041498</v>
      </c>
      <c r="E9" s="13">
        <v>38323.529641967303</v>
      </c>
      <c r="F9" s="13">
        <v>38989.345019747903</v>
      </c>
      <c r="G9" s="13">
        <v>38241.8066595161</v>
      </c>
      <c r="H9" s="13">
        <v>38948.974278940397</v>
      </c>
      <c r="I9" s="13">
        <v>40373.213724248402</v>
      </c>
      <c r="J9" s="13">
        <v>40920.734741021399</v>
      </c>
      <c r="K9" s="13">
        <v>42984.907091115703</v>
      </c>
      <c r="L9" s="13">
        <v>44967.091541298403</v>
      </c>
      <c r="M9" s="13">
        <v>46885.637476966498</v>
      </c>
      <c r="N9" s="13">
        <v>47505.079104024197</v>
      </c>
      <c r="O9" s="13">
        <v>49042.429078721201</v>
      </c>
      <c r="P9" s="13">
        <v>50561.3262376614</v>
      </c>
      <c r="Q9" s="13">
        <v>50067.251523492501</v>
      </c>
      <c r="R9" s="13">
        <v>51889.623841395398</v>
      </c>
      <c r="S9" s="13">
        <v>53926.096805075802</v>
      </c>
      <c r="T9" s="13">
        <v>52474.508617633903</v>
      </c>
      <c r="U9" s="13">
        <v>52346.059294940598</v>
      </c>
      <c r="V9" s="13">
        <v>52454.7323878018</v>
      </c>
      <c r="W9" s="13">
        <v>51496.535238409699</v>
      </c>
      <c r="X9" s="13">
        <v>51070.030638600998</v>
      </c>
      <c r="Y9" s="13">
        <v>51593.784324647597</v>
      </c>
      <c r="Z9" s="13">
        <v>51816.492658486903</v>
      </c>
      <c r="AA9" s="13">
        <v>52548.5122687607</v>
      </c>
      <c r="AB9" s="13">
        <v>53156.317771693699</v>
      </c>
      <c r="AC9" s="13">
        <v>53471.183117779998</v>
      </c>
      <c r="AD9" s="13">
        <v>53949.692784905303</v>
      </c>
      <c r="AE9" s="13">
        <v>54703.463322711403</v>
      </c>
      <c r="AF9" s="13">
        <v>53612.418750938297</v>
      </c>
      <c r="AG9" s="13">
        <v>54762.303325296998</v>
      </c>
      <c r="AH9" s="13">
        <v>53985.060473396203</v>
      </c>
    </row>
    <row r="10" spans="1:34" hidden="1" x14ac:dyDescent="0.2">
      <c r="A10" s="4" t="s">
        <v>64</v>
      </c>
      <c r="B10" s="14">
        <v>51871.9213944367</v>
      </c>
      <c r="C10" s="14">
        <v>52224.423793131296</v>
      </c>
      <c r="D10" s="14">
        <v>53434.839038230202</v>
      </c>
      <c r="E10" s="14">
        <v>53133.756790065898</v>
      </c>
      <c r="F10" s="14">
        <v>52930.640177004301</v>
      </c>
      <c r="G10" s="14">
        <v>53230.724741727798</v>
      </c>
      <c r="H10" s="14">
        <v>54009.367106803402</v>
      </c>
      <c r="I10" s="14">
        <v>55357.473780554203</v>
      </c>
      <c r="J10" s="14">
        <v>57637.042783155499</v>
      </c>
      <c r="K10" s="14">
        <v>59155.742174974803</v>
      </c>
      <c r="L10" s="14">
        <v>61131.599187997803</v>
      </c>
      <c r="M10" s="14">
        <v>61601.244196673797</v>
      </c>
      <c r="N10" s="14">
        <v>62096.625117773503</v>
      </c>
      <c r="O10" s="14">
        <v>62764.102431711101</v>
      </c>
      <c r="P10" s="14">
        <v>63927.405820675602</v>
      </c>
      <c r="Q10" s="14">
        <v>63987.319163639499</v>
      </c>
      <c r="R10" s="14">
        <v>64945.247548674903</v>
      </c>
      <c r="S10" s="14">
        <v>66173.953694265598</v>
      </c>
      <c r="T10" s="14">
        <v>66011.2517147201</v>
      </c>
      <c r="U10" s="14">
        <v>66672.980099109496</v>
      </c>
      <c r="V10" s="14">
        <v>67263.146050222902</v>
      </c>
      <c r="W10" s="14">
        <v>67353.101114141798</v>
      </c>
      <c r="X10" s="14">
        <v>67928.097678589096</v>
      </c>
      <c r="Y10" s="14">
        <v>67604.0982682264</v>
      </c>
      <c r="Z10" s="14">
        <v>68590.905532278906</v>
      </c>
      <c r="AA10" s="14">
        <v>70319.885952240395</v>
      </c>
      <c r="AB10" s="14">
        <v>70446.381242223099</v>
      </c>
      <c r="AC10" s="14">
        <v>71156.851957134699</v>
      </c>
      <c r="AD10" s="14">
        <v>71936.573332644199</v>
      </c>
      <c r="AE10" s="14">
        <v>73193.937842754705</v>
      </c>
      <c r="AF10" s="14">
        <v>77567.303180802293</v>
      </c>
      <c r="AG10" s="14">
        <v>78894.280607394001</v>
      </c>
      <c r="AH10" s="14">
        <v>77463.473024554696</v>
      </c>
    </row>
    <row r="11" spans="1:34" hidden="1" x14ac:dyDescent="0.2">
      <c r="A11" s="4" t="s">
        <v>95</v>
      </c>
      <c r="B11" s="13">
        <v>39562.144371883798</v>
      </c>
      <c r="C11" s="13">
        <v>39832.812165557203</v>
      </c>
      <c r="D11" s="13">
        <v>40615.092866833897</v>
      </c>
      <c r="E11" s="13">
        <v>40667.758828972197</v>
      </c>
      <c r="F11" s="13">
        <v>40794.886261799998</v>
      </c>
      <c r="G11" s="13">
        <v>40138.199406285399</v>
      </c>
      <c r="H11" s="13">
        <v>41524.1397360396</v>
      </c>
      <c r="I11" s="13">
        <v>42271.0114327384</v>
      </c>
      <c r="J11" s="13">
        <v>43240.827947536098</v>
      </c>
      <c r="K11" s="13">
        <v>44261.570728866398</v>
      </c>
      <c r="L11" s="13">
        <v>45183.239333787897</v>
      </c>
      <c r="M11" s="13">
        <v>45679.708890206297</v>
      </c>
      <c r="N11" s="13">
        <v>45810.269391168797</v>
      </c>
      <c r="O11" s="13">
        <v>46188.957677996601</v>
      </c>
      <c r="P11" s="13">
        <v>46850.279588812497</v>
      </c>
      <c r="Q11" s="13">
        <v>47333.778545315901</v>
      </c>
      <c r="R11" s="13">
        <v>47796.0683035162</v>
      </c>
      <c r="S11" s="13">
        <v>48419.124084317897</v>
      </c>
      <c r="T11" s="13">
        <v>48369.842319250703</v>
      </c>
      <c r="U11" s="13">
        <v>48672.293785104099</v>
      </c>
      <c r="V11" s="13">
        <v>48788.234213841497</v>
      </c>
      <c r="W11" s="13">
        <v>48926.063188761596</v>
      </c>
      <c r="X11" s="13">
        <v>48918.885812449298</v>
      </c>
      <c r="Y11" s="13">
        <v>49052.818103739301</v>
      </c>
      <c r="Z11" s="13">
        <v>49430.8953562194</v>
      </c>
      <c r="AA11" s="13">
        <v>50275.724848885002</v>
      </c>
      <c r="AB11" s="13">
        <v>50740.690844811703</v>
      </c>
      <c r="AC11" s="13">
        <v>51119.881226768899</v>
      </c>
      <c r="AD11" s="13">
        <v>51737.7060000325</v>
      </c>
      <c r="AE11" s="13">
        <v>52631.364417174598</v>
      </c>
      <c r="AF11" s="13">
        <v>53427.230647878401</v>
      </c>
      <c r="AG11" s="13">
        <v>54249.809858484798</v>
      </c>
      <c r="AH11" s="13">
        <v>53407.470278733097</v>
      </c>
    </row>
    <row r="12" spans="1:34" hidden="1" x14ac:dyDescent="0.2">
      <c r="A12" s="8" t="s">
        <v>96</v>
      </c>
    </row>
    <row r="13" spans="1:34" hidden="1" x14ac:dyDescent="0.2"/>
    <row r="14" spans="1:34" hidden="1" x14ac:dyDescent="0.2"/>
    <row r="15" spans="1:34" hidden="1" x14ac:dyDescent="0.2"/>
    <row r="16" spans="1:34" hidden="1" x14ac:dyDescent="0.2"/>
    <row r="19" spans="1:24" ht="21" x14ac:dyDescent="0.2">
      <c r="A19" s="11"/>
      <c r="B19" s="3" t="s">
        <v>35</v>
      </c>
      <c r="C19" s="3" t="s">
        <v>36</v>
      </c>
      <c r="D19" s="3" t="s">
        <v>37</v>
      </c>
      <c r="E19" s="3" t="s">
        <v>38</v>
      </c>
      <c r="F19" s="3" t="s">
        <v>39</v>
      </c>
      <c r="G19" s="3" t="s">
        <v>40</v>
      </c>
      <c r="H19" s="3" t="s">
        <v>41</v>
      </c>
      <c r="I19" s="3" t="s">
        <v>42</v>
      </c>
      <c r="J19" s="3" t="s">
        <v>43</v>
      </c>
      <c r="K19" s="3" t="s">
        <v>44</v>
      </c>
      <c r="L19" s="3" t="s">
        <v>45</v>
      </c>
      <c r="M19" s="3" t="s">
        <v>46</v>
      </c>
      <c r="N19" s="3" t="s">
        <v>47</v>
      </c>
      <c r="O19" s="3" t="s">
        <v>48</v>
      </c>
      <c r="P19" s="3" t="s">
        <v>49</v>
      </c>
      <c r="Q19" s="3" t="s">
        <v>50</v>
      </c>
      <c r="R19" s="3" t="s">
        <v>51</v>
      </c>
      <c r="S19" s="3" t="s">
        <v>52</v>
      </c>
      <c r="T19" s="3" t="s">
        <v>53</v>
      </c>
      <c r="U19" s="3" t="s">
        <v>54</v>
      </c>
      <c r="V19" s="3" t="s">
        <v>55</v>
      </c>
      <c r="W19" s="3" t="s">
        <v>56</v>
      </c>
      <c r="X19" s="3" t="s">
        <v>565</v>
      </c>
    </row>
    <row r="20" spans="1:24" x14ac:dyDescent="0.2">
      <c r="A20" s="4" t="s">
        <v>57</v>
      </c>
      <c r="B20" s="14">
        <f>L4/$L4*100</f>
        <v>100</v>
      </c>
      <c r="C20" s="14">
        <f t="shared" ref="C20:X27" si="0">M4/$L4*100</f>
        <v>99.589148209718175</v>
      </c>
      <c r="D20" s="14">
        <f t="shared" si="0"/>
        <v>98.786109396437766</v>
      </c>
      <c r="E20" s="14">
        <f t="shared" si="0"/>
        <v>98.816607714497962</v>
      </c>
      <c r="F20" s="14">
        <f t="shared" si="0"/>
        <v>100.95167360330785</v>
      </c>
      <c r="G20" s="14">
        <f t="shared" si="0"/>
        <v>103.86749825495171</v>
      </c>
      <c r="H20" s="14">
        <f t="shared" si="0"/>
        <v>107.03074240618444</v>
      </c>
      <c r="I20" s="14">
        <f t="shared" si="0"/>
        <v>109.88876329175707</v>
      </c>
      <c r="J20" s="14">
        <f t="shared" si="0"/>
        <v>111.81818575089433</v>
      </c>
      <c r="K20" s="14">
        <f t="shared" si="0"/>
        <v>112.54536831213613</v>
      </c>
      <c r="L20" s="14">
        <f t="shared" si="0"/>
        <v>112.74600924663277</v>
      </c>
      <c r="M20" s="14">
        <f t="shared" si="0"/>
        <v>114.10331535292488</v>
      </c>
      <c r="N20" s="14">
        <f t="shared" si="0"/>
        <v>115.4543202980748</v>
      </c>
      <c r="O20" s="14">
        <f t="shared" si="0"/>
        <v>116.67722596221152</v>
      </c>
      <c r="P20" s="14">
        <f t="shared" si="0"/>
        <v>118.20168456230763</v>
      </c>
      <c r="Q20" s="14">
        <f t="shared" si="0"/>
        <v>119.07168837437526</v>
      </c>
      <c r="R20" s="14">
        <f t="shared" si="0"/>
        <v>116.81468327672712</v>
      </c>
      <c r="S20" s="14">
        <f t="shared" si="0"/>
        <v>118.47510198476701</v>
      </c>
      <c r="T20" s="14">
        <f t="shared" si="0"/>
        <v>120.54009035185157</v>
      </c>
      <c r="U20" s="14">
        <f t="shared" si="0"/>
        <v>121.15620155690922</v>
      </c>
      <c r="V20" s="14">
        <f t="shared" si="0"/>
        <v>127.15361106237397</v>
      </c>
      <c r="W20" s="14">
        <f t="shared" si="0"/>
        <v>128.03238704170522</v>
      </c>
      <c r="X20" s="14">
        <f t="shared" si="0"/>
        <v>126.9182321021182</v>
      </c>
    </row>
    <row r="21" spans="1:24" x14ac:dyDescent="0.2">
      <c r="A21" s="4" t="s">
        <v>78</v>
      </c>
      <c r="B21" s="14">
        <f t="shared" ref="B21:B27" si="1">L5/$L5*100</f>
        <v>100</v>
      </c>
      <c r="C21" s="14">
        <f t="shared" si="0"/>
        <v>100.62864877459458</v>
      </c>
      <c r="D21" s="14">
        <f t="shared" si="0"/>
        <v>103.3444272957982</v>
      </c>
      <c r="E21" s="14">
        <f t="shared" si="0"/>
        <v>104.18790799047981</v>
      </c>
      <c r="F21" s="14">
        <f t="shared" si="0"/>
        <v>105.88659645688693</v>
      </c>
      <c r="G21" s="14">
        <f t="shared" si="0"/>
        <v>107.16213057593411</v>
      </c>
      <c r="H21" s="14">
        <f t="shared" si="0"/>
        <v>108.35863255745237</v>
      </c>
      <c r="I21" s="14">
        <f t="shared" si="0"/>
        <v>108.75473559458079</v>
      </c>
      <c r="J21" s="14">
        <f t="shared" si="0"/>
        <v>108.54700073994282</v>
      </c>
      <c r="K21" s="14">
        <f t="shared" si="0"/>
        <v>112.00060196477155</v>
      </c>
      <c r="L21" s="14">
        <f t="shared" si="0"/>
        <v>114.26119798588297</v>
      </c>
      <c r="M21" s="14">
        <f t="shared" si="0"/>
        <v>114.05671248191578</v>
      </c>
      <c r="N21" s="14">
        <f t="shared" si="0"/>
        <v>114.79417093759847</v>
      </c>
      <c r="O21" s="14">
        <f t="shared" si="0"/>
        <v>115.76145274523162</v>
      </c>
      <c r="P21" s="14">
        <f t="shared" si="0"/>
        <v>116.55767875052719</v>
      </c>
      <c r="Q21" s="14">
        <f t="shared" si="0"/>
        <v>117.670074189554</v>
      </c>
      <c r="R21" s="14">
        <f t="shared" si="0"/>
        <v>119.03109010423316</v>
      </c>
      <c r="S21" s="14">
        <f t="shared" si="0"/>
        <v>120.68297024754548</v>
      </c>
      <c r="T21" s="14">
        <f t="shared" si="0"/>
        <v>120.52753796480422</v>
      </c>
      <c r="U21" s="14">
        <f t="shared" si="0"/>
        <v>121.69146422813704</v>
      </c>
      <c r="V21" s="14">
        <f t="shared" si="0"/>
        <v>115.68931426931761</v>
      </c>
      <c r="W21" s="14">
        <f t="shared" si="0"/>
        <v>120.24939752098966</v>
      </c>
      <c r="X21" s="14">
        <f t="shared" si="0"/>
        <v>120.75611040098369</v>
      </c>
    </row>
    <row r="22" spans="1:24" x14ac:dyDescent="0.2">
      <c r="A22" s="4" t="s">
        <v>79</v>
      </c>
      <c r="B22" s="14">
        <f t="shared" si="1"/>
        <v>100</v>
      </c>
      <c r="C22" s="14">
        <f t="shared" si="0"/>
        <v>100.72977417499416</v>
      </c>
      <c r="D22" s="14">
        <f t="shared" si="0"/>
        <v>101.32163584235765</v>
      </c>
      <c r="E22" s="14">
        <f t="shared" si="0"/>
        <v>101.65843557641155</v>
      </c>
      <c r="F22" s="14">
        <f t="shared" si="0"/>
        <v>101.64528700193027</v>
      </c>
      <c r="G22" s="14">
        <f t="shared" si="0"/>
        <v>102.0129897221189</v>
      </c>
      <c r="H22" s="14">
        <f t="shared" si="0"/>
        <v>101.9920850863483</v>
      </c>
      <c r="I22" s="14">
        <f t="shared" si="0"/>
        <v>101.68342592996065</v>
      </c>
      <c r="J22" s="14">
        <f t="shared" si="0"/>
        <v>102.13835583635422</v>
      </c>
      <c r="K22" s="14">
        <f t="shared" si="0"/>
        <v>102.15937305459381</v>
      </c>
      <c r="L22" s="14">
        <f t="shared" si="0"/>
        <v>103.05403856288773</v>
      </c>
      <c r="M22" s="14">
        <f t="shared" si="0"/>
        <v>105.13304590346597</v>
      </c>
      <c r="N22" s="14">
        <f t="shared" si="0"/>
        <v>106.53497566739264</v>
      </c>
      <c r="O22" s="14">
        <f t="shared" si="0"/>
        <v>107.53854594290435</v>
      </c>
      <c r="P22" s="14">
        <f t="shared" si="0"/>
        <v>109.34179785293085</v>
      </c>
      <c r="Q22" s="14">
        <f t="shared" si="0"/>
        <v>111.85603199276635</v>
      </c>
      <c r="R22" s="14">
        <f t="shared" si="0"/>
        <v>113.56985328749244</v>
      </c>
      <c r="S22" s="14">
        <f t="shared" si="0"/>
        <v>114.76351839035495</v>
      </c>
      <c r="T22" s="14">
        <f t="shared" si="0"/>
        <v>116.37134207339801</v>
      </c>
      <c r="U22" s="14">
        <f t="shared" si="0"/>
        <v>118.28340668891408</v>
      </c>
      <c r="V22" s="14">
        <f t="shared" si="0"/>
        <v>117.46019154148692</v>
      </c>
      <c r="W22" s="14">
        <f t="shared" si="0"/>
        <v>117.42583933509306</v>
      </c>
      <c r="X22" s="14">
        <f t="shared" si="0"/>
        <v>114.79474064982915</v>
      </c>
    </row>
    <row r="23" spans="1:24" x14ac:dyDescent="0.2">
      <c r="A23" s="4" t="s">
        <v>80</v>
      </c>
      <c r="B23" s="14">
        <f t="shared" si="1"/>
        <v>100</v>
      </c>
      <c r="C23" s="14">
        <f t="shared" si="0"/>
        <v>100.71376033227301</v>
      </c>
      <c r="D23" s="14">
        <f t="shared" si="0"/>
        <v>100.00114027243407</v>
      </c>
      <c r="E23" s="14">
        <f t="shared" si="0"/>
        <v>99.731560583804253</v>
      </c>
      <c r="F23" s="14">
        <f t="shared" si="0"/>
        <v>101.63983269978519</v>
      </c>
      <c r="G23" s="14">
        <f t="shared" si="0"/>
        <v>103.01319395264909</v>
      </c>
      <c r="H23" s="14">
        <f t="shared" si="0"/>
        <v>103.66057498523882</v>
      </c>
      <c r="I23" s="14">
        <f t="shared" si="0"/>
        <v>103.61750010831004</v>
      </c>
      <c r="J23" s="14">
        <f t="shared" si="0"/>
        <v>103.47738591265197</v>
      </c>
      <c r="K23" s="14">
        <f t="shared" si="0"/>
        <v>104.27221034427919</v>
      </c>
      <c r="L23" s="14">
        <f t="shared" si="0"/>
        <v>105.16571349264862</v>
      </c>
      <c r="M23" s="14">
        <f t="shared" si="0"/>
        <v>103.48040914224936</v>
      </c>
      <c r="N23" s="14">
        <f t="shared" si="0"/>
        <v>100.19830092802566</v>
      </c>
      <c r="O23" s="14">
        <f t="shared" si="0"/>
        <v>100.52441228946284</v>
      </c>
      <c r="P23" s="14">
        <f t="shared" si="0"/>
        <v>100.91394994362118</v>
      </c>
      <c r="Q23" s="14">
        <f t="shared" si="0"/>
        <v>101.79568951201536</v>
      </c>
      <c r="R23" s="14">
        <f t="shared" si="0"/>
        <v>102.60310770180467</v>
      </c>
      <c r="S23" s="14">
        <f t="shared" si="0"/>
        <v>101.94155305486925</v>
      </c>
      <c r="T23" s="14">
        <f t="shared" si="0"/>
        <v>102.07634970767796</v>
      </c>
      <c r="U23" s="14">
        <f t="shared" si="0"/>
        <v>102.58391289039402</v>
      </c>
      <c r="V23" s="14">
        <f t="shared" si="0"/>
        <v>97.696605011792798</v>
      </c>
      <c r="W23" s="14">
        <f t="shared" si="0"/>
        <v>101.4817118987102</v>
      </c>
      <c r="X23" s="14">
        <f t="shared" si="0"/>
        <v>99.125075232971867</v>
      </c>
    </row>
    <row r="24" spans="1:24" x14ac:dyDescent="0.2">
      <c r="A24" s="4" t="s">
        <v>89</v>
      </c>
      <c r="B24" s="14">
        <f t="shared" si="1"/>
        <v>100</v>
      </c>
      <c r="C24" s="14">
        <f t="shared" si="0"/>
        <v>98.981700240388264</v>
      </c>
      <c r="D24" s="14">
        <f t="shared" si="0"/>
        <v>96.982877542818585</v>
      </c>
      <c r="E24" s="14">
        <f t="shared" si="0"/>
        <v>97.066086633354672</v>
      </c>
      <c r="F24" s="14">
        <f t="shared" si="0"/>
        <v>98.687245381990223</v>
      </c>
      <c r="G24" s="14">
        <f t="shared" si="0"/>
        <v>101.22589791128769</v>
      </c>
      <c r="H24" s="14">
        <f t="shared" si="0"/>
        <v>101.165573007744</v>
      </c>
      <c r="I24" s="14">
        <f t="shared" si="0"/>
        <v>100.89476992551228</v>
      </c>
      <c r="J24" s="14">
        <f t="shared" si="0"/>
        <v>100.08356775543328</v>
      </c>
      <c r="K24" s="14">
        <f t="shared" si="0"/>
        <v>98.650766244969603</v>
      </c>
      <c r="L24" s="14">
        <f t="shared" si="0"/>
        <v>98.963254549860494</v>
      </c>
      <c r="M24" s="14">
        <f t="shared" si="0"/>
        <v>100.5507664853215</v>
      </c>
      <c r="N24" s="14">
        <f t="shared" si="0"/>
        <v>98.877363689356073</v>
      </c>
      <c r="O24" s="14">
        <f t="shared" si="0"/>
        <v>98.955179383429751</v>
      </c>
      <c r="P24" s="14">
        <f t="shared" si="0"/>
        <v>97.173122110539097</v>
      </c>
      <c r="Q24" s="14">
        <f t="shared" si="0"/>
        <v>96.701833199048991</v>
      </c>
      <c r="R24" s="14">
        <f t="shared" si="0"/>
        <v>98.023205056751252</v>
      </c>
      <c r="S24" s="14">
        <f t="shared" si="0"/>
        <v>98.266264619925778</v>
      </c>
      <c r="T24" s="14">
        <f t="shared" si="0"/>
        <v>99.382269183100078</v>
      </c>
      <c r="U24" s="14">
        <f t="shared" si="0"/>
        <v>100.65343727046366</v>
      </c>
      <c r="V24" s="14">
        <f t="shared" si="0"/>
        <v>100.03360572781541</v>
      </c>
      <c r="W24" s="14">
        <f t="shared" si="0"/>
        <v>101.47984979176556</v>
      </c>
      <c r="X24" s="14">
        <f t="shared" si="0"/>
        <v>100.19544131913101</v>
      </c>
    </row>
    <row r="25" spans="1:24" x14ac:dyDescent="0.2">
      <c r="A25" s="4" t="s">
        <v>81</v>
      </c>
      <c r="B25" s="14">
        <f t="shared" si="1"/>
        <v>100</v>
      </c>
      <c r="C25" s="14">
        <f t="shared" si="0"/>
        <v>104.26655554074711</v>
      </c>
      <c r="D25" s="14">
        <f t="shared" si="0"/>
        <v>105.64409988668018</v>
      </c>
      <c r="E25" s="14">
        <f t="shared" si="0"/>
        <v>109.06293335356135</v>
      </c>
      <c r="F25" s="14">
        <f t="shared" si="0"/>
        <v>112.44073055342076</v>
      </c>
      <c r="G25" s="14">
        <f t="shared" si="0"/>
        <v>111.34198323124822</v>
      </c>
      <c r="H25" s="14">
        <f t="shared" si="0"/>
        <v>115.39466321440702</v>
      </c>
      <c r="I25" s="14">
        <f t="shared" si="0"/>
        <v>119.92347060193858</v>
      </c>
      <c r="J25" s="14">
        <f t="shared" si="0"/>
        <v>116.69535835876907</v>
      </c>
      <c r="K25" s="14">
        <f t="shared" si="0"/>
        <v>116.40970652252491</v>
      </c>
      <c r="L25" s="14">
        <f t="shared" si="0"/>
        <v>116.65137901931382</v>
      </c>
      <c r="M25" s="14">
        <f t="shared" si="0"/>
        <v>114.52049370619082</v>
      </c>
      <c r="N25" s="14">
        <f t="shared" si="0"/>
        <v>113.57201208287526</v>
      </c>
      <c r="O25" s="14">
        <f t="shared" si="0"/>
        <v>114.73676094275109</v>
      </c>
      <c r="P25" s="14">
        <f t="shared" si="0"/>
        <v>115.23203054148593</v>
      </c>
      <c r="Q25" s="14">
        <f t="shared" si="0"/>
        <v>116.85993126884672</v>
      </c>
      <c r="R25" s="14">
        <f t="shared" si="0"/>
        <v>118.21159863735949</v>
      </c>
      <c r="S25" s="14">
        <f t="shared" si="0"/>
        <v>118.9118114714431</v>
      </c>
      <c r="T25" s="14">
        <f t="shared" si="0"/>
        <v>119.97594448677462</v>
      </c>
      <c r="U25" s="14">
        <f t="shared" si="0"/>
        <v>121.65221598214993</v>
      </c>
      <c r="V25" s="14">
        <f t="shared" si="0"/>
        <v>119.22589812529883</v>
      </c>
      <c r="W25" s="14">
        <f t="shared" si="0"/>
        <v>121.78306723485225</v>
      </c>
      <c r="X25" s="14">
        <f t="shared" si="0"/>
        <v>120.0545968685023</v>
      </c>
    </row>
    <row r="26" spans="1:24" x14ac:dyDescent="0.2">
      <c r="A26" s="4" t="s">
        <v>90</v>
      </c>
      <c r="B26" s="14">
        <f t="shared" si="1"/>
        <v>100</v>
      </c>
      <c r="C26" s="14">
        <f t="shared" si="0"/>
        <v>100.76825245031085</v>
      </c>
      <c r="D26" s="14">
        <f t="shared" si="0"/>
        <v>101.57860409770724</v>
      </c>
      <c r="E26" s="14">
        <f t="shared" si="0"/>
        <v>102.67047364276021</v>
      </c>
      <c r="F26" s="14">
        <f t="shared" si="0"/>
        <v>104.57342302477622</v>
      </c>
      <c r="G26" s="14">
        <f t="shared" si="0"/>
        <v>104.67143018271044</v>
      </c>
      <c r="H26" s="14">
        <f t="shared" si="0"/>
        <v>106.23842400875037</v>
      </c>
      <c r="I26" s="14">
        <f t="shared" si="0"/>
        <v>108.24836021508462</v>
      </c>
      <c r="J26" s="14">
        <f t="shared" si="0"/>
        <v>107.98220984161713</v>
      </c>
      <c r="K26" s="14">
        <f t="shared" si="0"/>
        <v>109.06467520025167</v>
      </c>
      <c r="L26" s="14">
        <f t="shared" si="0"/>
        <v>110.03007764179173</v>
      </c>
      <c r="M26" s="14">
        <f t="shared" si="0"/>
        <v>110.17722750391501</v>
      </c>
      <c r="N26" s="14">
        <f t="shared" si="0"/>
        <v>111.11781563196155</v>
      </c>
      <c r="O26" s="14">
        <f t="shared" si="0"/>
        <v>110.58781246720496</v>
      </c>
      <c r="P26" s="14">
        <f t="shared" si="0"/>
        <v>112.20204680290063</v>
      </c>
      <c r="Q26" s="14">
        <f t="shared" si="0"/>
        <v>115.03033927835895</v>
      </c>
      <c r="R26" s="14">
        <f t="shared" si="0"/>
        <v>115.23726219819569</v>
      </c>
      <c r="S26" s="14">
        <f t="shared" si="0"/>
        <v>116.39946100265801</v>
      </c>
      <c r="T26" s="14">
        <f t="shared" si="0"/>
        <v>117.67494109129699</v>
      </c>
      <c r="U26" s="14">
        <f t="shared" si="0"/>
        <v>119.7317570863174</v>
      </c>
      <c r="V26" s="14">
        <f t="shared" si="0"/>
        <v>126.88577464211237</v>
      </c>
      <c r="W26" s="14">
        <f t="shared" si="0"/>
        <v>129.05646450499469</v>
      </c>
      <c r="X26" s="14">
        <f t="shared" si="0"/>
        <v>126.71592769286394</v>
      </c>
    </row>
    <row r="27" spans="1:24" x14ac:dyDescent="0.2">
      <c r="A27" s="4" t="s">
        <v>97</v>
      </c>
      <c r="B27" s="14">
        <f t="shared" si="1"/>
        <v>100</v>
      </c>
      <c r="C27" s="14">
        <f t="shared" si="0"/>
        <v>101.09879141854077</v>
      </c>
      <c r="D27" s="14">
        <f t="shared" si="0"/>
        <v>101.38774923318084</v>
      </c>
      <c r="E27" s="14">
        <f t="shared" si="0"/>
        <v>102.22586596055902</v>
      </c>
      <c r="F27" s="14">
        <f t="shared" si="0"/>
        <v>103.68951026886199</v>
      </c>
      <c r="G27" s="14">
        <f t="shared" si="0"/>
        <v>104.75959502513984</v>
      </c>
      <c r="H27" s="14">
        <f t="shared" si="0"/>
        <v>105.78273937029219</v>
      </c>
      <c r="I27" s="14">
        <f t="shared" si="0"/>
        <v>107.16169269455236</v>
      </c>
      <c r="J27" s="14">
        <f t="shared" si="0"/>
        <v>107.05262179615322</v>
      </c>
      <c r="K27" s="14">
        <f t="shared" si="0"/>
        <v>107.7220104241333</v>
      </c>
      <c r="L27" s="14">
        <f t="shared" si="0"/>
        <v>107.97861094779408</v>
      </c>
      <c r="M27" s="14">
        <f t="shared" si="0"/>
        <v>108.28365542214418</v>
      </c>
      <c r="N27" s="14">
        <f t="shared" si="0"/>
        <v>108.26777038065948</v>
      </c>
      <c r="O27" s="14">
        <f t="shared" si="0"/>
        <v>108.56419067558475</v>
      </c>
      <c r="P27" s="14">
        <f t="shared" si="0"/>
        <v>109.40095505559539</v>
      </c>
      <c r="Q27" s="14">
        <f t="shared" si="0"/>
        <v>111.27074019079673</v>
      </c>
      <c r="R27" s="14">
        <f t="shared" si="0"/>
        <v>112.29980761221773</v>
      </c>
      <c r="S27" s="14">
        <f t="shared" si="0"/>
        <v>113.1390355815892</v>
      </c>
      <c r="T27" s="14">
        <f t="shared" si="0"/>
        <v>114.50641158732324</v>
      </c>
      <c r="U27" s="14">
        <f t="shared" si="0"/>
        <v>116.48426538957115</v>
      </c>
      <c r="V27" s="14">
        <f t="shared" si="0"/>
        <v>118.2456845406515</v>
      </c>
      <c r="W27" s="14">
        <f t="shared" si="0"/>
        <v>120.06622512768124</v>
      </c>
      <c r="X27" s="14">
        <f t="shared" si="0"/>
        <v>118.20195069279849</v>
      </c>
    </row>
    <row r="30" spans="1:24" x14ac:dyDescent="0.2">
      <c r="A30" s="291" t="s">
        <v>587</v>
      </c>
    </row>
    <row r="60" spans="1:15" ht="21" x14ac:dyDescent="0.2">
      <c r="A60" s="11"/>
      <c r="B60" s="3" t="s">
        <v>43</v>
      </c>
      <c r="C60" s="3" t="s">
        <v>44</v>
      </c>
      <c r="D60" s="3" t="s">
        <v>45</v>
      </c>
      <c r="E60" s="3" t="s">
        <v>46</v>
      </c>
      <c r="F60" s="3" t="s">
        <v>47</v>
      </c>
      <c r="G60" s="3" t="s">
        <v>48</v>
      </c>
      <c r="H60" s="3" t="s">
        <v>49</v>
      </c>
      <c r="I60" s="3" t="s">
        <v>50</v>
      </c>
      <c r="J60" s="3" t="s">
        <v>51</v>
      </c>
      <c r="K60" s="3" t="s">
        <v>52</v>
      </c>
      <c r="L60" s="3" t="s">
        <v>53</v>
      </c>
      <c r="M60" s="3" t="s">
        <v>54</v>
      </c>
      <c r="N60" s="3" t="s">
        <v>55</v>
      </c>
      <c r="O60" s="3" t="s">
        <v>56</v>
      </c>
    </row>
    <row r="61" spans="1:15" x14ac:dyDescent="0.2">
      <c r="A61" s="4" t="s">
        <v>57</v>
      </c>
      <c r="B61" s="14">
        <f>T4/$T4*100</f>
        <v>100</v>
      </c>
      <c r="C61" s="14">
        <f t="shared" ref="C61:O68" si="2">U4/$T4*100</f>
        <v>100.65032584490487</v>
      </c>
      <c r="D61" s="14">
        <f t="shared" si="2"/>
        <v>100.82976082066419</v>
      </c>
      <c r="E61" s="14">
        <f t="shared" si="2"/>
        <v>102.04361176733927</v>
      </c>
      <c r="F61" s="14">
        <f t="shared" si="2"/>
        <v>103.25182752945122</v>
      </c>
      <c r="G61" s="14">
        <f t="shared" si="2"/>
        <v>104.34548296297888</v>
      </c>
      <c r="H61" s="14">
        <f t="shared" si="2"/>
        <v>105.70881987446505</v>
      </c>
      <c r="I61" s="14">
        <f t="shared" si="2"/>
        <v>106.48687203675446</v>
      </c>
      <c r="J61" s="14">
        <f t="shared" si="2"/>
        <v>104.46841226431975</v>
      </c>
      <c r="K61" s="14">
        <f t="shared" si="2"/>
        <v>105.95333951196702</v>
      </c>
      <c r="L61" s="14">
        <f t="shared" si="2"/>
        <v>107.80007701107553</v>
      </c>
      <c r="M61" s="14">
        <f t="shared" si="2"/>
        <v>108.35107075231743</v>
      </c>
      <c r="N61" s="14">
        <f t="shared" si="2"/>
        <v>113.71460751978529</v>
      </c>
      <c r="O61" s="14">
        <f t="shared" si="2"/>
        <v>114.50050470943293</v>
      </c>
    </row>
    <row r="62" spans="1:15" x14ac:dyDescent="0.2">
      <c r="A62" s="4" t="s">
        <v>78</v>
      </c>
      <c r="B62" s="14">
        <f t="shared" ref="B62:B68" si="3">T5/$T5*100</f>
        <v>100</v>
      </c>
      <c r="C62" s="14">
        <f t="shared" si="2"/>
        <v>103.1816643493475</v>
      </c>
      <c r="D62" s="14">
        <f t="shared" si="2"/>
        <v>105.26426083354457</v>
      </c>
      <c r="E62" s="14">
        <f t="shared" si="2"/>
        <v>105.07587653681298</v>
      </c>
      <c r="F62" s="14">
        <f t="shared" si="2"/>
        <v>105.7552674464241</v>
      </c>
      <c r="G62" s="14">
        <f t="shared" si="2"/>
        <v>106.64638539628855</v>
      </c>
      <c r="H62" s="14">
        <f t="shared" si="2"/>
        <v>107.37991649329526</v>
      </c>
      <c r="I62" s="14">
        <f t="shared" si="2"/>
        <v>108.40472181398016</v>
      </c>
      <c r="J62" s="14">
        <f t="shared" si="2"/>
        <v>109.65857121138534</v>
      </c>
      <c r="K62" s="14">
        <f t="shared" si="2"/>
        <v>111.18038216152839</v>
      </c>
      <c r="L62" s="14">
        <f t="shared" si="2"/>
        <v>111.03718863090874</v>
      </c>
      <c r="M62" s="14">
        <f t="shared" si="2"/>
        <v>112.10946723409315</v>
      </c>
      <c r="N62" s="14">
        <f t="shared" si="2"/>
        <v>106.57992711054851</v>
      </c>
      <c r="O62" s="14">
        <f t="shared" si="2"/>
        <v>110.78094899101217</v>
      </c>
    </row>
    <row r="63" spans="1:15" x14ac:dyDescent="0.2">
      <c r="A63" s="4" t="s">
        <v>79</v>
      </c>
      <c r="B63" s="14">
        <f t="shared" si="3"/>
        <v>100</v>
      </c>
      <c r="C63" s="14">
        <f t="shared" si="2"/>
        <v>100.02057720438859</v>
      </c>
      <c r="D63" s="14">
        <f t="shared" si="2"/>
        <v>100.89651210755792</v>
      </c>
      <c r="E63" s="14">
        <f t="shared" si="2"/>
        <v>102.93199361061758</v>
      </c>
      <c r="F63" s="14">
        <f t="shared" si="2"/>
        <v>104.304572748442</v>
      </c>
      <c r="G63" s="14">
        <f t="shared" si="2"/>
        <v>105.28713240225083</v>
      </c>
      <c r="H63" s="14">
        <f t="shared" si="2"/>
        <v>107.05263165594516</v>
      </c>
      <c r="I63" s="14">
        <f t="shared" si="2"/>
        <v>109.51422810445644</v>
      </c>
      <c r="J63" s="14">
        <f t="shared" si="2"/>
        <v>111.19216905102107</v>
      </c>
      <c r="K63" s="14">
        <f t="shared" si="2"/>
        <v>112.36084373066346</v>
      </c>
      <c r="L63" s="14">
        <f t="shared" si="2"/>
        <v>113.9350062182789</v>
      </c>
      <c r="M63" s="14">
        <f t="shared" si="2"/>
        <v>115.80704008827732</v>
      </c>
      <c r="N63" s="14">
        <f t="shared" si="2"/>
        <v>115.00105967016083</v>
      </c>
      <c r="O63" s="14">
        <f t="shared" si="2"/>
        <v>114.96742665726126</v>
      </c>
    </row>
    <row r="64" spans="1:15" x14ac:dyDescent="0.2">
      <c r="A64" s="23" t="s">
        <v>80</v>
      </c>
      <c r="B64" s="24">
        <f t="shared" si="3"/>
        <v>100</v>
      </c>
      <c r="C64" s="24">
        <f t="shared" si="2"/>
        <v>100.76811413877245</v>
      </c>
      <c r="D64" s="24">
        <f t="shared" si="2"/>
        <v>101.63159086896707</v>
      </c>
      <c r="E64" s="24">
        <f t="shared" si="2"/>
        <v>100.00292163313821</v>
      </c>
      <c r="F64" s="24">
        <f t="shared" si="2"/>
        <v>96.831109564949514</v>
      </c>
      <c r="G64" s="24">
        <f t="shared" si="2"/>
        <v>97.146261864711363</v>
      </c>
      <c r="H64" s="24">
        <f t="shared" si="2"/>
        <v>97.522708999244855</v>
      </c>
      <c r="I64" s="24">
        <f t="shared" si="2"/>
        <v>98.374817467793221</v>
      </c>
      <c r="J64" s="24">
        <f t="shared" si="2"/>
        <v>99.155102148033293</v>
      </c>
      <c r="K64" s="24">
        <f t="shared" si="2"/>
        <v>98.515779226314095</v>
      </c>
      <c r="L64" s="24">
        <f t="shared" si="2"/>
        <v>98.646046000662736</v>
      </c>
      <c r="M64" s="24">
        <f t="shared" si="2"/>
        <v>99.136552383520609</v>
      </c>
      <c r="N64" s="24">
        <f t="shared" si="2"/>
        <v>94.413483825597538</v>
      </c>
      <c r="O64" s="24">
        <f t="shared" si="2"/>
        <v>98.071391158232032</v>
      </c>
    </row>
    <row r="65" spans="1:15" x14ac:dyDescent="0.2">
      <c r="A65" s="4" t="s">
        <v>89</v>
      </c>
      <c r="B65" s="14">
        <f t="shared" si="3"/>
        <v>100</v>
      </c>
      <c r="C65" s="14">
        <f t="shared" si="2"/>
        <v>98.568394849826987</v>
      </c>
      <c r="D65" s="14">
        <f t="shared" si="2"/>
        <v>98.880622233301665</v>
      </c>
      <c r="E65" s="14">
        <f t="shared" si="2"/>
        <v>100.46680862839533</v>
      </c>
      <c r="F65" s="14">
        <f t="shared" si="2"/>
        <v>98.79480308992909</v>
      </c>
      <c r="G65" s="14">
        <f t="shared" si="2"/>
        <v>98.872553809471626</v>
      </c>
      <c r="H65" s="14">
        <f t="shared" si="2"/>
        <v>97.091984518371476</v>
      </c>
      <c r="I65" s="14">
        <f t="shared" si="2"/>
        <v>96.621089123593222</v>
      </c>
      <c r="J65" s="14">
        <f t="shared" si="2"/>
        <v>97.941357662511805</v>
      </c>
      <c r="K65" s="14">
        <f t="shared" si="2"/>
        <v>98.184214275865642</v>
      </c>
      <c r="L65" s="14">
        <f t="shared" si="2"/>
        <v>99.299286997794795</v>
      </c>
      <c r="M65" s="14">
        <f t="shared" si="2"/>
        <v>100.56939368550782</v>
      </c>
      <c r="N65" s="14">
        <f t="shared" si="2"/>
        <v>99.950079689664989</v>
      </c>
      <c r="O65" s="14">
        <f t="shared" si="2"/>
        <v>101.39511616906411</v>
      </c>
    </row>
    <row r="66" spans="1:15" x14ac:dyDescent="0.2">
      <c r="A66" s="4" t="s">
        <v>81</v>
      </c>
      <c r="B66" s="14">
        <f t="shared" si="3"/>
        <v>100</v>
      </c>
      <c r="C66" s="14">
        <f t="shared" si="2"/>
        <v>99.755215768423326</v>
      </c>
      <c r="D66" s="14">
        <f t="shared" si="2"/>
        <v>99.962312691718168</v>
      </c>
      <c r="E66" s="14">
        <f t="shared" si="2"/>
        <v>98.136288638069189</v>
      </c>
      <c r="F66" s="14">
        <f t="shared" si="2"/>
        <v>97.323504276587101</v>
      </c>
      <c r="G66" s="14">
        <f t="shared" si="2"/>
        <v>98.321614978038411</v>
      </c>
      <c r="H66" s="14">
        <f t="shared" si="2"/>
        <v>98.746027401720397</v>
      </c>
      <c r="I66" s="14">
        <f t="shared" si="2"/>
        <v>100.1410278115533</v>
      </c>
      <c r="J66" s="14">
        <f t="shared" si="2"/>
        <v>101.29931498554457</v>
      </c>
      <c r="K66" s="14">
        <f t="shared" si="2"/>
        <v>101.89934984891154</v>
      </c>
      <c r="L66" s="14">
        <f t="shared" si="2"/>
        <v>102.81123960210972</v>
      </c>
      <c r="M66" s="14">
        <f t="shared" si="2"/>
        <v>104.24769047637821</v>
      </c>
      <c r="N66" s="14">
        <f t="shared" si="2"/>
        <v>102.16850078882302</v>
      </c>
      <c r="O66" s="14">
        <f t="shared" si="2"/>
        <v>104.35982111682756</v>
      </c>
    </row>
    <row r="67" spans="1:15" x14ac:dyDescent="0.2">
      <c r="A67" s="4" t="s">
        <v>90</v>
      </c>
      <c r="B67" s="14">
        <f t="shared" si="3"/>
        <v>100</v>
      </c>
      <c r="C67" s="14">
        <f t="shared" si="2"/>
        <v>101.00244786638675</v>
      </c>
      <c r="D67" s="14">
        <f t="shared" si="2"/>
        <v>101.89648628526709</v>
      </c>
      <c r="E67" s="14">
        <f t="shared" si="2"/>
        <v>102.03275860488262</v>
      </c>
      <c r="F67" s="14">
        <f t="shared" si="2"/>
        <v>102.90381702221465</v>
      </c>
      <c r="G67" s="14">
        <f t="shared" si="2"/>
        <v>102.41299250071802</v>
      </c>
      <c r="H67" s="14">
        <f t="shared" si="2"/>
        <v>103.90790016936396</v>
      </c>
      <c r="I67" s="14">
        <f t="shared" si="2"/>
        <v>106.52712094619999</v>
      </c>
      <c r="J67" s="14">
        <f t="shared" si="2"/>
        <v>106.71874780782863</v>
      </c>
      <c r="K67" s="14">
        <f t="shared" si="2"/>
        <v>107.79503510197364</v>
      </c>
      <c r="L67" s="14">
        <f t="shared" si="2"/>
        <v>108.97622975478707</v>
      </c>
      <c r="M67" s="14">
        <f t="shared" si="2"/>
        <v>110.88100277067296</v>
      </c>
      <c r="N67" s="14">
        <f t="shared" si="2"/>
        <v>117.50618442447329</v>
      </c>
      <c r="O67" s="14">
        <f t="shared" si="2"/>
        <v>119.51641357802198</v>
      </c>
    </row>
    <row r="68" spans="1:15" x14ac:dyDescent="0.2">
      <c r="A68" s="4" t="s">
        <v>97</v>
      </c>
      <c r="B68" s="14">
        <f t="shared" si="3"/>
        <v>100</v>
      </c>
      <c r="C68" s="14">
        <f t="shared" si="2"/>
        <v>100.62528933598161</v>
      </c>
      <c r="D68" s="14">
        <f t="shared" si="2"/>
        <v>100.86498502895529</v>
      </c>
      <c r="E68" s="14">
        <f t="shared" si="2"/>
        <v>101.14993318737679</v>
      </c>
      <c r="F68" s="14">
        <f t="shared" si="2"/>
        <v>101.13509465169392</v>
      </c>
      <c r="G68" s="14">
        <f t="shared" si="2"/>
        <v>101.41198679123413</v>
      </c>
      <c r="H68" s="14">
        <f t="shared" si="2"/>
        <v>102.19362517240708</v>
      </c>
      <c r="I68" s="14">
        <f t="shared" si="2"/>
        <v>103.94022894897009</v>
      </c>
      <c r="J68" s="14">
        <f t="shared" si="2"/>
        <v>104.90150145603725</v>
      </c>
      <c r="K68" s="14">
        <f t="shared" si="2"/>
        <v>105.68544112541733</v>
      </c>
      <c r="L68" s="14">
        <f t="shared" si="2"/>
        <v>106.9627344628358</v>
      </c>
      <c r="M68" s="14">
        <f t="shared" si="2"/>
        <v>108.8102873476349</v>
      </c>
      <c r="N68" s="14">
        <f t="shared" si="2"/>
        <v>110.45566428612257</v>
      </c>
      <c r="O68" s="14">
        <f t="shared" si="2"/>
        <v>112.15626774308075</v>
      </c>
    </row>
  </sheetData>
  <phoneticPr fontId="63" type="noConversion"/>
  <hyperlinks>
    <hyperlink ref="A2" r:id="rId1" tooltip="Click once to display linked information. Click and hold to select this cell." display="http://localhost/OECDStat_Metadata/ShowMetadata.ashx?Dataset=AV_AN_WAGE&amp;ShowOnWeb=true&amp;Lang=en" xr:uid="{00000000-0004-0000-1100-000000000000}"/>
    <hyperlink ref="A12" r:id="rId2" tooltip="Click once to display linked information. Click and hold to select this cell." display="https://stats-3.oecd.org/" xr:uid="{00000000-0004-0000-1100-000001000000}"/>
    <hyperlink ref="A22" r:id="rId3" display="http://stats.oecd.org/OECDStat_Metadata/ShowMetadata.ashx?Dataset=PDB_LV&amp;Coords=[LOCATION].[DEU]&amp;ShowOnWeb=true&amp;Lang=en" xr:uid="{00000000-0004-0000-1100-000002000000}"/>
    <hyperlink ref="A63" r:id="rId4" display="http://stats.oecd.org/OECDStat_Metadata/ShowMetadata.ashx?Dataset=PDB_LV&amp;Coords=[LOCATION].[DEU]&amp;ShowOnWeb=true&amp;Lang=en" xr:uid="{00000000-0004-0000-1100-000003000000}"/>
  </hyperlinks>
  <pageMargins left="0.75" right="0.75" top="1" bottom="1" header="0.5" footer="0.5"/>
  <pageSetup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AH12"/>
  <sheetViews>
    <sheetView topLeftCell="B1" workbookViewId="0">
      <selection activeCell="B12" sqref="B12"/>
    </sheetView>
  </sheetViews>
  <sheetFormatPr defaultRowHeight="12.75" x14ac:dyDescent="0.2"/>
  <cols>
    <col min="1" max="1" width="14.42578125" customWidth="1"/>
  </cols>
  <sheetData>
    <row r="3" spans="1:34" x14ac:dyDescent="0.2">
      <c r="A3" s="11"/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43</v>
      </c>
      <c r="T3" s="3" t="s">
        <v>44</v>
      </c>
      <c r="U3" s="3" t="s">
        <v>45</v>
      </c>
      <c r="V3" s="3" t="s">
        <v>46</v>
      </c>
      <c r="W3" s="3" t="s">
        <v>47</v>
      </c>
      <c r="X3" s="3" t="s">
        <v>48</v>
      </c>
      <c r="Y3" s="3" t="s">
        <v>49</v>
      </c>
      <c r="Z3" s="3" t="s">
        <v>50</v>
      </c>
      <c r="AA3" s="3" t="s">
        <v>51</v>
      </c>
      <c r="AB3" s="3" t="s">
        <v>52</v>
      </c>
      <c r="AC3" s="3" t="s">
        <v>53</v>
      </c>
      <c r="AD3" s="3" t="s">
        <v>54</v>
      </c>
      <c r="AE3" s="3" t="s">
        <v>55</v>
      </c>
      <c r="AF3" s="3" t="s">
        <v>56</v>
      </c>
      <c r="AG3" s="3" t="s">
        <v>565</v>
      </c>
    </row>
    <row r="4" spans="1:34" ht="21" x14ac:dyDescent="0.2">
      <c r="A4" s="4" t="s">
        <v>93</v>
      </c>
      <c r="B4" s="13">
        <v>31331.321418996598</v>
      </c>
      <c r="C4" s="13">
        <v>31682.083840769501</v>
      </c>
      <c r="D4" s="13">
        <v>32046.8135296498</v>
      </c>
      <c r="E4" s="13">
        <v>32180.9349087673</v>
      </c>
      <c r="F4" s="13">
        <v>32658.500066168101</v>
      </c>
      <c r="G4" s="13">
        <v>32755.4344995514</v>
      </c>
      <c r="H4" s="13">
        <v>33121.174109600899</v>
      </c>
      <c r="I4" s="13">
        <v>33632.934088984402</v>
      </c>
      <c r="J4" s="13">
        <v>34373.508812464097</v>
      </c>
      <c r="K4" s="13">
        <v>34537.094843516003</v>
      </c>
      <c r="L4" s="13">
        <v>34754.211867030303</v>
      </c>
      <c r="M4" s="13">
        <v>35692.162870638298</v>
      </c>
      <c r="N4" s="13">
        <v>35983.476598147201</v>
      </c>
      <c r="O4" s="13">
        <v>36570.1542448861</v>
      </c>
      <c r="P4" s="13">
        <v>37010.686673342898</v>
      </c>
      <c r="Q4" s="13">
        <v>37423.923697504302</v>
      </c>
      <c r="R4" s="13">
        <v>37560.726179115401</v>
      </c>
      <c r="S4" s="13">
        <v>37488.980595346002</v>
      </c>
      <c r="T4" s="13">
        <v>38681.754125881998</v>
      </c>
      <c r="U4" s="13">
        <v>39462.498317721998</v>
      </c>
      <c r="V4" s="13">
        <v>39391.874965275601</v>
      </c>
      <c r="W4" s="13">
        <v>39646.571691546298</v>
      </c>
      <c r="X4" s="13">
        <v>39980.642726852602</v>
      </c>
      <c r="Y4" s="13">
        <v>40255.636057470299</v>
      </c>
      <c r="Z4" s="13">
        <v>40639.825125281997</v>
      </c>
      <c r="AA4" s="13">
        <v>41109.880482569999</v>
      </c>
      <c r="AB4" s="13">
        <v>41680.391894367</v>
      </c>
      <c r="AC4" s="13">
        <v>41626.710099459196</v>
      </c>
      <c r="AD4" s="13">
        <v>42028.696416935003</v>
      </c>
      <c r="AE4" s="13">
        <v>39955.728193007497</v>
      </c>
      <c r="AF4" s="13">
        <v>41530.648470580803</v>
      </c>
      <c r="AG4" s="13">
        <v>41705.652378528597</v>
      </c>
    </row>
    <row r="5" spans="1:34" ht="21" x14ac:dyDescent="0.2">
      <c r="A5" s="4" t="s">
        <v>92</v>
      </c>
      <c r="B5" s="13">
        <v>34854.885827232203</v>
      </c>
      <c r="C5" s="13">
        <v>36993.3178962764</v>
      </c>
      <c r="D5" s="13">
        <v>37236.9446831159</v>
      </c>
      <c r="E5" s="13">
        <v>37318.894396020398</v>
      </c>
      <c r="F5" s="13">
        <v>38110.086514068702</v>
      </c>
      <c r="G5" s="13">
        <v>38547.8299354849</v>
      </c>
      <c r="H5" s="13">
        <v>38384.939649423497</v>
      </c>
      <c r="I5" s="13">
        <v>38855.090651463201</v>
      </c>
      <c r="J5" s="13">
        <v>39371.9265063809</v>
      </c>
      <c r="K5" s="13">
        <v>39598.668539258601</v>
      </c>
      <c r="L5" s="13">
        <v>39887.649395899702</v>
      </c>
      <c r="M5" s="13">
        <v>40122.018735769903</v>
      </c>
      <c r="N5" s="13">
        <v>40255.386946098901</v>
      </c>
      <c r="O5" s="13">
        <v>40250.180285672497</v>
      </c>
      <c r="P5" s="13">
        <v>40395.7856670498</v>
      </c>
      <c r="Q5" s="13">
        <v>40387.507709621699</v>
      </c>
      <c r="R5" s="13">
        <v>40265.282793367704</v>
      </c>
      <c r="S5" s="13">
        <v>40445.428979086399</v>
      </c>
      <c r="T5" s="13">
        <v>40453.7515176733</v>
      </c>
      <c r="U5" s="13">
        <v>40808.027146837703</v>
      </c>
      <c r="V5" s="13">
        <v>41631.286372540097</v>
      </c>
      <c r="W5" s="13">
        <v>42186.431892910601</v>
      </c>
      <c r="X5" s="13">
        <v>42583.832359868997</v>
      </c>
      <c r="Y5" s="13">
        <v>43297.896106648303</v>
      </c>
      <c r="Z5" s="13">
        <v>44293.499349982601</v>
      </c>
      <c r="AA5" s="13">
        <v>44972.149763836402</v>
      </c>
      <c r="AB5" s="13">
        <v>45444.825251387803</v>
      </c>
      <c r="AC5" s="13">
        <v>46081.502022331697</v>
      </c>
      <c r="AD5" s="13">
        <v>46838.6541516863</v>
      </c>
      <c r="AE5" s="13">
        <v>46512.671914091698</v>
      </c>
      <c r="AF5" s="13">
        <v>46499.068897745899</v>
      </c>
      <c r="AG5" s="13">
        <v>45457.188850427403</v>
      </c>
    </row>
    <row r="6" spans="1:34" ht="21" x14ac:dyDescent="0.2">
      <c r="A6" s="4" t="s">
        <v>91</v>
      </c>
      <c r="B6" s="13">
        <v>31844.571236969401</v>
      </c>
      <c r="C6" s="13">
        <v>31813.7421844702</v>
      </c>
      <c r="D6" s="13">
        <v>31323.705538312301</v>
      </c>
      <c r="E6" s="13">
        <v>30918.0805586815</v>
      </c>
      <c r="F6" s="13">
        <v>30241.199238059799</v>
      </c>
      <c r="G6" s="13">
        <v>30481.3641296653</v>
      </c>
      <c r="H6" s="13">
        <v>31356.458871586099</v>
      </c>
      <c r="I6" s="13">
        <v>31459.697497747198</v>
      </c>
      <c r="J6" s="13">
        <v>31819.034838583</v>
      </c>
      <c r="K6" s="13">
        <v>31807.9745062168</v>
      </c>
      <c r="L6" s="13">
        <v>32035.0072107417</v>
      </c>
      <c r="M6" s="13">
        <v>31808.337203781899</v>
      </c>
      <c r="N6" s="13">
        <v>31722.5893651486</v>
      </c>
      <c r="O6" s="13">
        <v>32329.5720733091</v>
      </c>
      <c r="P6" s="13">
        <v>32766.4104704983</v>
      </c>
      <c r="Q6" s="13">
        <v>32972.329264302498</v>
      </c>
      <c r="R6" s="13">
        <v>32958.628018430398</v>
      </c>
      <c r="S6" s="13">
        <v>32914.060530795898</v>
      </c>
      <c r="T6" s="13">
        <v>33166.878083377102</v>
      </c>
      <c r="U6" s="13">
        <v>33451.083337022697</v>
      </c>
      <c r="V6" s="13">
        <v>32915.022158895597</v>
      </c>
      <c r="W6" s="13">
        <v>31871.050014848799</v>
      </c>
      <c r="X6" s="13">
        <v>31974.7794335566</v>
      </c>
      <c r="Y6" s="13">
        <v>32098.683471283399</v>
      </c>
      <c r="Z6" s="13">
        <v>32379.146968409499</v>
      </c>
      <c r="AA6" s="13">
        <v>32635.9703403762</v>
      </c>
      <c r="AB6" s="13">
        <v>32425.543206934301</v>
      </c>
      <c r="AC6" s="13">
        <v>32468.419291894901</v>
      </c>
      <c r="AD6" s="13">
        <v>32629.864859656202</v>
      </c>
      <c r="AE6" s="13">
        <v>31075.311215590398</v>
      </c>
      <c r="AF6" s="13">
        <v>32279.277049214099</v>
      </c>
      <c r="AG6" s="13">
        <v>31529.678659371901</v>
      </c>
    </row>
    <row r="7" spans="1:34" x14ac:dyDescent="0.2">
      <c r="A7" s="4" t="s">
        <v>78</v>
      </c>
      <c r="B7" s="14">
        <v>20953.500423382498</v>
      </c>
      <c r="C7" s="14">
        <v>21727.563406339901</v>
      </c>
      <c r="D7" s="14">
        <v>22310.040131364902</v>
      </c>
      <c r="E7" s="14">
        <v>22611.2231976763</v>
      </c>
      <c r="F7" s="14">
        <v>23169.909002124499</v>
      </c>
      <c r="G7" s="14">
        <v>23605.547806258299</v>
      </c>
      <c r="H7" s="14">
        <v>24069.6021355382</v>
      </c>
      <c r="I7" s="14">
        <v>24499.467883890899</v>
      </c>
      <c r="J7" s="14">
        <v>24918.313434258402</v>
      </c>
      <c r="K7" s="14">
        <v>25605.991961751599</v>
      </c>
      <c r="L7" s="14">
        <v>26275.359506856901</v>
      </c>
      <c r="M7" s="14">
        <v>27212.3280722708</v>
      </c>
      <c r="N7" s="14">
        <v>27902.0407226641</v>
      </c>
      <c r="O7" s="14">
        <v>28961.565123704098</v>
      </c>
      <c r="P7" s="14">
        <v>29846.204776832099</v>
      </c>
      <c r="Q7" s="14">
        <v>30832.531017315101</v>
      </c>
      <c r="R7" s="14">
        <v>31600.856310314499</v>
      </c>
      <c r="S7" s="14">
        <v>32408.7368952422</v>
      </c>
      <c r="T7" s="14">
        <v>32944.281398735497</v>
      </c>
      <c r="U7" s="14">
        <v>33976.1437616486</v>
      </c>
      <c r="V7" s="14">
        <v>34538.849007269797</v>
      </c>
      <c r="W7" s="14">
        <v>35257.240794887999</v>
      </c>
      <c r="X7" s="14">
        <v>35801.040926854097</v>
      </c>
      <c r="Y7" s="14">
        <v>36087.823435178798</v>
      </c>
      <c r="Z7" s="14">
        <v>36535.366117765298</v>
      </c>
      <c r="AA7" s="14">
        <v>37048.872360919398</v>
      </c>
      <c r="AB7" s="14">
        <v>37866.7565749641</v>
      </c>
      <c r="AC7" s="14">
        <v>38453.8678880753</v>
      </c>
      <c r="AD7" s="14">
        <v>39151.801674369897</v>
      </c>
      <c r="AE7" s="14">
        <v>37604.793631453504</v>
      </c>
      <c r="AF7" s="14">
        <v>39663.074268985503</v>
      </c>
      <c r="AG7" s="14">
        <v>41705.652378528597</v>
      </c>
    </row>
    <row r="8" spans="1:34" x14ac:dyDescent="0.2">
      <c r="A8" s="4" t="s">
        <v>79</v>
      </c>
      <c r="B8" s="14">
        <v>21181.1871231648</v>
      </c>
      <c r="C8" s="14">
        <v>23434.683033249399</v>
      </c>
      <c r="D8" s="14">
        <v>24526.595405646502</v>
      </c>
      <c r="E8" s="14">
        <v>25116.725172554001</v>
      </c>
      <c r="F8" s="14">
        <v>25993.8202521397</v>
      </c>
      <c r="G8" s="14">
        <v>26464.8157720376</v>
      </c>
      <c r="H8" s="14">
        <v>26644.026775529699</v>
      </c>
      <c r="I8" s="14">
        <v>27046.112524699001</v>
      </c>
      <c r="J8" s="14">
        <v>27575.962587579699</v>
      </c>
      <c r="K8" s="14">
        <v>27993.215536574098</v>
      </c>
      <c r="L8" s="14">
        <v>28786.860680058198</v>
      </c>
      <c r="M8" s="14">
        <v>29328.477985748901</v>
      </c>
      <c r="N8" s="14">
        <v>29861.675671471799</v>
      </c>
      <c r="O8" s="14">
        <v>30179.497732579399</v>
      </c>
      <c r="P8" s="14">
        <v>30617.503198892598</v>
      </c>
      <c r="Q8" s="14">
        <v>31005.899423790899</v>
      </c>
      <c r="R8" s="14">
        <v>31490.476746131801</v>
      </c>
      <c r="S8" s="14">
        <v>32251.521510722101</v>
      </c>
      <c r="T8" s="14">
        <v>32278.0903649553</v>
      </c>
      <c r="U8" s="14">
        <v>33100.7140660519</v>
      </c>
      <c r="V8" s="14">
        <v>34366.3944229466</v>
      </c>
      <c r="W8" s="14">
        <v>35305.0159592899</v>
      </c>
      <c r="X8" s="14">
        <v>36131.969594685703</v>
      </c>
      <c r="Y8" s="14">
        <v>37069.632528367198</v>
      </c>
      <c r="Z8" s="14">
        <v>38130.958554826298</v>
      </c>
      <c r="AA8" s="14">
        <v>38987.510778088101</v>
      </c>
      <c r="AB8" s="14">
        <v>39992.0127570884</v>
      </c>
      <c r="AC8" s="14">
        <v>41149.544699142498</v>
      </c>
      <c r="AD8" s="14">
        <v>42375.7754904877</v>
      </c>
      <c r="AE8" s="14">
        <v>42330.015111447203</v>
      </c>
      <c r="AF8" s="14">
        <v>43628.453991345501</v>
      </c>
      <c r="AG8" s="14">
        <v>45457.188850427403</v>
      </c>
    </row>
    <row r="9" spans="1:34" x14ac:dyDescent="0.2">
      <c r="A9" s="4" t="s">
        <v>80</v>
      </c>
      <c r="B9" s="14">
        <v>15198.3292973147</v>
      </c>
      <c r="C9" s="14">
        <v>15967.695635354101</v>
      </c>
      <c r="D9" s="14">
        <v>16564.754155839699</v>
      </c>
      <c r="E9" s="14">
        <v>17182.843240997699</v>
      </c>
      <c r="F9" s="14">
        <v>17827.859187576501</v>
      </c>
      <c r="G9" s="14">
        <v>18704.846499361302</v>
      </c>
      <c r="H9" s="14">
        <v>19621.027763865801</v>
      </c>
      <c r="I9" s="14">
        <v>20056.732102095801</v>
      </c>
      <c r="J9" s="14">
        <v>20622.693131594999</v>
      </c>
      <c r="K9" s="14">
        <v>21254.2592738694</v>
      </c>
      <c r="L9" s="14">
        <v>21952.173622893399</v>
      </c>
      <c r="M9" s="14">
        <v>22437.666708963101</v>
      </c>
      <c r="N9" s="14">
        <v>23061.011055201001</v>
      </c>
      <c r="O9" s="14">
        <v>24074.377831689799</v>
      </c>
      <c r="P9" s="14">
        <v>24887.406561879401</v>
      </c>
      <c r="Q9" s="14">
        <v>25716.990700501101</v>
      </c>
      <c r="R9" s="14">
        <v>26281.8803769636</v>
      </c>
      <c r="S9" s="14">
        <v>27088.223393029901</v>
      </c>
      <c r="T9" s="14">
        <v>27140.786742672299</v>
      </c>
      <c r="U9" s="14">
        <v>27807.072608636401</v>
      </c>
      <c r="V9" s="14">
        <v>28159.968463827499</v>
      </c>
      <c r="W9" s="14">
        <v>27982.941363244201</v>
      </c>
      <c r="X9" s="14">
        <v>28386.628382099902</v>
      </c>
      <c r="Y9" s="14">
        <v>28566.215285518701</v>
      </c>
      <c r="Z9" s="14">
        <v>28860.5208579723</v>
      </c>
      <c r="AA9" s="14">
        <v>29120.816667749801</v>
      </c>
      <c r="AB9" s="14">
        <v>29242.4480522181</v>
      </c>
      <c r="AC9" s="14">
        <v>29559.9181016281</v>
      </c>
      <c r="AD9" s="14">
        <v>29882.293860840698</v>
      </c>
      <c r="AE9" s="14">
        <v>28491.446837510801</v>
      </c>
      <c r="AF9" s="14">
        <v>30047.641122551599</v>
      </c>
      <c r="AG9" s="14">
        <v>31529.678659371901</v>
      </c>
    </row>
    <row r="11" spans="1:34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x14ac:dyDescent="0.2">
      <c r="B12" s="291" t="s">
        <v>587</v>
      </c>
    </row>
  </sheetData>
  <phoneticPr fontId="63" type="noConversion"/>
  <hyperlinks>
    <hyperlink ref="A5" r:id="rId1" display="http://stats.oecd.org/OECDStat_Metadata/ShowMetadata.ashx?Dataset=PDB_LV&amp;Coords=%5bLOCATION%5d.%5bDEU%5d&amp;ShowOnWeb=true&amp;Lang=en" xr:uid="{00000000-0004-0000-1200-000000000000}"/>
    <hyperlink ref="A8" r:id="rId2" display="http://stats.oecd.org/OECDStat_Metadata/ShowMetadata.ashx?Dataset=PDB_LV&amp;Coords=[LOCATION].[DEU]&amp;ShowOnWeb=true&amp;Lang=en" xr:uid="{00000000-0004-0000-12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X9"/>
  <sheetViews>
    <sheetView workbookViewId="0">
      <selection activeCell="I13" sqref="I13"/>
    </sheetView>
  </sheetViews>
  <sheetFormatPr defaultRowHeight="12.75" x14ac:dyDescent="0.2"/>
  <cols>
    <col min="1" max="1" width="32.7109375" customWidth="1"/>
  </cols>
  <sheetData>
    <row r="2" spans="1:24" x14ac:dyDescent="0.2">
      <c r="A2" s="67" t="s">
        <v>401</v>
      </c>
      <c r="B2">
        <v>2000</v>
      </c>
      <c r="C2">
        <v>2001</v>
      </c>
      <c r="D2">
        <v>2002</v>
      </c>
      <c r="E2">
        <v>2003</v>
      </c>
      <c r="F2">
        <v>2004</v>
      </c>
      <c r="G2">
        <v>2005</v>
      </c>
      <c r="H2">
        <v>2006</v>
      </c>
      <c r="I2">
        <v>2007</v>
      </c>
      <c r="J2">
        <v>2008</v>
      </c>
      <c r="K2">
        <v>2009</v>
      </c>
      <c r="L2">
        <v>2010</v>
      </c>
      <c r="M2">
        <v>2011</v>
      </c>
      <c r="N2">
        <v>2012</v>
      </c>
      <c r="O2">
        <v>2013</v>
      </c>
      <c r="P2">
        <v>2014</v>
      </c>
      <c r="Q2">
        <v>2015</v>
      </c>
      <c r="R2">
        <v>2016</v>
      </c>
      <c r="S2">
        <v>2017</v>
      </c>
      <c r="T2">
        <v>2018</v>
      </c>
      <c r="U2">
        <v>2019</v>
      </c>
      <c r="V2">
        <v>2020</v>
      </c>
      <c r="W2">
        <v>2021</v>
      </c>
      <c r="X2">
        <v>2022</v>
      </c>
    </row>
    <row r="3" spans="1:24" x14ac:dyDescent="0.2">
      <c r="A3" s="4" t="s">
        <v>402</v>
      </c>
      <c r="B3" s="65">
        <v>96.974937592196412</v>
      </c>
      <c r="C3" s="65">
        <v>97.528403510038757</v>
      </c>
      <c r="D3" s="65">
        <v>97.317271867573879</v>
      </c>
      <c r="E3" s="65">
        <v>97.044844777810951</v>
      </c>
      <c r="F3" s="65">
        <v>98.237503786880652</v>
      </c>
      <c r="G3" s="65">
        <v>99.101445987650322</v>
      </c>
      <c r="H3" s="65">
        <v>99.884561140307255</v>
      </c>
      <c r="I3" s="65">
        <v>100</v>
      </c>
      <c r="J3" s="65">
        <v>99.320376646324576</v>
      </c>
      <c r="K3" s="65">
        <v>98.706055622434462</v>
      </c>
      <c r="L3" s="65">
        <v>99.274541249902896</v>
      </c>
      <c r="M3" s="65">
        <v>97.420285357116896</v>
      </c>
      <c r="N3" s="65">
        <v>93.29213244544826</v>
      </c>
      <c r="O3" s="65">
        <v>92.880565943398892</v>
      </c>
      <c r="P3" s="65">
        <v>93.043479474861982</v>
      </c>
      <c r="Q3" s="65">
        <v>94.121500515850144</v>
      </c>
      <c r="R3" s="65">
        <v>94.982240216357042</v>
      </c>
      <c r="S3" s="65">
        <v>93.981846523912566</v>
      </c>
      <c r="T3" s="65">
        <v>94.358137565953072</v>
      </c>
      <c r="U3" s="65">
        <v>94.678647221569406</v>
      </c>
      <c r="V3" s="65">
        <v>90.741726823222308</v>
      </c>
      <c r="W3" s="65">
        <v>94.153660401351175</v>
      </c>
      <c r="X3" s="65">
        <v>91.066007364400491</v>
      </c>
    </row>
    <row r="4" spans="1:24" x14ac:dyDescent="0.2">
      <c r="A4" s="58" t="s">
        <v>403</v>
      </c>
      <c r="G4" s="65">
        <v>99.137044463155533</v>
      </c>
      <c r="H4" s="65">
        <v>99.927936547999991</v>
      </c>
      <c r="I4" s="65">
        <v>100</v>
      </c>
      <c r="J4" s="65">
        <v>99.392536531999994</v>
      </c>
      <c r="K4" s="65">
        <v>98.841547362337707</v>
      </c>
      <c r="L4" s="65">
        <v>99.363106631965465</v>
      </c>
      <c r="M4" s="65">
        <v>97.488304590469994</v>
      </c>
      <c r="N4" s="65">
        <v>93.301237522462429</v>
      </c>
      <c r="O4" s="65">
        <v>92.959850644625917</v>
      </c>
      <c r="P4" s="65">
        <v>93.092043174887948</v>
      </c>
      <c r="Q4" s="65">
        <v>94.162134824111831</v>
      </c>
      <c r="R4" s="65">
        <v>94.975714535317479</v>
      </c>
      <c r="S4" s="65">
        <v>94.045535495706702</v>
      </c>
      <c r="T4" s="65">
        <v>94.368372452858267</v>
      </c>
      <c r="U4" s="65">
        <v>94.734844796774254</v>
      </c>
      <c r="V4" s="65">
        <v>90.758671610386912</v>
      </c>
      <c r="W4" s="65">
        <v>94.668568010303346</v>
      </c>
      <c r="X4" s="65"/>
    </row>
    <row r="5" spans="1:24" x14ac:dyDescent="0.2">
      <c r="A5" s="58" t="s">
        <v>404</v>
      </c>
      <c r="B5" s="66">
        <v>96.525801820770127</v>
      </c>
      <c r="C5" s="66">
        <v>97.199797773164406</v>
      </c>
      <c r="D5" s="66">
        <v>96.511195047911897</v>
      </c>
      <c r="E5" s="66">
        <v>96.250234475846199</v>
      </c>
      <c r="F5" s="66">
        <v>98.110458357000326</v>
      </c>
      <c r="G5" s="66">
        <v>99.420535156756813</v>
      </c>
      <c r="H5" s="66">
        <v>100.04045659012273</v>
      </c>
      <c r="I5" s="65">
        <v>100</v>
      </c>
      <c r="J5" s="66">
        <v>99.883049704154999</v>
      </c>
      <c r="K5" s="66">
        <v>100.64120706308367</v>
      </c>
      <c r="L5" s="66">
        <v>101.49967565980688</v>
      </c>
      <c r="M5" s="66">
        <v>99.87460649746744</v>
      </c>
      <c r="N5" s="66">
        <v>96.721872407364955</v>
      </c>
      <c r="O5" s="66">
        <v>97.024254952667235</v>
      </c>
      <c r="P5" s="66">
        <v>97.401467011180642</v>
      </c>
      <c r="Q5" s="66">
        <v>98.25837420673308</v>
      </c>
      <c r="R5" s="66">
        <v>99.033246452356352</v>
      </c>
      <c r="S5" s="66">
        <v>98.394695641883231</v>
      </c>
      <c r="T5" s="66">
        <v>98.52049786432822</v>
      </c>
      <c r="U5" s="66">
        <v>98.915323091502273</v>
      </c>
      <c r="V5" s="66">
        <v>93.061034461707948</v>
      </c>
      <c r="W5" s="66">
        <v>96.606416839444677</v>
      </c>
      <c r="X5" s="66"/>
    </row>
    <row r="6" spans="1:24" x14ac:dyDescent="0.2">
      <c r="A6" s="67" t="s">
        <v>405</v>
      </c>
      <c r="B6" s="65">
        <v>93.837351745006401</v>
      </c>
      <c r="C6" s="65">
        <v>93.522415335529416</v>
      </c>
      <c r="D6" s="65">
        <v>92.541578162829737</v>
      </c>
      <c r="E6" s="65">
        <v>91.485235078521271</v>
      </c>
      <c r="F6" s="65">
        <v>91.940212735173944</v>
      </c>
      <c r="G6" s="65">
        <v>92.457697522452449</v>
      </c>
      <c r="H6" s="65">
        <v>92.190867681406147</v>
      </c>
      <c r="I6" s="65">
        <v>91.010216725163573</v>
      </c>
      <c r="J6" s="65">
        <v>91.111665591682168</v>
      </c>
      <c r="K6" s="65">
        <v>91.263538253920473</v>
      </c>
      <c r="L6" s="65">
        <v>91.90278425392475</v>
      </c>
      <c r="M6" s="65">
        <v>90.146818187519372</v>
      </c>
      <c r="N6" s="65">
        <v>87.271073206196192</v>
      </c>
      <c r="O6" s="65">
        <v>87.303210100169267</v>
      </c>
      <c r="P6" s="65">
        <v>86.958365177180212</v>
      </c>
      <c r="Q6" s="65">
        <v>86.244704733779002</v>
      </c>
      <c r="R6" s="65">
        <v>86.187934826508979</v>
      </c>
      <c r="S6" s="65">
        <v>84.996107358144172</v>
      </c>
      <c r="T6" s="65">
        <v>84.176695208023716</v>
      </c>
      <c r="U6" s="65">
        <v>83.167278306452559</v>
      </c>
      <c r="V6" s="65">
        <v>77.44770396012359</v>
      </c>
      <c r="W6" s="65">
        <v>78.995693300852693</v>
      </c>
      <c r="X6" s="66"/>
    </row>
    <row r="9" spans="1:24" x14ac:dyDescent="0.2">
      <c r="A9" s="291" t="s">
        <v>588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R9"/>
  <sheetViews>
    <sheetView showGridLines="0" topLeftCell="AX2" zoomScaleNormal="100" workbookViewId="0">
      <selection activeCell="I16" sqref="I16"/>
    </sheetView>
  </sheetViews>
  <sheetFormatPr defaultRowHeight="12.75" x14ac:dyDescent="0.2"/>
  <cols>
    <col min="1" max="1" width="27.42578125" customWidth="1"/>
  </cols>
  <sheetData>
    <row r="1" spans="1:70" hidden="1" x14ac:dyDescent="0.2">
      <c r="A1" s="1" t="e">
        <f ca="1">DotStatQuery(#REF!)</f>
        <v>#NAME?</v>
      </c>
    </row>
    <row r="2" spans="1:70" ht="45.75" x14ac:dyDescent="0.2">
      <c r="A2" s="2" t="s">
        <v>383</v>
      </c>
    </row>
    <row r="3" spans="1:70" ht="21" x14ac:dyDescent="0.2">
      <c r="A3" s="12" t="s">
        <v>384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300"/>
    </row>
    <row r="4" spans="1:70" x14ac:dyDescent="0.2">
      <c r="A4" s="12" t="s">
        <v>317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299"/>
      <c r="BC4" s="299"/>
      <c r="BD4" s="299"/>
      <c r="BE4" s="299"/>
      <c r="BF4" s="299"/>
      <c r="BG4" s="299"/>
      <c r="BH4" s="299"/>
      <c r="BI4" s="299"/>
      <c r="BJ4" s="299"/>
      <c r="BK4" s="299"/>
      <c r="BL4" s="299"/>
      <c r="BM4" s="299"/>
      <c r="BN4" s="299"/>
      <c r="BO4" s="299"/>
      <c r="BP4" s="299"/>
      <c r="BQ4" s="299"/>
      <c r="BR4" s="300"/>
    </row>
    <row r="5" spans="1:70" x14ac:dyDescent="0.2">
      <c r="A5" s="12" t="s">
        <v>385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311"/>
      <c r="BH5" s="311"/>
      <c r="BI5" s="311"/>
      <c r="BJ5" s="311"/>
      <c r="BK5" s="311"/>
      <c r="BL5" s="311"/>
      <c r="BM5" s="311"/>
      <c r="BN5" s="311"/>
      <c r="BO5" s="311"/>
      <c r="BP5" s="311"/>
      <c r="BQ5" s="311"/>
      <c r="BR5" s="312"/>
    </row>
    <row r="6" spans="1:70" x14ac:dyDescent="0.2">
      <c r="A6" s="12" t="s">
        <v>220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9"/>
      <c r="AU6" s="299"/>
      <c r="AV6" s="299"/>
      <c r="AW6" s="299"/>
      <c r="AX6" s="299"/>
      <c r="AY6" s="299"/>
      <c r="AZ6" s="299"/>
      <c r="BA6" s="299"/>
      <c r="BB6" s="299"/>
      <c r="BC6" s="299"/>
      <c r="BD6" s="299"/>
      <c r="BE6" s="299"/>
      <c r="BF6" s="299"/>
      <c r="BG6" s="299"/>
      <c r="BH6" s="299"/>
      <c r="BI6" s="299"/>
      <c r="BJ6" s="299"/>
      <c r="BK6" s="299"/>
      <c r="BL6" s="299"/>
      <c r="BM6" s="299"/>
      <c r="BN6" s="299"/>
      <c r="BO6" s="299"/>
      <c r="BP6" s="299"/>
      <c r="BQ6" s="299"/>
      <c r="BR6" s="300"/>
    </row>
    <row r="7" spans="1:70" x14ac:dyDescent="0.2">
      <c r="A7" s="11" t="s">
        <v>386</v>
      </c>
      <c r="B7" s="3" t="s">
        <v>372</v>
      </c>
      <c r="C7" s="3" t="s">
        <v>373</v>
      </c>
      <c r="D7" s="3" t="s">
        <v>374</v>
      </c>
      <c r="E7" s="3" t="s">
        <v>375</v>
      </c>
      <c r="F7" s="3" t="s">
        <v>376</v>
      </c>
      <c r="G7" s="3" t="s">
        <v>377</v>
      </c>
      <c r="H7" s="3" t="s">
        <v>378</v>
      </c>
      <c r="I7" s="3" t="s">
        <v>379</v>
      </c>
      <c r="J7" s="3" t="s">
        <v>221</v>
      </c>
      <c r="K7" s="3" t="s">
        <v>222</v>
      </c>
      <c r="L7" s="3" t="s">
        <v>223</v>
      </c>
      <c r="M7" s="3" t="s">
        <v>224</v>
      </c>
      <c r="N7" s="3" t="s">
        <v>225</v>
      </c>
      <c r="O7" s="3" t="s">
        <v>226</v>
      </c>
      <c r="P7" s="3" t="s">
        <v>227</v>
      </c>
      <c r="Q7" s="3" t="s">
        <v>228</v>
      </c>
      <c r="R7" s="3" t="s">
        <v>229</v>
      </c>
      <c r="S7" s="3" t="s">
        <v>230</v>
      </c>
      <c r="T7" s="3" t="s">
        <v>231</v>
      </c>
      <c r="U7" s="3" t="s">
        <v>232</v>
      </c>
      <c r="V7" s="3" t="s">
        <v>233</v>
      </c>
      <c r="W7" s="3" t="s">
        <v>234</v>
      </c>
      <c r="X7" s="3" t="s">
        <v>235</v>
      </c>
      <c r="Y7" s="3" t="s">
        <v>236</v>
      </c>
      <c r="Z7" s="3" t="s">
        <v>237</v>
      </c>
      <c r="AA7" s="3" t="s">
        <v>238</v>
      </c>
      <c r="AB7" s="3" t="s">
        <v>239</v>
      </c>
      <c r="AC7" s="3" t="s">
        <v>240</v>
      </c>
      <c r="AD7" s="3" t="s">
        <v>241</v>
      </c>
      <c r="AE7" s="3" t="s">
        <v>242</v>
      </c>
      <c r="AF7" s="3" t="s">
        <v>243</v>
      </c>
      <c r="AG7" s="3" t="s">
        <v>244</v>
      </c>
      <c r="AH7" s="3" t="s">
        <v>245</v>
      </c>
      <c r="AI7" s="3" t="s">
        <v>246</v>
      </c>
      <c r="AJ7" s="3" t="s">
        <v>247</v>
      </c>
      <c r="AK7" s="3" t="s">
        <v>248</v>
      </c>
      <c r="AL7" s="3" t="s">
        <v>249</v>
      </c>
      <c r="AM7" s="3" t="s">
        <v>250</v>
      </c>
      <c r="AN7" s="3" t="s">
        <v>251</v>
      </c>
      <c r="AO7" s="3" t="s">
        <v>252</v>
      </c>
      <c r="AP7" s="3" t="s">
        <v>253</v>
      </c>
      <c r="AQ7" s="3" t="s">
        <v>254</v>
      </c>
      <c r="AR7" s="3" t="s">
        <v>255</v>
      </c>
      <c r="AS7" s="3" t="s">
        <v>256</v>
      </c>
      <c r="AT7" s="3" t="s">
        <v>257</v>
      </c>
      <c r="AU7" s="3" t="s">
        <v>258</v>
      </c>
      <c r="AV7" s="3" t="s">
        <v>259</v>
      </c>
      <c r="AW7" s="3" t="s">
        <v>260</v>
      </c>
      <c r="AX7" s="3" t="s">
        <v>261</v>
      </c>
      <c r="AY7" s="3" t="s">
        <v>262</v>
      </c>
      <c r="AZ7" s="3" t="s">
        <v>263</v>
      </c>
      <c r="BA7" s="3" t="s">
        <v>264</v>
      </c>
      <c r="BB7" s="3" t="s">
        <v>265</v>
      </c>
      <c r="BC7" s="3" t="s">
        <v>266</v>
      </c>
      <c r="BD7" s="3" t="s">
        <v>267</v>
      </c>
      <c r="BE7" s="3" t="s">
        <v>268</v>
      </c>
      <c r="BF7" s="3" t="s">
        <v>269</v>
      </c>
      <c r="BG7" s="3" t="s">
        <v>270</v>
      </c>
      <c r="BH7" s="3" t="s">
        <v>271</v>
      </c>
      <c r="BI7" s="3" t="s">
        <v>272</v>
      </c>
      <c r="BJ7" s="3" t="s">
        <v>273</v>
      </c>
      <c r="BK7" s="3" t="s">
        <v>274</v>
      </c>
      <c r="BL7" s="3" t="s">
        <v>275</v>
      </c>
      <c r="BM7" s="3" t="s">
        <v>276</v>
      </c>
      <c r="BN7" s="3" t="s">
        <v>277</v>
      </c>
      <c r="BO7" s="3" t="s">
        <v>278</v>
      </c>
      <c r="BP7" s="3" t="s">
        <v>279</v>
      </c>
      <c r="BQ7" s="3" t="s">
        <v>280</v>
      </c>
      <c r="BR7" s="3" t="s">
        <v>281</v>
      </c>
    </row>
    <row r="8" spans="1:70" x14ac:dyDescent="0.2">
      <c r="A8" s="4" t="s">
        <v>387</v>
      </c>
      <c r="B8" s="5">
        <v>0.47</v>
      </c>
      <c r="C8" s="5">
        <v>0.79100000000000004</v>
      </c>
      <c r="D8" s="5">
        <v>1.4319999999999999</v>
      </c>
      <c r="E8" s="5">
        <v>1.321</v>
      </c>
      <c r="F8" s="5">
        <v>1.7490000000000001</v>
      </c>
      <c r="G8" s="5">
        <v>1.6779999999999999</v>
      </c>
      <c r="H8" s="5">
        <v>1.48</v>
      </c>
      <c r="I8" s="5">
        <v>2.6150000000000002</v>
      </c>
      <c r="J8" s="5">
        <v>2.2330000000000001</v>
      </c>
      <c r="K8" s="5">
        <v>1.73</v>
      </c>
      <c r="L8" s="5">
        <v>1.5249999999999999</v>
      </c>
      <c r="M8" s="5">
        <v>-9.1999999999999998E-2</v>
      </c>
      <c r="N8" s="5">
        <v>1.179</v>
      </c>
      <c r="O8" s="5">
        <v>4.2000000000000003E-2</v>
      </c>
      <c r="P8" s="5">
        <v>-1.413</v>
      </c>
      <c r="Q8" s="5">
        <v>-3.6669999999999998</v>
      </c>
      <c r="R8" s="5">
        <v>-7.2960000000000003</v>
      </c>
      <c r="S8" s="5">
        <v>-6.7089999999999996</v>
      </c>
      <c r="T8" s="5">
        <v>-4.9950000000000001</v>
      </c>
      <c r="U8" s="5">
        <v>-2.1219999999999999</v>
      </c>
      <c r="V8" s="5">
        <v>0.85699999999999998</v>
      </c>
      <c r="W8" s="5">
        <v>1.9350000000000001</v>
      </c>
      <c r="X8" s="5">
        <v>1.83</v>
      </c>
      <c r="Y8" s="5">
        <v>2.0579999999999998</v>
      </c>
      <c r="Z8" s="5">
        <v>2.27</v>
      </c>
      <c r="AA8" s="5">
        <v>1.5569999999999999</v>
      </c>
      <c r="AB8" s="5">
        <v>0.54500000000000004</v>
      </c>
      <c r="AC8" s="5">
        <v>-0.95199999999999996</v>
      </c>
      <c r="AD8" s="5">
        <v>-2.492</v>
      </c>
      <c r="AE8" s="5">
        <v>-3.2549999999999999</v>
      </c>
      <c r="AF8" s="5">
        <v>-3.2509999999999999</v>
      </c>
      <c r="AG8" s="5">
        <v>-3.0590000000000002</v>
      </c>
      <c r="AH8" s="5">
        <v>-2.91</v>
      </c>
      <c r="AI8" s="5">
        <v>-2.1680000000000001</v>
      </c>
      <c r="AJ8" s="5">
        <v>-1.4319999999999999</v>
      </c>
      <c r="AK8" s="5">
        <v>-0.90500000000000003</v>
      </c>
      <c r="AL8" s="5">
        <v>0.186</v>
      </c>
      <c r="AM8" s="5">
        <v>0.13500000000000001</v>
      </c>
      <c r="AN8" s="5">
        <v>7.0000000000000001E-3</v>
      </c>
      <c r="AO8" s="5">
        <v>-0.04</v>
      </c>
      <c r="AP8" s="5">
        <v>6.6000000000000003E-2</v>
      </c>
      <c r="AQ8" s="5">
        <v>0.495</v>
      </c>
      <c r="AR8" s="5">
        <v>0.63300000000000001</v>
      </c>
      <c r="AS8" s="5">
        <v>1.4370000000000001</v>
      </c>
      <c r="AT8" s="5">
        <v>1.4450000000000001</v>
      </c>
      <c r="AU8" s="5">
        <v>1.252</v>
      </c>
      <c r="AV8" s="5">
        <v>1.5820000000000001</v>
      </c>
      <c r="AW8" s="5">
        <v>1.3380000000000001</v>
      </c>
      <c r="AX8" s="5">
        <v>1.617</v>
      </c>
      <c r="AY8" s="5">
        <v>1.8140000000000001</v>
      </c>
      <c r="AZ8" s="5">
        <v>1.627</v>
      </c>
      <c r="BA8" s="5">
        <v>1.88</v>
      </c>
      <c r="BB8" s="5">
        <v>1.3080000000000001</v>
      </c>
      <c r="BC8" s="5">
        <v>0.92700000000000005</v>
      </c>
      <c r="BD8" s="5">
        <v>0.59199999999999997</v>
      </c>
      <c r="BE8" s="5">
        <v>0.34</v>
      </c>
      <c r="BF8" s="5">
        <v>0.624</v>
      </c>
      <c r="BG8" s="5">
        <v>0.89200000000000002</v>
      </c>
      <c r="BH8" s="5">
        <v>0.77100000000000002</v>
      </c>
      <c r="BI8" s="5">
        <v>-0.29499999999999998</v>
      </c>
      <c r="BJ8" s="5">
        <v>-6.3970000000000002</v>
      </c>
      <c r="BK8" s="5">
        <v>-18.492999999999999</v>
      </c>
      <c r="BL8" s="5">
        <v>-5.3470000000000004</v>
      </c>
      <c r="BM8" s="5">
        <v>-6.09</v>
      </c>
      <c r="BN8" s="5">
        <v>0.128</v>
      </c>
      <c r="BO8" s="5">
        <v>17.675999999999998</v>
      </c>
      <c r="BP8" s="5">
        <v>3.8809999999999998</v>
      </c>
      <c r="BQ8" s="5">
        <v>6.2469999999999999</v>
      </c>
      <c r="BR8" s="5">
        <v>5.75</v>
      </c>
    </row>
    <row r="9" spans="1:70" x14ac:dyDescent="0.2">
      <c r="A9" s="4" t="s">
        <v>388</v>
      </c>
      <c r="B9" s="5">
        <v>0.47265270749810756</v>
      </c>
      <c r="C9" s="5">
        <v>6.2039724494916258E-2</v>
      </c>
      <c r="D9" s="5">
        <v>-0.22350121511774709</v>
      </c>
      <c r="E9" s="5">
        <v>0.4337946631277424</v>
      </c>
      <c r="F9" s="5">
        <v>1.1306289849423448</v>
      </c>
      <c r="G9" s="5">
        <v>1.6297588863288941</v>
      </c>
      <c r="H9" s="5">
        <v>1.5378218097820335</v>
      </c>
      <c r="I9" s="5">
        <v>1.1462808794273671</v>
      </c>
      <c r="J9" s="5">
        <v>0.32830599154118789</v>
      </c>
      <c r="K9" s="5">
        <v>0.38243169433427465</v>
      </c>
      <c r="L9" s="5">
        <v>1.0677406423251896</v>
      </c>
      <c r="M9" s="5">
        <v>1.0819497967153964</v>
      </c>
      <c r="N9" s="5">
        <v>1.628239499789728</v>
      </c>
      <c r="O9" s="5">
        <v>1.3229060226380764</v>
      </c>
      <c r="P9" s="5">
        <v>0.57982840375667599</v>
      </c>
      <c r="Q9" s="5">
        <v>-0.15459073786464222</v>
      </c>
      <c r="R9" s="5">
        <v>-1.3084275320038801</v>
      </c>
      <c r="S9" s="5">
        <v>-2.1728922319050823</v>
      </c>
      <c r="T9" s="5">
        <v>-2.613504601444637</v>
      </c>
      <c r="U9" s="5">
        <v>-2.4154829741675865</v>
      </c>
      <c r="V9" s="5">
        <v>-1.6444271104962851</v>
      </c>
      <c r="W9" s="5">
        <v>-1.1885224486812644</v>
      </c>
      <c r="X9" s="5">
        <v>-0.72193240669209824</v>
      </c>
      <c r="Y9" s="5">
        <v>0.15775908391672638</v>
      </c>
      <c r="Z9" s="5">
        <v>0.36221175499789832</v>
      </c>
      <c r="AA9" s="5">
        <v>0.41933346169174129</v>
      </c>
      <c r="AB9" s="5">
        <v>0.56191839206574912</v>
      </c>
      <c r="AC9" s="5">
        <v>-7.2833914471514818E-3</v>
      </c>
      <c r="AD9" s="5">
        <v>-0.42134415911719569</v>
      </c>
      <c r="AE9" s="5">
        <v>-0.35838576541233802</v>
      </c>
      <c r="AF9" s="5">
        <v>-0.56633090082757997</v>
      </c>
      <c r="AG9" s="5">
        <v>-1.0512025773025668</v>
      </c>
      <c r="AH9" s="5">
        <v>-1.8063632151278459</v>
      </c>
      <c r="AI9" s="5">
        <v>-2.1292881737229021</v>
      </c>
      <c r="AJ9" s="5">
        <v>-1.9862876937591047</v>
      </c>
      <c r="AK9" s="5">
        <v>-1.5977821306710576</v>
      </c>
      <c r="AL9" s="5">
        <v>-0.55329512848282059</v>
      </c>
      <c r="AM9" s="5">
        <v>0.20724938002820997</v>
      </c>
      <c r="AN9" s="5">
        <v>0.54087279955981427</v>
      </c>
      <c r="AO9" s="5">
        <v>0.90013071503310949</v>
      </c>
      <c r="AP9" s="5">
        <v>0.77560983880451129</v>
      </c>
      <c r="AQ9" s="5">
        <v>0.73666914886237356</v>
      </c>
      <c r="AR9" s="5">
        <v>1.07273291224057</v>
      </c>
      <c r="AS9" s="5">
        <v>1.0596973749148864</v>
      </c>
      <c r="AT9" s="5">
        <v>1.3502833870835906</v>
      </c>
      <c r="AU9" s="5">
        <v>1.7559483219340439</v>
      </c>
      <c r="AV9" s="5">
        <v>1.2865349320421833</v>
      </c>
      <c r="AW9" s="5">
        <v>1.4136578852648496</v>
      </c>
      <c r="AX9" s="5">
        <v>1.5412597728543334</v>
      </c>
      <c r="AY9" s="5">
        <v>0.93976465554566846</v>
      </c>
      <c r="AZ9" s="5">
        <v>1.3876979019134426</v>
      </c>
      <c r="BA9" s="5">
        <v>1.2809966309381371</v>
      </c>
      <c r="BB9" s="5">
        <v>0.96700698841673483</v>
      </c>
      <c r="BC9" s="5">
        <v>1.4969934053229705</v>
      </c>
      <c r="BD9" s="5">
        <v>0.79139168922641223</v>
      </c>
      <c r="BE9" s="5">
        <v>0.56360774470499342</v>
      </c>
      <c r="BF9" s="5">
        <v>0.75039941072585425</v>
      </c>
      <c r="BG9" s="5">
        <v>0.70076263322271681</v>
      </c>
      <c r="BH9" s="5">
        <v>0.65362761409896808</v>
      </c>
      <c r="BI9" s="5">
        <v>0.39905411845693034</v>
      </c>
      <c r="BJ9" s="5">
        <v>-0.47812937517717974</v>
      </c>
      <c r="BK9" s="5">
        <v>-4.5356988209207412</v>
      </c>
      <c r="BL9" s="5">
        <v>-3.8551268548286028</v>
      </c>
      <c r="BM9" s="5">
        <v>-3.4345413520574484</v>
      </c>
      <c r="BN9" s="5">
        <v>-3.181111007189461</v>
      </c>
      <c r="BO9" s="5">
        <v>1.8291384918239868</v>
      </c>
      <c r="BP9" s="5">
        <v>2.188667230582737</v>
      </c>
      <c r="BQ9" s="5">
        <v>2.370766410749801</v>
      </c>
    </row>
  </sheetData>
  <mergeCells count="4">
    <mergeCell ref="B3:BR3"/>
    <mergeCell ref="B4:BR4"/>
    <mergeCell ref="B5:BR5"/>
    <mergeCell ref="B6:BR6"/>
  </mergeCells>
  <hyperlinks>
    <hyperlink ref="A2" r:id="rId1" tooltip="Click once to display linked information. Click and hold to select this cell." display="http://dati.istat.it/OECDStat_Metadata/ShowMetadata.ashx?Dataset=DCCN_SQCQ&amp;ShowOnWeb=true&amp;Lang=it" xr:uid="{00000000-0004-0000-0E00-000000000000}"/>
  </hyperlinks>
  <pageMargins left="0.75" right="0.75" top="1" bottom="1" header="0.5" footer="0.5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BN8"/>
  <sheetViews>
    <sheetView showGridLines="0" topLeftCell="A2" workbookViewId="0">
      <selection activeCell="D14" sqref="D14"/>
    </sheetView>
  </sheetViews>
  <sheetFormatPr defaultColWidth="8.85546875" defaultRowHeight="12.75" x14ac:dyDescent="0.2"/>
  <cols>
    <col min="1" max="1" width="26.7109375" style="27" customWidth="1"/>
    <col min="2" max="56" width="8.85546875" style="27"/>
    <col min="57" max="57" width="9.7109375" style="27" bestFit="1" customWidth="1"/>
    <col min="58" max="60" width="8.85546875" style="27"/>
    <col min="61" max="61" width="9.7109375" style="27" bestFit="1" customWidth="1"/>
    <col min="62" max="64" width="8.85546875" style="27"/>
    <col min="65" max="66" width="12.7109375" style="27" customWidth="1"/>
    <col min="67" max="16384" width="8.85546875" style="27"/>
  </cols>
  <sheetData>
    <row r="1" spans="1:66" hidden="1" x14ac:dyDescent="0.2">
      <c r="A1" s="26" t="e">
        <f ca="1">DotStatQuery(#REF!)</f>
        <v>#NAME?</v>
      </c>
    </row>
    <row r="2" spans="1:66" ht="34.5" x14ac:dyDescent="0.2">
      <c r="A2" s="28" t="s">
        <v>219</v>
      </c>
    </row>
    <row r="3" spans="1:66" x14ac:dyDescent="0.2">
      <c r="A3" s="29" t="s">
        <v>220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8"/>
      <c r="BJ3" s="308"/>
      <c r="BK3" s="308"/>
      <c r="BL3" s="309"/>
    </row>
    <row r="4" spans="1:66" x14ac:dyDescent="0.2">
      <c r="A4" s="30"/>
      <c r="B4" s="31" t="s">
        <v>221</v>
      </c>
      <c r="C4" s="31" t="s">
        <v>222</v>
      </c>
      <c r="D4" s="31" t="s">
        <v>223</v>
      </c>
      <c r="E4" s="31" t="s">
        <v>224</v>
      </c>
      <c r="F4" s="31" t="s">
        <v>225</v>
      </c>
      <c r="G4" s="31" t="s">
        <v>226</v>
      </c>
      <c r="H4" s="31" t="s">
        <v>227</v>
      </c>
      <c r="I4" s="31" t="s">
        <v>228</v>
      </c>
      <c r="J4" s="31" t="s">
        <v>229</v>
      </c>
      <c r="K4" s="31" t="s">
        <v>230</v>
      </c>
      <c r="L4" s="31" t="s">
        <v>231</v>
      </c>
      <c r="M4" s="31" t="s">
        <v>232</v>
      </c>
      <c r="N4" s="31" t="s">
        <v>233</v>
      </c>
      <c r="O4" s="31" t="s">
        <v>234</v>
      </c>
      <c r="P4" s="31" t="s">
        <v>235</v>
      </c>
      <c r="Q4" s="31" t="s">
        <v>236</v>
      </c>
      <c r="R4" s="31" t="s">
        <v>237</v>
      </c>
      <c r="S4" s="31" t="s">
        <v>238</v>
      </c>
      <c r="T4" s="31" t="s">
        <v>239</v>
      </c>
      <c r="U4" s="31" t="s">
        <v>240</v>
      </c>
      <c r="V4" s="31" t="s">
        <v>241</v>
      </c>
      <c r="W4" s="31" t="s">
        <v>242</v>
      </c>
      <c r="X4" s="31" t="s">
        <v>243</v>
      </c>
      <c r="Y4" s="31" t="s">
        <v>244</v>
      </c>
      <c r="Z4" s="31" t="s">
        <v>245</v>
      </c>
      <c r="AA4" s="31" t="s">
        <v>246</v>
      </c>
      <c r="AB4" s="31" t="s">
        <v>247</v>
      </c>
      <c r="AC4" s="31" t="s">
        <v>248</v>
      </c>
      <c r="AD4" s="31" t="s">
        <v>249</v>
      </c>
      <c r="AE4" s="31" t="s">
        <v>250</v>
      </c>
      <c r="AF4" s="31" t="s">
        <v>251</v>
      </c>
      <c r="AG4" s="31" t="s">
        <v>252</v>
      </c>
      <c r="AH4" s="31" t="s">
        <v>253</v>
      </c>
      <c r="AI4" s="31" t="s">
        <v>254</v>
      </c>
      <c r="AJ4" s="31" t="s">
        <v>255</v>
      </c>
      <c r="AK4" s="31" t="s">
        <v>256</v>
      </c>
      <c r="AL4" s="31" t="s">
        <v>257</v>
      </c>
      <c r="AM4" s="31" t="s">
        <v>258</v>
      </c>
      <c r="AN4" s="31" t="s">
        <v>259</v>
      </c>
      <c r="AO4" s="31" t="s">
        <v>260</v>
      </c>
      <c r="AP4" s="31" t="s">
        <v>261</v>
      </c>
      <c r="AQ4" s="31" t="s">
        <v>262</v>
      </c>
      <c r="AR4" s="31" t="s">
        <v>263</v>
      </c>
      <c r="AS4" s="31" t="s">
        <v>264</v>
      </c>
      <c r="AT4" s="31" t="s">
        <v>265</v>
      </c>
      <c r="AU4" s="31" t="s">
        <v>266</v>
      </c>
      <c r="AV4" s="31" t="s">
        <v>267</v>
      </c>
      <c r="AW4" s="31" t="s">
        <v>268</v>
      </c>
      <c r="AX4" s="31" t="s">
        <v>269</v>
      </c>
      <c r="AY4" s="31" t="s">
        <v>270</v>
      </c>
      <c r="AZ4" s="31" t="s">
        <v>271</v>
      </c>
      <c r="BA4" s="31" t="s">
        <v>272</v>
      </c>
      <c r="BB4" s="31" t="s">
        <v>273</v>
      </c>
      <c r="BC4" s="31" t="s">
        <v>274</v>
      </c>
      <c r="BD4" s="31" t="s">
        <v>275</v>
      </c>
      <c r="BE4" s="31" t="s">
        <v>276</v>
      </c>
      <c r="BF4" s="31" t="s">
        <v>277</v>
      </c>
      <c r="BG4" s="31" t="s">
        <v>278</v>
      </c>
      <c r="BH4" s="31" t="s">
        <v>279</v>
      </c>
      <c r="BI4" s="31" t="s">
        <v>280</v>
      </c>
      <c r="BJ4" s="31" t="s">
        <v>281</v>
      </c>
      <c r="BK4" s="31" t="s">
        <v>282</v>
      </c>
      <c r="BL4" s="31" t="s">
        <v>283</v>
      </c>
      <c r="BM4" s="27" t="s">
        <v>563</v>
      </c>
      <c r="BN4" s="27" t="s">
        <v>564</v>
      </c>
    </row>
    <row r="5" spans="1:66" x14ac:dyDescent="0.2">
      <c r="A5" s="32" t="s">
        <v>589</v>
      </c>
      <c r="B5" s="33">
        <v>447719.7</v>
      </c>
      <c r="C5" s="33">
        <v>448936.2</v>
      </c>
      <c r="D5" s="33">
        <v>449872.3</v>
      </c>
      <c r="E5" s="33">
        <v>448256.8</v>
      </c>
      <c r="F5" s="33">
        <v>453480.5</v>
      </c>
      <c r="G5" s="33">
        <v>449173.7</v>
      </c>
      <c r="H5" s="33">
        <v>443489.7</v>
      </c>
      <c r="I5" s="33">
        <v>431345.9</v>
      </c>
      <c r="J5" s="33">
        <v>420586.2</v>
      </c>
      <c r="K5" s="33">
        <v>418490.7</v>
      </c>
      <c r="L5" s="33">
        <v>421145</v>
      </c>
      <c r="M5" s="33">
        <v>422534.7</v>
      </c>
      <c r="N5" s="33">
        <v>423974.2</v>
      </c>
      <c r="O5" s="33">
        <v>426927.9</v>
      </c>
      <c r="P5" s="33">
        <v>428831</v>
      </c>
      <c r="Q5" s="33">
        <v>431128.6</v>
      </c>
      <c r="R5" s="33">
        <v>433363.4</v>
      </c>
      <c r="S5" s="33">
        <v>433558.1</v>
      </c>
      <c r="T5" s="33">
        <v>431441.4</v>
      </c>
      <c r="U5" s="33">
        <v>427270</v>
      </c>
      <c r="V5" s="33">
        <v>422419.9</v>
      </c>
      <c r="W5" s="33">
        <v>419512.5</v>
      </c>
      <c r="X5" s="33">
        <v>417365.2</v>
      </c>
      <c r="Y5" s="33">
        <v>414272.2</v>
      </c>
      <c r="Z5" s="33">
        <v>410248.5</v>
      </c>
      <c r="AA5" s="33">
        <v>410403.2</v>
      </c>
      <c r="AB5" s="33">
        <v>411292.7</v>
      </c>
      <c r="AC5" s="33">
        <v>410452.1</v>
      </c>
      <c r="AD5" s="33">
        <v>411155.5</v>
      </c>
      <c r="AE5" s="33">
        <v>410958.4</v>
      </c>
      <c r="AF5" s="33">
        <v>411525.8</v>
      </c>
      <c r="AG5" s="33">
        <v>410044.7</v>
      </c>
      <c r="AH5" s="33">
        <v>411498.4</v>
      </c>
      <c r="AI5" s="33">
        <v>413076.5</v>
      </c>
      <c r="AJ5" s="33">
        <v>413799.8</v>
      </c>
      <c r="AK5" s="33">
        <v>415936.6</v>
      </c>
      <c r="AL5" s="33">
        <v>417508.8</v>
      </c>
      <c r="AM5" s="33">
        <v>418177.3</v>
      </c>
      <c r="AN5" s="33">
        <v>420394</v>
      </c>
      <c r="AO5" s="33">
        <v>421683.7</v>
      </c>
      <c r="AP5" s="33">
        <v>423868.8</v>
      </c>
      <c r="AQ5" s="33">
        <v>425693.4</v>
      </c>
      <c r="AR5" s="33">
        <v>427558.40000000002</v>
      </c>
      <c r="AS5" s="33">
        <v>429856.6</v>
      </c>
      <c r="AT5" s="33">
        <v>429394.3</v>
      </c>
      <c r="AU5" s="33">
        <v>429586.2</v>
      </c>
      <c r="AV5" s="33">
        <v>430128.3</v>
      </c>
      <c r="AW5" s="33">
        <v>431383.9</v>
      </c>
      <c r="AX5" s="33">
        <v>432201.3</v>
      </c>
      <c r="AY5" s="33">
        <v>433165.4</v>
      </c>
      <c r="AZ5" s="33">
        <v>433492</v>
      </c>
      <c r="BA5" s="33">
        <v>429906.3</v>
      </c>
      <c r="BB5" s="33">
        <v>404713.6</v>
      </c>
      <c r="BC5" s="33">
        <v>355740.9</v>
      </c>
      <c r="BD5" s="33">
        <v>407146.9</v>
      </c>
      <c r="BE5" s="33">
        <v>403820.1</v>
      </c>
      <c r="BF5" s="33">
        <v>405047.2</v>
      </c>
      <c r="BG5" s="33">
        <v>415112.8</v>
      </c>
      <c r="BH5" s="33">
        <v>426605.3</v>
      </c>
      <c r="BI5" s="33">
        <v>430214.2</v>
      </c>
      <c r="BJ5" s="33">
        <v>430904.8</v>
      </c>
      <c r="BK5" s="33">
        <v>435787.2</v>
      </c>
      <c r="BL5" s="33">
        <v>437795.2</v>
      </c>
      <c r="BM5" s="6">
        <v>438076.8</v>
      </c>
      <c r="BN5" s="5">
        <v>440204.2</v>
      </c>
    </row>
    <row r="6" spans="1:66" x14ac:dyDescent="0.2">
      <c r="A6" s="32" t="s">
        <v>590</v>
      </c>
      <c r="B6" s="34">
        <v>22670.736000000001</v>
      </c>
      <c r="C6" s="34">
        <v>22802.28</v>
      </c>
      <c r="D6" s="34">
        <v>22909.973999999998</v>
      </c>
      <c r="E6" s="34">
        <v>22945.944</v>
      </c>
      <c r="F6" s="34">
        <v>23038.931</v>
      </c>
      <c r="G6" s="34">
        <v>23104.723000000002</v>
      </c>
      <c r="H6" s="34">
        <v>23039.79</v>
      </c>
      <c r="I6" s="34">
        <v>22912.906999999999</v>
      </c>
      <c r="J6" s="34">
        <v>22738.159</v>
      </c>
      <c r="K6" s="34">
        <v>22605.654999999999</v>
      </c>
      <c r="L6" s="34">
        <v>22439.246999999999</v>
      </c>
      <c r="M6" s="34">
        <v>22355.703000000001</v>
      </c>
      <c r="N6" s="34">
        <v>22361.272000000001</v>
      </c>
      <c r="O6" s="34">
        <v>22330.34</v>
      </c>
      <c r="P6" s="34">
        <v>22272.584999999999</v>
      </c>
      <c r="Q6" s="34">
        <v>22393.024000000001</v>
      </c>
      <c r="R6" s="34">
        <v>22452.663</v>
      </c>
      <c r="S6" s="34">
        <v>22421.537</v>
      </c>
      <c r="T6" s="34">
        <v>22395.163</v>
      </c>
      <c r="U6" s="34">
        <v>22394.571</v>
      </c>
      <c r="V6" s="34">
        <v>22349.629000000001</v>
      </c>
      <c r="W6" s="34">
        <v>22349.516</v>
      </c>
      <c r="X6" s="34">
        <v>22271.705000000002</v>
      </c>
      <c r="Y6" s="34">
        <v>22152.678</v>
      </c>
      <c r="Z6" s="34">
        <v>21951.582999999999</v>
      </c>
      <c r="AA6" s="34">
        <v>21864.877</v>
      </c>
      <c r="AB6" s="34">
        <v>21825.574000000001</v>
      </c>
      <c r="AC6" s="34">
        <v>21808.716</v>
      </c>
      <c r="AD6" s="34">
        <v>21824.437000000002</v>
      </c>
      <c r="AE6" s="34">
        <v>21918.726999999999</v>
      </c>
      <c r="AF6" s="34">
        <v>21943.748</v>
      </c>
      <c r="AG6" s="34">
        <v>21998.187999999998</v>
      </c>
      <c r="AH6" s="34">
        <v>21998.780999999999</v>
      </c>
      <c r="AI6" s="34">
        <v>22079.022000000001</v>
      </c>
      <c r="AJ6" s="34">
        <v>22184.398000000001</v>
      </c>
      <c r="AK6" s="34">
        <v>22231.780999999999</v>
      </c>
      <c r="AL6" s="34">
        <v>22293.892</v>
      </c>
      <c r="AM6" s="34">
        <v>22469.580999999998</v>
      </c>
      <c r="AN6" s="34">
        <v>22468.626</v>
      </c>
      <c r="AO6" s="34">
        <v>22549.294999999998</v>
      </c>
      <c r="AP6" s="34">
        <v>22639.991000000002</v>
      </c>
      <c r="AQ6" s="34">
        <v>22672.662</v>
      </c>
      <c r="AR6" s="34">
        <v>22771.87</v>
      </c>
      <c r="AS6" s="34">
        <v>22837.080999999998</v>
      </c>
      <c r="AT6" s="34">
        <v>22860.371999999999</v>
      </c>
      <c r="AU6" s="34">
        <v>23014.482</v>
      </c>
      <c r="AV6" s="34">
        <v>22966.668000000001</v>
      </c>
      <c r="AW6" s="34">
        <v>22969.778999999999</v>
      </c>
      <c r="AX6" s="34">
        <v>23023.274000000001</v>
      </c>
      <c r="AY6" s="34">
        <v>23180.892</v>
      </c>
      <c r="AZ6" s="34">
        <v>23112.476999999999</v>
      </c>
      <c r="BA6" s="34">
        <v>23062.407999999999</v>
      </c>
      <c r="BB6" s="34">
        <v>22929.719000000001</v>
      </c>
      <c r="BC6" s="34">
        <v>22102.925999999999</v>
      </c>
      <c r="BD6" s="34">
        <v>22218.560000000001</v>
      </c>
      <c r="BE6" s="34">
        <v>22263.11</v>
      </c>
      <c r="BF6" s="34">
        <v>22163.503000000001</v>
      </c>
      <c r="BG6" s="34">
        <v>22503.773000000001</v>
      </c>
      <c r="BH6" s="34">
        <v>22737.705999999998</v>
      </c>
      <c r="BI6" s="34">
        <v>22840.296999999999</v>
      </c>
      <c r="BJ6" s="34">
        <v>22958.907999999999</v>
      </c>
      <c r="BK6" s="34">
        <v>23139.780999999999</v>
      </c>
      <c r="BL6" s="34">
        <v>23129.876</v>
      </c>
      <c r="BM6" s="34">
        <v>23249.954000000002</v>
      </c>
    </row>
    <row r="7" spans="1:66" x14ac:dyDescent="0.2"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</row>
    <row r="8" spans="1:66" x14ac:dyDescent="0.2">
      <c r="A8" s="293" t="s">
        <v>579</v>
      </c>
    </row>
  </sheetData>
  <mergeCells count="1">
    <mergeCell ref="B3:BL3"/>
  </mergeCells>
  <hyperlinks>
    <hyperlink ref="A2" r:id="rId1" display="http://dati.istat.it/OECDStat_Metadata/ShowMetadata.ashx?Dataset=DCCN_PILQ&amp;ShowOnWeb=true&amp;Lang=it" xr:uid="{00000000-0004-0000-0200-000000000000}"/>
  </hyperlinks>
  <pageMargins left="0.75" right="0.75" top="1" bottom="1" header="0.5" footer="0.5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B1:Q56"/>
  <sheetViews>
    <sheetView workbookViewId="0">
      <pane xSplit="2" ySplit="10" topLeftCell="C11" activePane="bottomRight" state="frozen"/>
      <selection pane="topRight"/>
      <selection pane="bottomLeft"/>
      <selection pane="bottomRight" activeCell="I64" sqref="I64"/>
    </sheetView>
  </sheetViews>
  <sheetFormatPr defaultColWidth="8.85546875" defaultRowHeight="11.45" customHeight="1" x14ac:dyDescent="0.25"/>
  <cols>
    <col min="1" max="1" width="8.85546875" style="36"/>
    <col min="2" max="2" width="14.28515625" style="36" customWidth="1"/>
    <col min="3" max="17" width="10" style="36" customWidth="1"/>
    <col min="18" max="16384" width="8.85546875" style="36"/>
  </cols>
  <sheetData>
    <row r="1" spans="2:17" ht="11.45" hidden="1" customHeight="1" x14ac:dyDescent="0.25"/>
    <row r="2" spans="2:17" ht="15" hidden="1" x14ac:dyDescent="0.25">
      <c r="B2" s="35" t="s">
        <v>285</v>
      </c>
    </row>
    <row r="3" spans="2:17" ht="15" hidden="1" x14ac:dyDescent="0.25">
      <c r="B3" s="35" t="s">
        <v>286</v>
      </c>
    </row>
    <row r="4" spans="2:17" ht="15" hidden="1" x14ac:dyDescent="0.25">
      <c r="B4" s="35" t="s">
        <v>287</v>
      </c>
    </row>
    <row r="5" spans="2:17" ht="15" hidden="1" x14ac:dyDescent="0.25"/>
    <row r="6" spans="2:17" ht="15" hidden="1" x14ac:dyDescent="0.25">
      <c r="B6" s="37" t="s">
        <v>288</v>
      </c>
    </row>
    <row r="7" spans="2:17" ht="15" hidden="1" x14ac:dyDescent="0.25">
      <c r="B7" s="37" t="s">
        <v>289</v>
      </c>
    </row>
    <row r="8" spans="2:17" ht="15" hidden="1" x14ac:dyDescent="0.25">
      <c r="B8" s="37" t="s">
        <v>290</v>
      </c>
    </row>
    <row r="9" spans="2:17" ht="15" hidden="1" x14ac:dyDescent="0.25"/>
    <row r="10" spans="2:17" ht="15" hidden="1" x14ac:dyDescent="0.25">
      <c r="B10" s="38"/>
      <c r="C10" s="39" t="s">
        <v>42</v>
      </c>
      <c r="D10" s="39" t="s">
        <v>43</v>
      </c>
      <c r="E10" s="39" t="s">
        <v>44</v>
      </c>
      <c r="F10" s="39" t="s">
        <v>45</v>
      </c>
      <c r="G10" s="39" t="s">
        <v>46</v>
      </c>
      <c r="H10" s="39" t="s">
        <v>47</v>
      </c>
      <c r="I10" s="39" t="s">
        <v>48</v>
      </c>
      <c r="J10" s="39" t="s">
        <v>49</v>
      </c>
      <c r="K10" s="39" t="s">
        <v>50</v>
      </c>
      <c r="L10" s="39" t="s">
        <v>51</v>
      </c>
      <c r="M10" s="39" t="s">
        <v>52</v>
      </c>
      <c r="N10" s="39" t="s">
        <v>53</v>
      </c>
      <c r="O10" s="39" t="s">
        <v>54</v>
      </c>
      <c r="P10" s="39" t="s">
        <v>55</v>
      </c>
      <c r="Q10" s="39" t="s">
        <v>56</v>
      </c>
    </row>
    <row r="11" spans="2:17" ht="15" hidden="1" x14ac:dyDescent="0.25">
      <c r="B11" s="40" t="s">
        <v>291</v>
      </c>
      <c r="C11" s="41">
        <v>11158294.5</v>
      </c>
      <c r="D11" s="41">
        <v>11229656.800000001</v>
      </c>
      <c r="E11" s="41">
        <v>10746632.6</v>
      </c>
      <c r="F11" s="41">
        <v>10980484.9</v>
      </c>
      <c r="G11" s="41">
        <v>11185603.800000001</v>
      </c>
      <c r="H11" s="42">
        <v>11104324</v>
      </c>
      <c r="I11" s="41">
        <v>11094200.6</v>
      </c>
      <c r="J11" s="41">
        <v>11270466.800000001</v>
      </c>
      <c r="K11" s="41">
        <v>11527820.1</v>
      </c>
      <c r="L11" s="42">
        <v>11755741</v>
      </c>
      <c r="M11" s="41">
        <v>12089001.300000001</v>
      </c>
      <c r="N11" s="41">
        <v>12338667.800000001</v>
      </c>
      <c r="O11" s="41">
        <v>12561696.1</v>
      </c>
      <c r="P11" s="41">
        <v>11851356.6</v>
      </c>
      <c r="Q11" s="41">
        <v>12487406.5</v>
      </c>
    </row>
    <row r="12" spans="2:17" ht="15" hidden="1" x14ac:dyDescent="0.25">
      <c r="B12" s="40" t="s">
        <v>117</v>
      </c>
      <c r="C12" s="41">
        <v>9733051.5</v>
      </c>
      <c r="D12" s="41">
        <v>9773273.5</v>
      </c>
      <c r="E12" s="41">
        <v>9333978.1999999993</v>
      </c>
      <c r="F12" s="41">
        <v>9533536.5</v>
      </c>
      <c r="G12" s="41">
        <v>9694125.4000000004</v>
      </c>
      <c r="H12" s="41">
        <v>9609410.8000000007</v>
      </c>
      <c r="I12" s="41">
        <v>9587071.9000000004</v>
      </c>
      <c r="J12" s="41">
        <v>9720317.4000000004</v>
      </c>
      <c r="K12" s="42">
        <v>9916751</v>
      </c>
      <c r="L12" s="41">
        <v>10101601.699999999</v>
      </c>
      <c r="M12" s="41">
        <v>10365987.5</v>
      </c>
      <c r="N12" s="41">
        <v>10550694.4</v>
      </c>
      <c r="O12" s="41">
        <v>10717639.300000001</v>
      </c>
      <c r="P12" s="41">
        <v>10064083.699999999</v>
      </c>
      <c r="Q12" s="41">
        <v>10597242.300000001</v>
      </c>
    </row>
    <row r="13" spans="2:17" ht="15" hidden="1" x14ac:dyDescent="0.25">
      <c r="B13" s="40" t="s">
        <v>60</v>
      </c>
      <c r="C13" s="43">
        <v>1688705.5</v>
      </c>
      <c r="D13" s="44">
        <v>1672460</v>
      </c>
      <c r="E13" s="43">
        <v>1584138.4</v>
      </c>
      <c r="F13" s="43">
        <v>1611279.4</v>
      </c>
      <c r="G13" s="43">
        <v>1622676.5</v>
      </c>
      <c r="H13" s="43">
        <v>1574306.1</v>
      </c>
      <c r="I13" s="43">
        <v>1545322.1</v>
      </c>
      <c r="J13" s="43">
        <v>1545251.8</v>
      </c>
      <c r="K13" s="43">
        <v>1557278.5</v>
      </c>
      <c r="L13" s="43">
        <v>1577421.4</v>
      </c>
      <c r="M13" s="43">
        <v>1603730.5</v>
      </c>
      <c r="N13" s="44">
        <v>1618578</v>
      </c>
      <c r="O13" s="44">
        <v>1626399</v>
      </c>
      <c r="P13" s="43">
        <v>1479373.3</v>
      </c>
      <c r="Q13" s="43">
        <v>1579042.7</v>
      </c>
    </row>
    <row r="14" spans="2:17" ht="11.45" hidden="1" customHeight="1" x14ac:dyDescent="0.25"/>
    <row r="15" spans="2:17" ht="11.45" hidden="1" customHeight="1" x14ac:dyDescent="0.25"/>
    <row r="16" spans="2:17" ht="11.45" hidden="1" customHeight="1" x14ac:dyDescent="0.25"/>
    <row r="17" spans="2:6" ht="11.45" hidden="1" customHeight="1" x14ac:dyDescent="0.25"/>
    <row r="18" spans="2:6" ht="11.45" hidden="1" customHeight="1" x14ac:dyDescent="0.25"/>
    <row r="21" spans="2:6" ht="15" x14ac:dyDescent="0.25">
      <c r="B21" s="37"/>
    </row>
    <row r="22" spans="2:6" ht="15" x14ac:dyDescent="0.25">
      <c r="B22" s="37" t="s">
        <v>582</v>
      </c>
    </row>
    <row r="23" spans="2:6" ht="15" x14ac:dyDescent="0.25">
      <c r="B23" s="45"/>
      <c r="C23" s="46" t="s">
        <v>292</v>
      </c>
      <c r="D23" s="46" t="s">
        <v>293</v>
      </c>
      <c r="E23" s="46" t="s">
        <v>294</v>
      </c>
      <c r="F23" s="47" t="s">
        <v>295</v>
      </c>
    </row>
    <row r="24" spans="2:6" ht="15" x14ac:dyDescent="0.25">
      <c r="B24" s="48" t="s">
        <v>296</v>
      </c>
      <c r="C24" s="42">
        <f>(F11-C11)/C11*100</f>
        <v>-1.5935195114271237</v>
      </c>
      <c r="D24" s="42">
        <f>(J11-G11)/G11*100</f>
        <v>0.75868054614986447</v>
      </c>
      <c r="E24" s="42">
        <f t="shared" ref="E24:F26" si="0">(P11-O11)/O11*100</f>
        <v>-5.6548056436423426</v>
      </c>
      <c r="F24" s="49">
        <f t="shared" si="0"/>
        <v>5.3668952970329187</v>
      </c>
    </row>
    <row r="25" spans="2:6" ht="15" x14ac:dyDescent="0.25">
      <c r="B25" s="48" t="s">
        <v>117</v>
      </c>
      <c r="C25" s="42">
        <f>(F12-C12)/C12*100</f>
        <v>-2.0498709988332022</v>
      </c>
      <c r="D25" s="42">
        <f>(J12-G12)/G12*100</f>
        <v>0.27018424993759621</v>
      </c>
      <c r="E25" s="42">
        <f t="shared" si="0"/>
        <v>-6.0979436021886038</v>
      </c>
      <c r="F25" s="49">
        <f t="shared" si="0"/>
        <v>5.2976367833665927</v>
      </c>
    </row>
    <row r="26" spans="2:6" ht="15" x14ac:dyDescent="0.25">
      <c r="B26" s="50" t="s">
        <v>80</v>
      </c>
      <c r="C26" s="51">
        <f>(F13-C13)/C13*100</f>
        <v>-4.5849379894836666</v>
      </c>
      <c r="D26" s="51">
        <f>(J13-G13)/G13*100</f>
        <v>-4.7714193186380625</v>
      </c>
      <c r="E26" s="51">
        <f t="shared" si="0"/>
        <v>-9.0399526807382422</v>
      </c>
      <c r="F26" s="52">
        <f t="shared" si="0"/>
        <v>6.7372717893448471</v>
      </c>
    </row>
    <row r="27" spans="2:6" ht="15" x14ac:dyDescent="0.25">
      <c r="B27" s="37"/>
    </row>
    <row r="29" spans="2:6" ht="11.45" customHeight="1" x14ac:dyDescent="0.25">
      <c r="B29" s="294" t="s">
        <v>583</v>
      </c>
    </row>
    <row r="34" spans="2:17" ht="11.45" hidden="1" customHeight="1" x14ac:dyDescent="0.25"/>
    <row r="35" spans="2:17" ht="11.45" hidden="1" customHeight="1" x14ac:dyDescent="0.25"/>
    <row r="36" spans="2:17" ht="11.45" hidden="1" customHeight="1" x14ac:dyDescent="0.25"/>
    <row r="37" spans="2:17" ht="11.45" hidden="1" customHeight="1" x14ac:dyDescent="0.25"/>
    <row r="38" spans="2:17" ht="11.45" hidden="1" customHeight="1" x14ac:dyDescent="0.25">
      <c r="B38" s="38"/>
      <c r="C38" s="39" t="s">
        <v>42</v>
      </c>
      <c r="D38" s="39" t="s">
        <v>43</v>
      </c>
      <c r="E38" s="39" t="s">
        <v>44</v>
      </c>
      <c r="F38" s="39" t="s">
        <v>45</v>
      </c>
      <c r="G38" s="39" t="s">
        <v>46</v>
      </c>
      <c r="H38" s="39" t="s">
        <v>47</v>
      </c>
      <c r="I38" s="39" t="s">
        <v>48</v>
      </c>
      <c r="J38" s="39" t="s">
        <v>49</v>
      </c>
      <c r="K38" s="39" t="s">
        <v>50</v>
      </c>
      <c r="L38" s="39" t="s">
        <v>51</v>
      </c>
      <c r="M38" s="39" t="s">
        <v>52</v>
      </c>
      <c r="N38" s="39" t="s">
        <v>53</v>
      </c>
      <c r="O38" s="39" t="s">
        <v>54</v>
      </c>
      <c r="P38" s="39" t="s">
        <v>55</v>
      </c>
      <c r="Q38" s="39" t="s">
        <v>56</v>
      </c>
    </row>
    <row r="39" spans="2:17" ht="11.45" hidden="1" customHeight="1" x14ac:dyDescent="0.25">
      <c r="B39" s="53" t="s">
        <v>297</v>
      </c>
      <c r="C39" s="54" t="s">
        <v>298</v>
      </c>
      <c r="D39" s="54" t="s">
        <v>298</v>
      </c>
      <c r="E39" s="54" t="s">
        <v>298</v>
      </c>
      <c r="F39" s="54" t="s">
        <v>298</v>
      </c>
      <c r="G39" s="54" t="s">
        <v>298</v>
      </c>
      <c r="H39" s="54" t="s">
        <v>298</v>
      </c>
      <c r="I39" s="54" t="s">
        <v>298</v>
      </c>
      <c r="J39" s="54" t="s">
        <v>298</v>
      </c>
      <c r="K39" s="54" t="s">
        <v>298</v>
      </c>
      <c r="L39" s="54" t="s">
        <v>298</v>
      </c>
      <c r="M39" s="54" t="s">
        <v>298</v>
      </c>
      <c r="N39" s="54" t="s">
        <v>298</v>
      </c>
      <c r="O39" s="54" t="s">
        <v>298</v>
      </c>
      <c r="P39" s="54" t="s">
        <v>298</v>
      </c>
      <c r="Q39" s="54" t="s">
        <v>298</v>
      </c>
    </row>
    <row r="40" spans="2:17" ht="11.45" hidden="1" customHeight="1" x14ac:dyDescent="0.25">
      <c r="B40" s="40" t="s">
        <v>291</v>
      </c>
      <c r="C40" s="41">
        <v>11158294.5</v>
      </c>
      <c r="D40" s="41">
        <v>11229656.800000001</v>
      </c>
      <c r="E40" s="41">
        <v>10746632.6</v>
      </c>
      <c r="F40" s="41">
        <v>10980484.9</v>
      </c>
      <c r="G40" s="41">
        <v>11185603.800000001</v>
      </c>
      <c r="H40" s="42">
        <v>11104324</v>
      </c>
      <c r="I40" s="41">
        <v>11094200.6</v>
      </c>
      <c r="J40" s="41">
        <v>11270466.800000001</v>
      </c>
      <c r="K40" s="41">
        <v>11527820.1</v>
      </c>
      <c r="L40" s="42">
        <v>11755741</v>
      </c>
      <c r="M40" s="41">
        <v>12089001.300000001</v>
      </c>
      <c r="N40" s="41">
        <v>12338667.800000001</v>
      </c>
      <c r="O40" s="41">
        <v>12561696.1</v>
      </c>
      <c r="P40" s="41">
        <v>11851356.6</v>
      </c>
      <c r="Q40" s="41">
        <v>12487406.5</v>
      </c>
    </row>
    <row r="41" spans="2:17" ht="11.45" hidden="1" customHeight="1" x14ac:dyDescent="0.25">
      <c r="B41" s="40" t="s">
        <v>117</v>
      </c>
      <c r="C41" s="41">
        <v>9733051.5</v>
      </c>
      <c r="D41" s="41">
        <v>9773273.5</v>
      </c>
      <c r="E41" s="41">
        <v>9333978.1999999993</v>
      </c>
      <c r="F41" s="41">
        <v>9533536.5</v>
      </c>
      <c r="G41" s="41">
        <v>9694125.4000000004</v>
      </c>
      <c r="H41" s="41">
        <v>9609410.8000000007</v>
      </c>
      <c r="I41" s="41">
        <v>9587071.9000000004</v>
      </c>
      <c r="J41" s="41">
        <v>9720317.4000000004</v>
      </c>
      <c r="K41" s="42">
        <v>9916751</v>
      </c>
      <c r="L41" s="41">
        <v>10101601.699999999</v>
      </c>
      <c r="M41" s="41">
        <v>10365987.5</v>
      </c>
      <c r="N41" s="41">
        <v>10550694.4</v>
      </c>
      <c r="O41" s="41">
        <v>10717639.300000001</v>
      </c>
      <c r="P41" s="41">
        <v>10064083.699999999</v>
      </c>
      <c r="Q41" s="41">
        <v>10597242.300000001</v>
      </c>
    </row>
    <row r="42" spans="2:17" ht="11.45" hidden="1" customHeight="1" x14ac:dyDescent="0.25">
      <c r="B42" s="40" t="s">
        <v>299</v>
      </c>
      <c r="C42" s="41">
        <v>358706.1</v>
      </c>
      <c r="D42" s="41">
        <v>360309.3</v>
      </c>
      <c r="E42" s="41">
        <v>353028.3</v>
      </c>
      <c r="F42" s="41">
        <v>363140.1</v>
      </c>
      <c r="G42" s="41">
        <v>369293.6</v>
      </c>
      <c r="H42" s="41">
        <v>372023.4</v>
      </c>
      <c r="I42" s="41">
        <v>373731.9</v>
      </c>
      <c r="J42" s="41">
        <v>379631.4</v>
      </c>
      <c r="K42" s="41">
        <v>387381.4</v>
      </c>
      <c r="L42" s="41">
        <v>392288.3</v>
      </c>
      <c r="M42" s="41">
        <v>398641.8</v>
      </c>
      <c r="N42" s="41">
        <v>405789.2</v>
      </c>
      <c r="O42" s="41">
        <v>414882.4</v>
      </c>
      <c r="P42" s="41">
        <v>392638.9</v>
      </c>
      <c r="Q42" s="41">
        <v>416722.9</v>
      </c>
    </row>
    <row r="43" spans="2:17" ht="11.45" hidden="1" customHeight="1" x14ac:dyDescent="0.25">
      <c r="B43" s="40" t="s">
        <v>300</v>
      </c>
      <c r="C43" s="43">
        <v>36756.300000000003</v>
      </c>
      <c r="D43" s="43">
        <v>39009.300000000003</v>
      </c>
      <c r="E43" s="43">
        <v>37703.599999999999</v>
      </c>
      <c r="F43" s="43">
        <v>38284.9</v>
      </c>
      <c r="G43" s="43">
        <v>39089.4</v>
      </c>
      <c r="H43" s="43">
        <v>39384.5</v>
      </c>
      <c r="I43" s="43">
        <v>39163.699999999997</v>
      </c>
      <c r="J43" s="43">
        <v>39542.400000000001</v>
      </c>
      <c r="K43" s="43">
        <v>40897.9</v>
      </c>
      <c r="L43" s="43">
        <v>42141.2</v>
      </c>
      <c r="M43" s="43">
        <v>43305.2</v>
      </c>
      <c r="N43" s="43">
        <v>44467.8</v>
      </c>
      <c r="O43" s="43">
        <v>46263.5</v>
      </c>
      <c r="P43" s="43">
        <v>44432.1</v>
      </c>
      <c r="Q43" s="43">
        <v>47824.3</v>
      </c>
    </row>
    <row r="44" spans="2:17" ht="11.45" hidden="1" customHeight="1" x14ac:dyDescent="0.25">
      <c r="B44" s="40" t="s">
        <v>301</v>
      </c>
      <c r="C44" s="41">
        <v>157467.6</v>
      </c>
      <c r="D44" s="41">
        <v>161697.79999999999</v>
      </c>
      <c r="E44" s="42">
        <v>154167</v>
      </c>
      <c r="F44" s="41">
        <v>157920.79999999999</v>
      </c>
      <c r="G44" s="41">
        <v>160700.79999999999</v>
      </c>
      <c r="H44" s="41">
        <v>159439.29999999999</v>
      </c>
      <c r="I44" s="41">
        <v>159366.1</v>
      </c>
      <c r="J44" s="41">
        <v>162971.1</v>
      </c>
      <c r="K44" s="41">
        <v>171752.6</v>
      </c>
      <c r="L44" s="41">
        <v>176110.5</v>
      </c>
      <c r="M44" s="41">
        <v>185213.1</v>
      </c>
      <c r="N44" s="41">
        <v>191177.2</v>
      </c>
      <c r="O44" s="41">
        <v>196969.60000000001</v>
      </c>
      <c r="P44" s="41">
        <v>186130.4</v>
      </c>
      <c r="Q44" s="41">
        <v>192727.3</v>
      </c>
    </row>
    <row r="45" spans="2:17" ht="11.45" hidden="1" customHeight="1" x14ac:dyDescent="0.25">
      <c r="B45" s="40" t="s">
        <v>302</v>
      </c>
      <c r="C45" s="43">
        <v>252307.4</v>
      </c>
      <c r="D45" s="43">
        <v>251015.5</v>
      </c>
      <c r="E45" s="43">
        <v>238699.3</v>
      </c>
      <c r="F45" s="43">
        <v>243165.4</v>
      </c>
      <c r="G45" s="44">
        <v>246416</v>
      </c>
      <c r="H45" s="43">
        <v>246974.1</v>
      </c>
      <c r="I45" s="43">
        <v>249279.2</v>
      </c>
      <c r="J45" s="44">
        <v>253316</v>
      </c>
      <c r="K45" s="43">
        <v>259250.2</v>
      </c>
      <c r="L45" s="43">
        <v>267665.3</v>
      </c>
      <c r="M45" s="43">
        <v>275218.09999999998</v>
      </c>
      <c r="N45" s="43">
        <v>280693.7</v>
      </c>
      <c r="O45" s="43">
        <v>284885.8</v>
      </c>
      <c r="P45" s="43">
        <v>279203.5</v>
      </c>
      <c r="Q45" s="43">
        <v>292760.8</v>
      </c>
    </row>
    <row r="46" spans="2:17" ht="11.45" hidden="1" customHeight="1" x14ac:dyDescent="0.25">
      <c r="B46" s="40" t="s">
        <v>111</v>
      </c>
      <c r="C46" s="41">
        <v>2585312.2999999998</v>
      </c>
      <c r="D46" s="41">
        <v>2610128.1</v>
      </c>
      <c r="E46" s="41">
        <v>2461511.7000000002</v>
      </c>
      <c r="F46" s="42">
        <v>2564400</v>
      </c>
      <c r="G46" s="41">
        <v>2665057.6</v>
      </c>
      <c r="H46" s="41">
        <v>2676210.7999999998</v>
      </c>
      <c r="I46" s="41">
        <v>2687921.7</v>
      </c>
      <c r="J46" s="41">
        <v>2747312.5</v>
      </c>
      <c r="K46" s="41">
        <v>2788300.5</v>
      </c>
      <c r="L46" s="41">
        <v>2850479.6</v>
      </c>
      <c r="M46" s="41">
        <v>2926879.1</v>
      </c>
      <c r="N46" s="41">
        <v>2955598.6</v>
      </c>
      <c r="O46" s="41">
        <v>2986827.5</v>
      </c>
      <c r="P46" s="41">
        <v>2876410.8</v>
      </c>
      <c r="Q46" s="41">
        <v>2951973.8</v>
      </c>
    </row>
    <row r="47" spans="2:17" ht="11.45" hidden="1" customHeight="1" x14ac:dyDescent="0.25">
      <c r="B47" s="40" t="s">
        <v>303</v>
      </c>
      <c r="C47" s="43">
        <v>17766.900000000001</v>
      </c>
      <c r="D47" s="43">
        <v>16855.099999999999</v>
      </c>
      <c r="E47" s="43">
        <v>14389.4</v>
      </c>
      <c r="F47" s="43">
        <v>14741.1</v>
      </c>
      <c r="G47" s="43">
        <v>15811.8</v>
      </c>
      <c r="H47" s="43">
        <v>16322.2</v>
      </c>
      <c r="I47" s="43">
        <v>16560.2</v>
      </c>
      <c r="J47" s="43">
        <v>17058.900000000001</v>
      </c>
      <c r="K47" s="44">
        <v>17375</v>
      </c>
      <c r="L47" s="43">
        <v>17923.3</v>
      </c>
      <c r="M47" s="43">
        <v>18961.400000000001</v>
      </c>
      <c r="N47" s="44">
        <v>19679</v>
      </c>
      <c r="O47" s="43">
        <v>20414.900000000001</v>
      </c>
      <c r="P47" s="43">
        <v>20302.400000000001</v>
      </c>
      <c r="Q47" s="43">
        <v>21929.4</v>
      </c>
    </row>
    <row r="48" spans="2:17" ht="11.45" hidden="1" customHeight="1" x14ac:dyDescent="0.25">
      <c r="B48" s="40" t="s">
        <v>304</v>
      </c>
      <c r="C48" s="41">
        <v>181603.20000000001</v>
      </c>
      <c r="D48" s="42">
        <v>173460</v>
      </c>
      <c r="E48" s="41">
        <v>164620.9</v>
      </c>
      <c r="F48" s="41">
        <v>167391.4</v>
      </c>
      <c r="G48" s="41">
        <v>168787.20000000001</v>
      </c>
      <c r="H48" s="41">
        <v>168777.8</v>
      </c>
      <c r="I48" s="41">
        <v>170677.7</v>
      </c>
      <c r="J48" s="41">
        <v>185440.2</v>
      </c>
      <c r="K48" s="41">
        <v>230632.8</v>
      </c>
      <c r="L48" s="41">
        <v>235260.9</v>
      </c>
      <c r="M48" s="41">
        <v>256446.9</v>
      </c>
      <c r="N48" s="41">
        <v>278315.5</v>
      </c>
      <c r="O48" s="41">
        <v>293458.5</v>
      </c>
      <c r="P48" s="41">
        <v>311607.5</v>
      </c>
      <c r="Q48" s="41">
        <v>353949.5</v>
      </c>
    </row>
    <row r="49" spans="2:17" ht="11.45" hidden="1" customHeight="1" x14ac:dyDescent="0.25">
      <c r="B49" s="40" t="s">
        <v>305</v>
      </c>
      <c r="C49" s="43">
        <v>248602.8</v>
      </c>
      <c r="D49" s="43">
        <v>247769.5</v>
      </c>
      <c r="E49" s="43">
        <v>237113.60000000001</v>
      </c>
      <c r="F49" s="44">
        <v>224124</v>
      </c>
      <c r="G49" s="44">
        <v>201377</v>
      </c>
      <c r="H49" s="44">
        <v>187106</v>
      </c>
      <c r="I49" s="43">
        <v>182398.4</v>
      </c>
      <c r="J49" s="43">
        <v>183266.1</v>
      </c>
      <c r="K49" s="43">
        <v>182906.7</v>
      </c>
      <c r="L49" s="43">
        <v>182015.6</v>
      </c>
      <c r="M49" s="43">
        <v>184003.5</v>
      </c>
      <c r="N49" s="43">
        <v>187073.5</v>
      </c>
      <c r="O49" s="43">
        <v>190598.6</v>
      </c>
      <c r="P49" s="44">
        <v>173437</v>
      </c>
      <c r="Q49" s="43">
        <v>188065.4</v>
      </c>
    </row>
    <row r="50" spans="2:17" ht="11.45" hidden="1" customHeight="1" x14ac:dyDescent="0.25">
      <c r="B50" s="40" t="s">
        <v>62</v>
      </c>
      <c r="C50" s="41">
        <v>1103056.8</v>
      </c>
      <c r="D50" s="41">
        <v>1112841.6000000001</v>
      </c>
      <c r="E50" s="41">
        <v>1070964.2</v>
      </c>
      <c r="F50" s="42">
        <v>1072709</v>
      </c>
      <c r="G50" s="42">
        <v>1063973</v>
      </c>
      <c r="H50" s="41">
        <v>1032490.9</v>
      </c>
      <c r="I50" s="41">
        <v>1018001.5</v>
      </c>
      <c r="J50" s="41">
        <v>1032210.5</v>
      </c>
      <c r="K50" s="41">
        <v>1071832.1000000001</v>
      </c>
      <c r="L50" s="42">
        <v>1104392</v>
      </c>
      <c r="M50" s="42">
        <v>1137256</v>
      </c>
      <c r="N50" s="41">
        <v>1163236.3</v>
      </c>
      <c r="O50" s="41">
        <v>1186314.5</v>
      </c>
      <c r="P50" s="41">
        <v>1051959.2</v>
      </c>
      <c r="Q50" s="41">
        <v>1110023.1000000001</v>
      </c>
    </row>
    <row r="51" spans="2:17" ht="11.45" hidden="1" customHeight="1" x14ac:dyDescent="0.25">
      <c r="B51" s="40" t="s">
        <v>58</v>
      </c>
      <c r="C51" s="43">
        <v>2009909.9</v>
      </c>
      <c r="D51" s="43">
        <v>2015034.1</v>
      </c>
      <c r="E51" s="43">
        <v>1957135.9</v>
      </c>
      <c r="F51" s="44">
        <v>1995289</v>
      </c>
      <c r="G51" s="43">
        <v>2039039.7</v>
      </c>
      <c r="H51" s="43">
        <v>2045424.7</v>
      </c>
      <c r="I51" s="44">
        <v>2057213</v>
      </c>
      <c r="J51" s="43">
        <v>2076883.7</v>
      </c>
      <c r="K51" s="43">
        <v>2099997.6</v>
      </c>
      <c r="L51" s="43">
        <v>2123002.2999999998</v>
      </c>
      <c r="M51" s="43">
        <v>2171649.2000000002</v>
      </c>
      <c r="N51" s="43">
        <v>2212151.9</v>
      </c>
      <c r="O51" s="43">
        <v>2252921.2999999998</v>
      </c>
      <c r="P51" s="43">
        <v>2077540.7</v>
      </c>
      <c r="Q51" s="43">
        <v>2219158.1</v>
      </c>
    </row>
    <row r="52" spans="2:17" ht="11.45" hidden="1" customHeight="1" x14ac:dyDescent="0.25">
      <c r="B52" s="40" t="s">
        <v>306</v>
      </c>
      <c r="C52" s="42">
        <v>48942</v>
      </c>
      <c r="D52" s="41">
        <v>49921.7</v>
      </c>
      <c r="E52" s="41">
        <v>46330.6</v>
      </c>
      <c r="F52" s="41">
        <v>45763.6</v>
      </c>
      <c r="G52" s="42">
        <v>45724</v>
      </c>
      <c r="H52" s="41">
        <v>44657.9</v>
      </c>
      <c r="I52" s="41">
        <v>44480.2</v>
      </c>
      <c r="J52" s="41">
        <v>44289.2</v>
      </c>
      <c r="K52" s="41">
        <v>45406.3</v>
      </c>
      <c r="L52" s="41">
        <v>47022.5</v>
      </c>
      <c r="M52" s="41">
        <v>48627.1</v>
      </c>
      <c r="N52" s="42">
        <v>49989</v>
      </c>
      <c r="O52" s="41">
        <v>51699.199999999997</v>
      </c>
      <c r="P52" s="41">
        <v>47263.199999999997</v>
      </c>
      <c r="Q52" s="41">
        <v>53441.5</v>
      </c>
    </row>
    <row r="53" spans="2:17" ht="11.45" hidden="1" customHeight="1" x14ac:dyDescent="0.25">
      <c r="B53" s="40" t="s">
        <v>60</v>
      </c>
      <c r="C53" s="43">
        <v>1688705.5</v>
      </c>
      <c r="D53" s="44">
        <v>1672460</v>
      </c>
      <c r="E53" s="43">
        <v>1584138.4</v>
      </c>
      <c r="F53" s="43">
        <v>1611279.4</v>
      </c>
      <c r="G53" s="43">
        <v>1622676.5</v>
      </c>
      <c r="H53" s="43">
        <v>1574306.1</v>
      </c>
      <c r="I53" s="43">
        <v>1545322.1</v>
      </c>
      <c r="J53" s="43">
        <v>1545251.8</v>
      </c>
      <c r="K53" s="43">
        <v>1557278.5</v>
      </c>
      <c r="L53" s="43">
        <v>1577421.4</v>
      </c>
      <c r="M53" s="43">
        <v>1603730.5</v>
      </c>
      <c r="N53" s="44">
        <v>1618578</v>
      </c>
      <c r="O53" s="44">
        <v>1626399</v>
      </c>
      <c r="P53" s="43">
        <v>1479373.3</v>
      </c>
      <c r="Q53" s="43">
        <v>1579042.7</v>
      </c>
    </row>
    <row r="54" spans="2:17" ht="11.45" hidden="1" customHeight="1" x14ac:dyDescent="0.25"/>
    <row r="55" spans="2:17" ht="11.45" hidden="1" customHeight="1" x14ac:dyDescent="0.25"/>
    <row r="56" spans="2:17" ht="11.45" hidden="1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AA30"/>
  <sheetViews>
    <sheetView topLeftCell="A18" zoomScaleNormal="100" workbookViewId="0">
      <selection activeCell="I33" sqref="I33"/>
    </sheetView>
  </sheetViews>
  <sheetFormatPr defaultColWidth="8.85546875" defaultRowHeight="14.25" x14ac:dyDescent="0.2"/>
  <cols>
    <col min="1" max="1" width="13.7109375" style="16" customWidth="1"/>
    <col min="2" max="16384" width="8.85546875" style="16"/>
  </cols>
  <sheetData>
    <row r="1" spans="1:27" hidden="1" x14ac:dyDescent="0.2">
      <c r="A1" s="15" t="s">
        <v>98</v>
      </c>
    </row>
    <row r="2" spans="1:27" hidden="1" x14ac:dyDescent="0.2"/>
    <row r="3" spans="1:27" hidden="1" x14ac:dyDescent="0.2">
      <c r="A3" s="15" t="s">
        <v>99</v>
      </c>
      <c r="B3" s="17">
        <v>44805.802719907406</v>
      </c>
    </row>
    <row r="4" spans="1:27" hidden="1" x14ac:dyDescent="0.2">
      <c r="A4" s="15" t="s">
        <v>100</v>
      </c>
      <c r="B4" s="17">
        <v>44806.616791203705</v>
      </c>
    </row>
    <row r="5" spans="1:27" hidden="1" x14ac:dyDescent="0.2">
      <c r="A5" s="15" t="s">
        <v>101</v>
      </c>
      <c r="B5" s="15" t="s">
        <v>102</v>
      </c>
    </row>
    <row r="6" spans="1:27" hidden="1" x14ac:dyDescent="0.2"/>
    <row r="7" spans="1:27" hidden="1" x14ac:dyDescent="0.2">
      <c r="A7" s="15" t="s">
        <v>103</v>
      </c>
      <c r="B7" s="15" t="s">
        <v>104</v>
      </c>
    </row>
    <row r="8" spans="1:27" hidden="1" x14ac:dyDescent="0.2">
      <c r="A8" s="15" t="s">
        <v>105</v>
      </c>
      <c r="B8" s="15" t="s">
        <v>106</v>
      </c>
    </row>
    <row r="9" spans="1:27" hidden="1" x14ac:dyDescent="0.2"/>
    <row r="10" spans="1:27" hidden="1" x14ac:dyDescent="0.2">
      <c r="A10" s="18" t="s">
        <v>107</v>
      </c>
      <c r="B10" s="18" t="s">
        <v>31</v>
      </c>
      <c r="C10" s="18" t="s">
        <v>32</v>
      </c>
      <c r="D10" s="18" t="s">
        <v>33</v>
      </c>
      <c r="E10" s="18" t="s">
        <v>34</v>
      </c>
      <c r="F10" s="18" t="s">
        <v>35</v>
      </c>
      <c r="G10" s="18" t="s">
        <v>36</v>
      </c>
      <c r="H10" s="18" t="s">
        <v>37</v>
      </c>
      <c r="I10" s="18" t="s">
        <v>38</v>
      </c>
      <c r="J10" s="18" t="s">
        <v>39</v>
      </c>
      <c r="K10" s="18" t="s">
        <v>40</v>
      </c>
      <c r="L10" s="18" t="s">
        <v>41</v>
      </c>
      <c r="M10" s="18" t="s">
        <v>42</v>
      </c>
      <c r="N10" s="18" t="s">
        <v>43</v>
      </c>
      <c r="O10" s="18" t="s">
        <v>44</v>
      </c>
      <c r="P10" s="18" t="s">
        <v>45</v>
      </c>
      <c r="Q10" s="18" t="s">
        <v>46</v>
      </c>
      <c r="R10" s="18" t="s">
        <v>47</v>
      </c>
      <c r="S10" s="18" t="s">
        <v>48</v>
      </c>
      <c r="T10" s="18" t="s">
        <v>49</v>
      </c>
      <c r="U10" s="18" t="s">
        <v>50</v>
      </c>
      <c r="V10" s="18" t="s">
        <v>51</v>
      </c>
      <c r="W10" s="18" t="s">
        <v>52</v>
      </c>
      <c r="X10" s="18" t="s">
        <v>53</v>
      </c>
      <c r="Y10" s="18" t="s">
        <v>54</v>
      </c>
      <c r="Z10" s="18" t="s">
        <v>55</v>
      </c>
      <c r="AA10" s="18" t="s">
        <v>56</v>
      </c>
    </row>
    <row r="11" spans="1:27" hidden="1" x14ac:dyDescent="0.2">
      <c r="A11" s="18" t="s">
        <v>108</v>
      </c>
      <c r="B11" s="19">
        <v>1.9</v>
      </c>
      <c r="C11" s="19">
        <v>3</v>
      </c>
      <c r="D11" s="19">
        <v>3.1</v>
      </c>
      <c r="E11" s="19">
        <v>3</v>
      </c>
      <c r="F11" s="19">
        <v>3.8</v>
      </c>
      <c r="G11" s="19">
        <v>2.2000000000000002</v>
      </c>
      <c r="H11" s="19">
        <v>1.3</v>
      </c>
      <c r="I11" s="19">
        <v>1.3</v>
      </c>
      <c r="J11" s="19">
        <v>2.5</v>
      </c>
      <c r="K11" s="19">
        <v>2.1</v>
      </c>
      <c r="L11" s="19">
        <v>3.3</v>
      </c>
      <c r="M11" s="19">
        <v>3</v>
      </c>
      <c r="N11" s="19">
        <v>0.5</v>
      </c>
      <c r="O11" s="19">
        <v>-4.3</v>
      </c>
      <c r="P11" s="19">
        <v>2.2000000000000002</v>
      </c>
      <c r="Q11" s="19">
        <v>1.7</v>
      </c>
      <c r="R11" s="19">
        <v>-0.4</v>
      </c>
      <c r="S11" s="19">
        <v>0.3</v>
      </c>
      <c r="T11" s="19">
        <v>1.8</v>
      </c>
      <c r="U11" s="19">
        <v>2.2999999999999998</v>
      </c>
      <c r="V11" s="19">
        <v>2</v>
      </c>
      <c r="W11" s="19">
        <v>2.6</v>
      </c>
      <c r="X11" s="19">
        <v>1.9</v>
      </c>
      <c r="Y11" s="19">
        <v>1.8</v>
      </c>
      <c r="Z11" s="20" t="s">
        <v>109</v>
      </c>
      <c r="AA11" s="20" t="s">
        <v>109</v>
      </c>
    </row>
    <row r="12" spans="1:27" hidden="1" x14ac:dyDescent="0.2">
      <c r="A12" s="18" t="s">
        <v>110</v>
      </c>
      <c r="B12" s="19">
        <v>1.6</v>
      </c>
      <c r="C12" s="19">
        <v>2.6</v>
      </c>
      <c r="D12" s="19">
        <v>3</v>
      </c>
      <c r="E12" s="19">
        <v>2.9</v>
      </c>
      <c r="F12" s="19">
        <v>3.8</v>
      </c>
      <c r="G12" s="19">
        <v>2.2000000000000002</v>
      </c>
      <c r="H12" s="19">
        <v>0.9</v>
      </c>
      <c r="I12" s="19">
        <v>0.6</v>
      </c>
      <c r="J12" s="19">
        <v>2.2999999999999998</v>
      </c>
      <c r="K12" s="19">
        <v>1.7</v>
      </c>
      <c r="L12" s="19">
        <v>3.2</v>
      </c>
      <c r="M12" s="19">
        <v>3</v>
      </c>
      <c r="N12" s="19">
        <v>0.4</v>
      </c>
      <c r="O12" s="19">
        <v>-4.5</v>
      </c>
      <c r="P12" s="19">
        <v>2.1</v>
      </c>
      <c r="Q12" s="19">
        <v>1.7</v>
      </c>
      <c r="R12" s="19">
        <v>-0.9</v>
      </c>
      <c r="S12" s="19">
        <v>-0.2</v>
      </c>
      <c r="T12" s="19">
        <v>1.4</v>
      </c>
      <c r="U12" s="19">
        <v>2</v>
      </c>
      <c r="V12" s="19">
        <v>1.9</v>
      </c>
      <c r="W12" s="19">
        <v>2.6</v>
      </c>
      <c r="X12" s="19">
        <v>1.8</v>
      </c>
      <c r="Y12" s="19">
        <v>1.6</v>
      </c>
      <c r="Z12" s="19">
        <v>-6.3</v>
      </c>
      <c r="AA12" s="19">
        <v>5.3</v>
      </c>
    </row>
    <row r="13" spans="1:27" hidden="1" x14ac:dyDescent="0.2">
      <c r="A13" s="18" t="s">
        <v>111</v>
      </c>
      <c r="B13" s="19">
        <v>0.8</v>
      </c>
      <c r="C13" s="19">
        <v>1.8</v>
      </c>
      <c r="D13" s="19">
        <v>2</v>
      </c>
      <c r="E13" s="19">
        <v>1.9</v>
      </c>
      <c r="F13" s="19">
        <v>2.9</v>
      </c>
      <c r="G13" s="19">
        <v>1.7</v>
      </c>
      <c r="H13" s="19">
        <v>-0.2</v>
      </c>
      <c r="I13" s="19">
        <v>-0.7</v>
      </c>
      <c r="J13" s="19">
        <v>1.2</v>
      </c>
      <c r="K13" s="19">
        <v>0.7</v>
      </c>
      <c r="L13" s="19">
        <v>3.8</v>
      </c>
      <c r="M13" s="19">
        <v>3</v>
      </c>
      <c r="N13" s="19">
        <v>1</v>
      </c>
      <c r="O13" s="19">
        <v>-5.7</v>
      </c>
      <c r="P13" s="19">
        <v>4.2</v>
      </c>
      <c r="Q13" s="19">
        <v>3.9</v>
      </c>
      <c r="R13" s="19">
        <v>0.4</v>
      </c>
      <c r="S13" s="19">
        <v>0.4</v>
      </c>
      <c r="T13" s="19">
        <v>2.2000000000000002</v>
      </c>
      <c r="U13" s="19">
        <v>1.5</v>
      </c>
      <c r="V13" s="19">
        <v>2.2000000000000002</v>
      </c>
      <c r="W13" s="19">
        <v>2.7</v>
      </c>
      <c r="X13" s="19">
        <v>1</v>
      </c>
      <c r="Y13" s="19">
        <v>1.1000000000000001</v>
      </c>
      <c r="Z13" s="19">
        <v>-3.7</v>
      </c>
      <c r="AA13" s="19">
        <v>2.6</v>
      </c>
    </row>
    <row r="14" spans="1:27" hidden="1" x14ac:dyDescent="0.2">
      <c r="A14" s="18" t="s">
        <v>62</v>
      </c>
      <c r="B14" s="19">
        <v>2.7</v>
      </c>
      <c r="C14" s="19">
        <v>3.7</v>
      </c>
      <c r="D14" s="19">
        <v>4.4000000000000004</v>
      </c>
      <c r="E14" s="19">
        <v>4.5</v>
      </c>
      <c r="F14" s="19">
        <v>5.2</v>
      </c>
      <c r="G14" s="19">
        <v>3.9</v>
      </c>
      <c r="H14" s="19">
        <v>2.7</v>
      </c>
      <c r="I14" s="19">
        <v>3</v>
      </c>
      <c r="J14" s="19">
        <v>3.1</v>
      </c>
      <c r="K14" s="19">
        <v>3.7</v>
      </c>
      <c r="L14" s="19">
        <v>4.0999999999999996</v>
      </c>
      <c r="M14" s="19">
        <v>3.6</v>
      </c>
      <c r="N14" s="19">
        <v>0.9</v>
      </c>
      <c r="O14" s="19">
        <v>-3.8</v>
      </c>
      <c r="P14" s="19">
        <v>0.2</v>
      </c>
      <c r="Q14" s="19">
        <v>-0.8</v>
      </c>
      <c r="R14" s="19">
        <v>-3</v>
      </c>
      <c r="S14" s="19">
        <v>-1.4</v>
      </c>
      <c r="T14" s="19">
        <v>1.4</v>
      </c>
      <c r="U14" s="19">
        <v>3.8</v>
      </c>
      <c r="V14" s="19">
        <v>3</v>
      </c>
      <c r="W14" s="19">
        <v>3</v>
      </c>
      <c r="X14" s="19">
        <v>2.2999999999999998</v>
      </c>
      <c r="Y14" s="19">
        <v>2.1</v>
      </c>
      <c r="Z14" s="19">
        <v>-10.8</v>
      </c>
      <c r="AA14" s="19">
        <v>5.0999999999999996</v>
      </c>
    </row>
    <row r="15" spans="1:27" hidden="1" x14ac:dyDescent="0.2">
      <c r="A15" s="18" t="s">
        <v>58</v>
      </c>
      <c r="B15" s="19">
        <v>1.4</v>
      </c>
      <c r="C15" s="19">
        <v>2.2999999999999998</v>
      </c>
      <c r="D15" s="19">
        <v>3.6</v>
      </c>
      <c r="E15" s="19">
        <v>3.4</v>
      </c>
      <c r="F15" s="19">
        <v>3.9</v>
      </c>
      <c r="G15" s="19">
        <v>2</v>
      </c>
      <c r="H15" s="19">
        <v>1.1000000000000001</v>
      </c>
      <c r="I15" s="19">
        <v>0.8</v>
      </c>
      <c r="J15" s="19">
        <v>2.8</v>
      </c>
      <c r="K15" s="19">
        <v>1.7</v>
      </c>
      <c r="L15" s="19">
        <v>2.4</v>
      </c>
      <c r="M15" s="19">
        <v>2.4</v>
      </c>
      <c r="N15" s="19">
        <v>0.3</v>
      </c>
      <c r="O15" s="19">
        <v>-2.9</v>
      </c>
      <c r="P15" s="19">
        <v>1.9</v>
      </c>
      <c r="Q15" s="19">
        <v>2.2000000000000002</v>
      </c>
      <c r="R15" s="19">
        <v>0.3</v>
      </c>
      <c r="S15" s="19">
        <v>0.6</v>
      </c>
      <c r="T15" s="19">
        <v>1</v>
      </c>
      <c r="U15" s="19">
        <v>1.1000000000000001</v>
      </c>
      <c r="V15" s="19">
        <v>1.1000000000000001</v>
      </c>
      <c r="W15" s="19">
        <v>2.2999999999999998</v>
      </c>
      <c r="X15" s="19">
        <v>1.9</v>
      </c>
      <c r="Y15" s="19">
        <v>1.8</v>
      </c>
      <c r="Z15" s="19">
        <v>-7.8</v>
      </c>
      <c r="AA15" s="19">
        <v>6.8</v>
      </c>
    </row>
    <row r="16" spans="1:27" hidden="1" x14ac:dyDescent="0.2">
      <c r="A16" s="18" t="s">
        <v>60</v>
      </c>
      <c r="B16" s="19">
        <v>1.3</v>
      </c>
      <c r="C16" s="19">
        <v>1.8</v>
      </c>
      <c r="D16" s="19">
        <v>1.8</v>
      </c>
      <c r="E16" s="19">
        <v>1.6</v>
      </c>
      <c r="F16" s="19">
        <v>3.8</v>
      </c>
      <c r="G16" s="19">
        <v>2</v>
      </c>
      <c r="H16" s="19">
        <v>0.3</v>
      </c>
      <c r="I16" s="19">
        <v>0.1</v>
      </c>
      <c r="J16" s="19">
        <v>1.4</v>
      </c>
      <c r="K16" s="19">
        <v>0.8</v>
      </c>
      <c r="L16" s="19">
        <v>1.8</v>
      </c>
      <c r="M16" s="19">
        <v>1.5</v>
      </c>
      <c r="N16" s="19">
        <v>-1</v>
      </c>
      <c r="O16" s="19">
        <v>-5.3</v>
      </c>
      <c r="P16" s="19">
        <v>1.7</v>
      </c>
      <c r="Q16" s="19">
        <v>0.7</v>
      </c>
      <c r="R16" s="19">
        <v>-3</v>
      </c>
      <c r="S16" s="19">
        <v>-1.8</v>
      </c>
      <c r="T16" s="19">
        <v>0</v>
      </c>
      <c r="U16" s="19">
        <v>0.8</v>
      </c>
      <c r="V16" s="19">
        <v>1.3</v>
      </c>
      <c r="W16" s="19">
        <v>1.7</v>
      </c>
      <c r="X16" s="19">
        <v>0.9</v>
      </c>
      <c r="Y16" s="19">
        <v>0.5</v>
      </c>
      <c r="Z16" s="19">
        <v>-9</v>
      </c>
      <c r="AA16" s="19">
        <v>6.6</v>
      </c>
    </row>
    <row r="17" spans="1:27" hidden="1" x14ac:dyDescent="0.2">
      <c r="A17" s="18" t="s">
        <v>64</v>
      </c>
      <c r="B17" s="19">
        <v>3.8</v>
      </c>
      <c r="C17" s="19">
        <v>4.4000000000000004</v>
      </c>
      <c r="D17" s="19">
        <v>4.5</v>
      </c>
      <c r="E17" s="19">
        <v>4.8</v>
      </c>
      <c r="F17" s="19">
        <v>4.0999999999999996</v>
      </c>
      <c r="G17" s="19">
        <v>1</v>
      </c>
      <c r="H17" s="19">
        <v>1.7</v>
      </c>
      <c r="I17" s="19">
        <v>2.8</v>
      </c>
      <c r="J17" s="19">
        <v>3.9</v>
      </c>
      <c r="K17" s="19">
        <v>3.5</v>
      </c>
      <c r="L17" s="19">
        <v>2.8</v>
      </c>
      <c r="M17" s="19">
        <v>2</v>
      </c>
      <c r="N17" s="19">
        <v>0.1</v>
      </c>
      <c r="O17" s="19">
        <v>-2.6</v>
      </c>
      <c r="P17" s="19">
        <v>2.7</v>
      </c>
      <c r="Q17" s="19">
        <v>1.5</v>
      </c>
      <c r="R17" s="19">
        <v>2.2999999999999998</v>
      </c>
      <c r="S17" s="19">
        <v>1.8</v>
      </c>
      <c r="T17" s="19">
        <v>2.2999999999999998</v>
      </c>
      <c r="U17" s="19">
        <v>2.7</v>
      </c>
      <c r="V17" s="19">
        <v>1.7</v>
      </c>
      <c r="W17" s="19">
        <v>2.2999999999999998</v>
      </c>
      <c r="X17" s="19">
        <v>2.9</v>
      </c>
      <c r="Y17" s="19">
        <v>2.2999999999999998</v>
      </c>
      <c r="Z17" s="19">
        <v>-3.4</v>
      </c>
      <c r="AA17" s="19">
        <v>5.7</v>
      </c>
    </row>
    <row r="19" spans="1:27" x14ac:dyDescent="0.2">
      <c r="A19" s="295" t="s">
        <v>584</v>
      </c>
    </row>
    <row r="21" spans="1:27" x14ac:dyDescent="0.2">
      <c r="A21" s="18" t="s">
        <v>107</v>
      </c>
      <c r="B21" s="21" t="s">
        <v>112</v>
      </c>
      <c r="C21" s="21" t="s">
        <v>113</v>
      </c>
      <c r="D21" s="22" t="s">
        <v>114</v>
      </c>
      <c r="E21" s="21" t="s">
        <v>115</v>
      </c>
    </row>
    <row r="22" spans="1:27" x14ac:dyDescent="0.2">
      <c r="A22" s="22" t="s">
        <v>116</v>
      </c>
      <c r="B22" s="19">
        <v>2.8333333333333335</v>
      </c>
      <c r="C22" s="19">
        <v>2.25</v>
      </c>
      <c r="D22" s="19">
        <v>0.25714285714285717</v>
      </c>
      <c r="E22" s="19">
        <v>2.12</v>
      </c>
    </row>
    <row r="23" spans="1:27" x14ac:dyDescent="0.2">
      <c r="A23" s="22" t="s">
        <v>117</v>
      </c>
      <c r="B23" s="19">
        <v>2.6833333333333331</v>
      </c>
      <c r="C23" s="19">
        <v>1.95</v>
      </c>
      <c r="D23" s="19">
        <v>0</v>
      </c>
      <c r="E23" s="19">
        <v>1.2714285714285716</v>
      </c>
    </row>
    <row r="24" spans="1:27" x14ac:dyDescent="0.2">
      <c r="A24" s="22" t="s">
        <v>59</v>
      </c>
      <c r="B24" s="19">
        <v>1.8499999999999999</v>
      </c>
      <c r="C24" s="19">
        <v>1.3</v>
      </c>
      <c r="D24" s="19">
        <v>0.91428571428571437</v>
      </c>
      <c r="E24" s="19">
        <v>1.0571428571428572</v>
      </c>
    </row>
    <row r="25" spans="1:27" x14ac:dyDescent="0.2">
      <c r="A25" s="18" t="s">
        <v>62</v>
      </c>
      <c r="B25" s="19">
        <v>4.0666666666666664</v>
      </c>
      <c r="C25" s="19">
        <v>3.3666666666666671</v>
      </c>
      <c r="D25" s="19">
        <v>-0.9285714285714286</v>
      </c>
      <c r="E25" s="19">
        <v>1.2142857142857142</v>
      </c>
    </row>
    <row r="26" spans="1:27" x14ac:dyDescent="0.2">
      <c r="A26" s="18" t="s">
        <v>58</v>
      </c>
      <c r="B26" s="19">
        <v>2.7666666666666671</v>
      </c>
      <c r="C26" s="19">
        <v>1.8666666666666669</v>
      </c>
      <c r="D26" s="19">
        <v>0.48571428571428571</v>
      </c>
      <c r="E26" s="19">
        <v>1.0285714285714287</v>
      </c>
    </row>
    <row r="27" spans="1:27" x14ac:dyDescent="0.2">
      <c r="A27" s="18" t="s">
        <v>60</v>
      </c>
      <c r="B27" s="19">
        <v>2.0500000000000003</v>
      </c>
      <c r="C27" s="19">
        <v>0.98333333333333328</v>
      </c>
      <c r="D27" s="19">
        <v>-1.2428571428571427</v>
      </c>
      <c r="E27" s="19">
        <v>0.39999999999999997</v>
      </c>
    </row>
    <row r="28" spans="1:27" x14ac:dyDescent="0.2">
      <c r="A28" s="18" t="s">
        <v>64</v>
      </c>
      <c r="B28" s="19">
        <v>3.7666666666666671</v>
      </c>
      <c r="C28" s="19">
        <v>2.7833333333333332</v>
      </c>
      <c r="D28" s="19">
        <v>1.157142857142857</v>
      </c>
      <c r="E28" s="19">
        <v>2.0285714285714285</v>
      </c>
    </row>
    <row r="30" spans="1:27" ht="15" x14ac:dyDescent="0.25">
      <c r="A30" s="296" t="s">
        <v>585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BB52"/>
  <sheetViews>
    <sheetView showGridLines="0" topLeftCell="A34" workbookViewId="0">
      <selection activeCell="D54" sqref="D54"/>
    </sheetView>
  </sheetViews>
  <sheetFormatPr defaultRowHeight="12.75" x14ac:dyDescent="0.2"/>
  <cols>
    <col min="1" max="1" width="27.42578125" customWidth="1"/>
  </cols>
  <sheetData>
    <row r="1" spans="1:54" hidden="1" x14ac:dyDescent="0.2">
      <c r="A1" s="1" t="s">
        <v>71</v>
      </c>
    </row>
    <row r="2" spans="1:54" ht="23.25" hidden="1" x14ac:dyDescent="0.2">
      <c r="A2" s="2" t="s">
        <v>0</v>
      </c>
    </row>
    <row r="3" spans="1:54" hidden="1" x14ac:dyDescent="0.2">
      <c r="A3" s="12" t="s">
        <v>1</v>
      </c>
      <c r="B3" s="310" t="s">
        <v>72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2"/>
    </row>
    <row r="4" spans="1:54" hidden="1" x14ac:dyDescent="0.2">
      <c r="A4" s="12" t="s">
        <v>2</v>
      </c>
      <c r="B4" s="298" t="s">
        <v>3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300"/>
    </row>
    <row r="5" spans="1:54" hidden="1" x14ac:dyDescent="0.2">
      <c r="A5" s="12" t="s">
        <v>4</v>
      </c>
      <c r="B5" s="298" t="s">
        <v>70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300"/>
    </row>
    <row r="6" spans="1:54" hidden="1" x14ac:dyDescent="0.2">
      <c r="A6" s="11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3" t="s">
        <v>42</v>
      </c>
      <c r="AN6" s="3" t="s">
        <v>43</v>
      </c>
      <c r="AO6" s="3" t="s">
        <v>44</v>
      </c>
      <c r="AP6" s="3" t="s">
        <v>45</v>
      </c>
      <c r="AQ6" s="3" t="s">
        <v>46</v>
      </c>
      <c r="AR6" s="3" t="s">
        <v>47</v>
      </c>
      <c r="AS6" s="3" t="s">
        <v>48</v>
      </c>
      <c r="AT6" s="3" t="s">
        <v>49</v>
      </c>
      <c r="AU6" s="3" t="s">
        <v>50</v>
      </c>
      <c r="AV6" s="3" t="s">
        <v>51</v>
      </c>
      <c r="AW6" s="3" t="s">
        <v>52</v>
      </c>
      <c r="AX6" s="3" t="s">
        <v>53</v>
      </c>
      <c r="AY6" s="3" t="s">
        <v>54</v>
      </c>
      <c r="AZ6" s="3" t="s">
        <v>55</v>
      </c>
      <c r="BA6" s="3" t="s">
        <v>56</v>
      </c>
      <c r="BB6">
        <v>2022</v>
      </c>
    </row>
    <row r="7" spans="1:54" hidden="1" x14ac:dyDescent="0.2">
      <c r="A7" s="4" t="s">
        <v>57</v>
      </c>
      <c r="B7" s="5">
        <v>54958.116385000001</v>
      </c>
      <c r="C7" s="5">
        <v>55961.847005000003</v>
      </c>
      <c r="D7" s="5">
        <v>57670.912642000003</v>
      </c>
      <c r="E7" s="5">
        <v>58805.335479000001</v>
      </c>
      <c r="F7" s="5">
        <v>58617.414986000003</v>
      </c>
      <c r="G7" s="5">
        <v>58756.573823999999</v>
      </c>
      <c r="H7" s="5">
        <v>61873.268336000001</v>
      </c>
      <c r="I7" s="5">
        <v>62703.607918000002</v>
      </c>
      <c r="J7" s="5">
        <v>63243.992231999997</v>
      </c>
      <c r="K7" s="5">
        <v>62809.260374999998</v>
      </c>
      <c r="L7" s="5">
        <v>62174.543879999997</v>
      </c>
      <c r="M7" s="5">
        <v>62474.637323000003</v>
      </c>
      <c r="N7" s="5">
        <v>62545.480560999997</v>
      </c>
      <c r="O7" s="5">
        <v>63646.763894000003</v>
      </c>
      <c r="P7" s="5">
        <v>65751.518395999999</v>
      </c>
      <c r="Q7" s="5">
        <v>66540.755625000005</v>
      </c>
      <c r="R7" s="5">
        <v>66061.768314000001</v>
      </c>
      <c r="S7" s="5">
        <v>66730.305087999994</v>
      </c>
      <c r="T7" s="5">
        <v>67412.295186000003</v>
      </c>
      <c r="U7" s="5">
        <v>67357.739472000001</v>
      </c>
      <c r="V7" s="5">
        <v>67085.139788999993</v>
      </c>
      <c r="W7" s="5">
        <v>66836.287054</v>
      </c>
      <c r="X7" s="5">
        <v>68104.797869999995</v>
      </c>
      <c r="Y7" s="5">
        <v>69352.771529000005</v>
      </c>
      <c r="Z7" s="5">
        <v>71083.436088999995</v>
      </c>
      <c r="AA7" s="5">
        <v>71858.821228999994</v>
      </c>
      <c r="AB7" s="5">
        <v>72276.567555999995</v>
      </c>
      <c r="AC7" s="5">
        <v>73911.281644000002</v>
      </c>
      <c r="AD7" s="5">
        <v>75100.198789000002</v>
      </c>
      <c r="AE7" s="5">
        <v>76954.807170999993</v>
      </c>
      <c r="AF7" s="5">
        <v>79132.100181999995</v>
      </c>
      <c r="AG7" s="5">
        <v>79809.854984000005</v>
      </c>
      <c r="AH7" s="5">
        <v>80242.469891000001</v>
      </c>
      <c r="AI7" s="5">
        <v>79950.698239999998</v>
      </c>
      <c r="AJ7" s="5">
        <v>81085.973031999994</v>
      </c>
      <c r="AK7" s="5">
        <v>82425.145636000001</v>
      </c>
      <c r="AL7" s="5">
        <v>83344.951463999998</v>
      </c>
      <c r="AM7" s="5">
        <v>83402.715515000004</v>
      </c>
      <c r="AN7" s="5">
        <v>83050.541622000004</v>
      </c>
      <c r="AO7" s="5">
        <v>81807.660315999994</v>
      </c>
      <c r="AP7" s="5">
        <v>82929.151844000007</v>
      </c>
      <c r="AQ7" s="5">
        <v>84191.137642000002</v>
      </c>
      <c r="AR7" s="5">
        <v>84663.913715000002</v>
      </c>
      <c r="AS7" s="5">
        <v>85528.029127000002</v>
      </c>
      <c r="AT7" s="5">
        <v>87748.556272999995</v>
      </c>
      <c r="AU7" s="5">
        <v>87624.184118999998</v>
      </c>
      <c r="AV7" s="5">
        <v>87762.627231999999</v>
      </c>
      <c r="AW7" s="5">
        <v>88491.383574000007</v>
      </c>
      <c r="AX7" s="5">
        <v>89320.446716999999</v>
      </c>
      <c r="AY7" s="5">
        <v>89105.120452000003</v>
      </c>
      <c r="AZ7" s="5">
        <v>93962.149136000007</v>
      </c>
      <c r="BA7" s="5">
        <v>90867.607902000003</v>
      </c>
      <c r="BB7">
        <v>89845.380158999993</v>
      </c>
    </row>
    <row r="8" spans="1:54" hidden="1" x14ac:dyDescent="0.2">
      <c r="A8" s="4" t="s">
        <v>58</v>
      </c>
      <c r="B8" s="6">
        <v>47612.647025999999</v>
      </c>
      <c r="C8" s="6">
        <v>49909.933133999999</v>
      </c>
      <c r="D8" s="6">
        <v>51844.428597999999</v>
      </c>
      <c r="E8" s="6">
        <v>54379.140346</v>
      </c>
      <c r="F8" s="6">
        <v>56200.852089</v>
      </c>
      <c r="G8" s="6">
        <v>56096.481851999997</v>
      </c>
      <c r="H8" s="6">
        <v>58057.454393</v>
      </c>
      <c r="I8" s="6">
        <v>59539.695919999998</v>
      </c>
      <c r="J8" s="6">
        <v>61540.713538999997</v>
      </c>
      <c r="K8" s="6">
        <v>63298.455008999998</v>
      </c>
      <c r="L8" s="6">
        <v>64005.268494999997</v>
      </c>
      <c r="M8" s="6">
        <v>64755.279556000001</v>
      </c>
      <c r="N8" s="6">
        <v>66204.957710000002</v>
      </c>
      <c r="O8" s="6">
        <v>67100.445921000006</v>
      </c>
      <c r="P8" s="6">
        <v>68466.775515000001</v>
      </c>
      <c r="Q8" s="6">
        <v>69729.454261999999</v>
      </c>
      <c r="R8" s="6">
        <v>71011.854538</v>
      </c>
      <c r="S8" s="6">
        <v>72192.154055000006</v>
      </c>
      <c r="T8" s="6">
        <v>74883.817897000001</v>
      </c>
      <c r="U8" s="6">
        <v>76802.138002000007</v>
      </c>
      <c r="V8" s="6">
        <v>78338.653986000005</v>
      </c>
      <c r="W8" s="6">
        <v>78979.310140999994</v>
      </c>
      <c r="X8" s="6">
        <v>80750.431532999995</v>
      </c>
      <c r="Y8" s="6">
        <v>81079.863054999994</v>
      </c>
      <c r="Z8" s="6">
        <v>82577.238605999999</v>
      </c>
      <c r="AA8" s="6">
        <v>83482.457051999998</v>
      </c>
      <c r="AB8" s="6">
        <v>84184.969217000005</v>
      </c>
      <c r="AC8" s="6">
        <v>85490.262864000004</v>
      </c>
      <c r="AD8" s="6">
        <v>87036.361250000002</v>
      </c>
      <c r="AE8" s="6">
        <v>87901.563521000004</v>
      </c>
      <c r="AF8" s="6">
        <v>89088.353839999996</v>
      </c>
      <c r="AG8" s="6">
        <v>89568.176626999993</v>
      </c>
      <c r="AH8" s="6">
        <v>90140.967929000006</v>
      </c>
      <c r="AI8" s="6">
        <v>90858.60295</v>
      </c>
      <c r="AJ8" s="6">
        <v>93301.010519999996</v>
      </c>
      <c r="AK8" s="6">
        <v>94204.146802999996</v>
      </c>
      <c r="AL8" s="6">
        <v>95474.104032999996</v>
      </c>
      <c r="AM8" s="6">
        <v>96394.285824999999</v>
      </c>
      <c r="AN8" s="6">
        <v>96152.012126999995</v>
      </c>
      <c r="AO8" s="6">
        <v>94468.746671999994</v>
      </c>
      <c r="AP8" s="6">
        <v>96213.493145999993</v>
      </c>
      <c r="AQ8" s="6">
        <v>97588.869491000005</v>
      </c>
      <c r="AR8" s="6">
        <v>97562.608548000004</v>
      </c>
      <c r="AS8" s="6">
        <v>97944.444906000004</v>
      </c>
      <c r="AT8" s="6">
        <v>98360.051877000005</v>
      </c>
      <c r="AU8" s="6">
        <v>99247.750245999996</v>
      </c>
      <c r="AV8" s="6">
        <v>99694.390866000002</v>
      </c>
      <c r="AW8" s="6">
        <v>100830.30744999999</v>
      </c>
      <c r="AX8" s="6">
        <v>101700.45699000001</v>
      </c>
      <c r="AY8" s="6">
        <v>102349.82666999999</v>
      </c>
      <c r="AZ8" s="6">
        <v>95039.369955000002</v>
      </c>
      <c r="BA8" s="6">
        <v>99036.476746999993</v>
      </c>
      <c r="BB8">
        <v>99217.479458999995</v>
      </c>
    </row>
    <row r="9" spans="1:54" hidden="1" x14ac:dyDescent="0.2">
      <c r="A9" s="7" t="s">
        <v>59</v>
      </c>
      <c r="B9" s="5">
        <v>49005.624034</v>
      </c>
      <c r="C9" s="5">
        <v>50311.866187</v>
      </c>
      <c r="D9" s="5">
        <v>52188.227270000003</v>
      </c>
      <c r="E9" s="5">
        <v>54029.704382999997</v>
      </c>
      <c r="F9" s="5">
        <v>55030.930683999999</v>
      </c>
      <c r="G9" s="5">
        <v>55958.957519000003</v>
      </c>
      <c r="H9" s="5">
        <v>58973.409648000001</v>
      </c>
      <c r="I9" s="5">
        <v>60810.119889000001</v>
      </c>
      <c r="J9" s="5">
        <v>62026.379652000003</v>
      </c>
      <c r="K9" s="5">
        <v>63376.620948999996</v>
      </c>
      <c r="L9" s="5">
        <v>63210.050255000002</v>
      </c>
      <c r="M9" s="5">
        <v>63468.199437000003</v>
      </c>
      <c r="N9" s="5">
        <v>63709.584938</v>
      </c>
      <c r="O9" s="5">
        <v>65305.900898</v>
      </c>
      <c r="P9" s="5">
        <v>66574.787658000001</v>
      </c>
      <c r="Q9" s="5">
        <v>67181.994768999997</v>
      </c>
      <c r="R9" s="5">
        <v>67424.307956999997</v>
      </c>
      <c r="S9" s="5">
        <v>67427.941179000001</v>
      </c>
      <c r="T9" s="5">
        <v>68946.535289000007</v>
      </c>
      <c r="U9" s="5">
        <v>70313.644</v>
      </c>
      <c r="V9" s="5">
        <v>71747.654313999999</v>
      </c>
      <c r="W9" s="5">
        <v>73357.383421999999</v>
      </c>
      <c r="X9" s="5">
        <v>75764.100495000006</v>
      </c>
      <c r="Y9" s="5">
        <v>76008.784381000005</v>
      </c>
      <c r="Z9" s="5">
        <v>77793.958578999998</v>
      </c>
      <c r="AA9" s="5">
        <v>78656.737500999996</v>
      </c>
      <c r="AB9" s="5">
        <v>79259.319468000002</v>
      </c>
      <c r="AC9" s="5">
        <v>80715.829574000003</v>
      </c>
      <c r="AD9" s="5">
        <v>81368.140174</v>
      </c>
      <c r="AE9" s="5">
        <v>81579.258845000004</v>
      </c>
      <c r="AF9" s="5">
        <v>82167.813190000001</v>
      </c>
      <c r="AG9" s="5">
        <v>83784.205048000003</v>
      </c>
      <c r="AH9" s="5">
        <v>84025.189960999996</v>
      </c>
      <c r="AI9" s="5">
        <v>84349.177893</v>
      </c>
      <c r="AJ9" s="5">
        <v>85069.343833999999</v>
      </c>
      <c r="AK9" s="5">
        <v>85802.974306999997</v>
      </c>
      <c r="AL9" s="5">
        <v>88438.674983999997</v>
      </c>
      <c r="AM9" s="5">
        <v>89540.046161000006</v>
      </c>
      <c r="AN9" s="5">
        <v>89146.617488999997</v>
      </c>
      <c r="AO9" s="5">
        <v>83937.156002999996</v>
      </c>
      <c r="AP9" s="5">
        <v>87136.733215</v>
      </c>
      <c r="AQ9" s="5">
        <v>89475.844188999996</v>
      </c>
      <c r="AR9" s="5">
        <v>88834.593827000004</v>
      </c>
      <c r="AS9" s="5">
        <v>88525.972773999994</v>
      </c>
      <c r="AT9" s="5">
        <v>89696.224035000007</v>
      </c>
      <c r="AU9" s="5">
        <v>90187.883121999999</v>
      </c>
      <c r="AV9" s="5">
        <v>91060.864776000002</v>
      </c>
      <c r="AW9" s="5">
        <v>92254.847823000004</v>
      </c>
      <c r="AX9" s="5">
        <v>91883.092074</v>
      </c>
      <c r="AY9" s="5">
        <v>92011.054883999997</v>
      </c>
      <c r="AZ9" s="5">
        <v>89323.764578000002</v>
      </c>
      <c r="BA9" s="5">
        <v>91537.816984999998</v>
      </c>
      <c r="BB9">
        <v>91965.649615999995</v>
      </c>
    </row>
    <row r="10" spans="1:54" hidden="1" x14ac:dyDescent="0.2">
      <c r="A10" s="4" t="s">
        <v>60</v>
      </c>
      <c r="B10" s="6">
        <v>51682.769805000004</v>
      </c>
      <c r="C10" s="6">
        <v>52605.790541000002</v>
      </c>
      <c r="D10" s="6">
        <v>54688.462574999998</v>
      </c>
      <c r="E10" s="6">
        <v>57767.466650000002</v>
      </c>
      <c r="F10" s="6">
        <v>60012.485034999998</v>
      </c>
      <c r="G10" s="6">
        <v>58713.119146999998</v>
      </c>
      <c r="H10" s="6">
        <v>62266.600928</v>
      </c>
      <c r="I10" s="6">
        <v>63665.367876999997</v>
      </c>
      <c r="J10" s="6">
        <v>65510.873597999998</v>
      </c>
      <c r="K10" s="6">
        <v>68651.381141999998</v>
      </c>
      <c r="L10" s="6">
        <v>69994.181928999998</v>
      </c>
      <c r="M10" s="6">
        <v>70642.272270999994</v>
      </c>
      <c r="N10" s="6">
        <v>70789.582422000007</v>
      </c>
      <c r="O10" s="6">
        <v>71387.076954000004</v>
      </c>
      <c r="P10" s="6">
        <v>73694.037884999998</v>
      </c>
      <c r="Q10" s="6">
        <v>75045.707366000002</v>
      </c>
      <c r="R10" s="6">
        <v>76664.514544000005</v>
      </c>
      <c r="S10" s="6">
        <v>78931.465500000006</v>
      </c>
      <c r="T10" s="6">
        <v>81368.902795000002</v>
      </c>
      <c r="U10" s="6">
        <v>83555.574559000001</v>
      </c>
      <c r="V10" s="6">
        <v>83878.319103000002</v>
      </c>
      <c r="W10" s="6">
        <v>83604.226022000003</v>
      </c>
      <c r="X10" s="6">
        <v>84918.531335000007</v>
      </c>
      <c r="Y10" s="6">
        <v>86518.368503000005</v>
      </c>
      <c r="Z10" s="6">
        <v>89857.840842000005</v>
      </c>
      <c r="AA10" s="6">
        <v>92638.139878999995</v>
      </c>
      <c r="AB10" s="6">
        <v>93240.572339999999</v>
      </c>
      <c r="AC10" s="6">
        <v>94641.398411999995</v>
      </c>
      <c r="AD10" s="6">
        <v>95382.012138999999</v>
      </c>
      <c r="AE10" s="6">
        <v>95885.882232999997</v>
      </c>
      <c r="AF10" s="6">
        <v>97601.336989999996</v>
      </c>
      <c r="AG10" s="6">
        <v>97588.757207999995</v>
      </c>
      <c r="AH10" s="6">
        <v>96220.405312999996</v>
      </c>
      <c r="AI10" s="6">
        <v>94958.571381000002</v>
      </c>
      <c r="AJ10" s="6">
        <v>95729.134627000007</v>
      </c>
      <c r="AK10" s="6">
        <v>95970.643756999998</v>
      </c>
      <c r="AL10" s="6">
        <v>95799.010217999996</v>
      </c>
      <c r="AM10" s="6">
        <v>96035.577269999994</v>
      </c>
      <c r="AN10" s="6">
        <v>94901.299306000001</v>
      </c>
      <c r="AO10" s="6">
        <v>91395.722401999999</v>
      </c>
      <c r="AP10" s="6">
        <v>93558.018949000005</v>
      </c>
      <c r="AQ10" s="6">
        <v>93966.128886999999</v>
      </c>
      <c r="AR10" s="6">
        <v>91411.920702000003</v>
      </c>
      <c r="AS10" s="6">
        <v>91365.108714999995</v>
      </c>
      <c r="AT10" s="6">
        <v>91291.562816999998</v>
      </c>
      <c r="AU10" s="6">
        <v>91405.784052999996</v>
      </c>
      <c r="AV10" s="6">
        <v>91349.164342999997</v>
      </c>
      <c r="AW10" s="6">
        <v>91802.820636000004</v>
      </c>
      <c r="AX10" s="6">
        <v>91801.855009000006</v>
      </c>
      <c r="AY10" s="6">
        <v>91765.837067999993</v>
      </c>
      <c r="AZ10" s="6">
        <v>85359.509539000006</v>
      </c>
      <c r="BA10" s="6">
        <v>90772.692662000001</v>
      </c>
      <c r="BB10">
        <v>92508.493287000005</v>
      </c>
    </row>
    <row r="11" spans="1:54" hidden="1" x14ac:dyDescent="0.2">
      <c r="A11" s="4" t="s">
        <v>61</v>
      </c>
      <c r="B11" s="5">
        <v>31206.887509</v>
      </c>
      <c r="C11" s="5">
        <v>32444.420284</v>
      </c>
      <c r="D11" s="5">
        <v>34992.221573000003</v>
      </c>
      <c r="E11" s="5">
        <v>36967.755394</v>
      </c>
      <c r="F11" s="5">
        <v>36669.041932</v>
      </c>
      <c r="G11" s="5">
        <v>37895.894778000002</v>
      </c>
      <c r="H11" s="5">
        <v>39082.457700999999</v>
      </c>
      <c r="I11" s="5">
        <v>40314.656676999999</v>
      </c>
      <c r="J11" s="5">
        <v>42030.083482000002</v>
      </c>
      <c r="K11" s="5">
        <v>43883.750805000003</v>
      </c>
      <c r="L11" s="5">
        <v>44810.240451999998</v>
      </c>
      <c r="M11" s="5">
        <v>46366.124146000002</v>
      </c>
      <c r="N11" s="5">
        <v>47498.679108999997</v>
      </c>
      <c r="O11" s="5">
        <v>48489.020735999999</v>
      </c>
      <c r="P11" s="5">
        <v>50455.992871000002</v>
      </c>
      <c r="Q11" s="5">
        <v>52773.383514000001</v>
      </c>
      <c r="R11" s="5">
        <v>54234.495068999997</v>
      </c>
      <c r="S11" s="5">
        <v>56531.829268000001</v>
      </c>
      <c r="T11" s="5">
        <v>59605.731029000002</v>
      </c>
      <c r="U11" s="5">
        <v>61633.572192</v>
      </c>
      <c r="V11" s="5">
        <v>63556.526708999998</v>
      </c>
      <c r="W11" s="5">
        <v>64484.50834</v>
      </c>
      <c r="X11" s="5">
        <v>64339.225499</v>
      </c>
      <c r="Y11" s="5">
        <v>63802.288544000003</v>
      </c>
      <c r="Z11" s="5">
        <v>64420.931922999996</v>
      </c>
      <c r="AA11" s="5">
        <v>65888.620511000001</v>
      </c>
      <c r="AB11" s="5">
        <v>67885.815208</v>
      </c>
      <c r="AC11" s="5">
        <v>68062.309806000005</v>
      </c>
      <c r="AD11" s="5">
        <v>67976.111032999994</v>
      </c>
      <c r="AE11" s="5">
        <v>68669.647834000003</v>
      </c>
      <c r="AF11" s="5">
        <v>71085.470553000006</v>
      </c>
      <c r="AG11" s="5">
        <v>71621.925485999993</v>
      </c>
      <c r="AH11" s="5">
        <v>72498.180103999999</v>
      </c>
      <c r="AI11" s="5">
        <v>73572.400024999995</v>
      </c>
      <c r="AJ11" s="5">
        <v>74754.047976999995</v>
      </c>
      <c r="AK11" s="5">
        <v>75497.488578000004</v>
      </c>
      <c r="AL11" s="5">
        <v>76002.393263000005</v>
      </c>
      <c r="AM11" s="5">
        <v>76522.601190999994</v>
      </c>
      <c r="AN11" s="5">
        <v>75701.834801000005</v>
      </c>
      <c r="AO11" s="5">
        <v>72223.910352000006</v>
      </c>
      <c r="AP11" s="5">
        <v>75282.210905999993</v>
      </c>
      <c r="AQ11" s="5">
        <v>75537.486090999999</v>
      </c>
      <c r="AR11" s="5">
        <v>77115.180686000007</v>
      </c>
      <c r="AS11" s="5">
        <v>78341.518047000005</v>
      </c>
      <c r="AT11" s="5">
        <v>78254.126139</v>
      </c>
      <c r="AU11" s="5">
        <v>79366.208111</v>
      </c>
      <c r="AV11" s="5">
        <v>79214.877588999996</v>
      </c>
      <c r="AW11" s="5">
        <v>79705.621662999998</v>
      </c>
      <c r="AX11" s="5">
        <v>78833.614887000003</v>
      </c>
      <c r="AY11" s="5">
        <v>77819.687896000003</v>
      </c>
      <c r="AZ11" s="5">
        <v>74872.008394000004</v>
      </c>
      <c r="BA11" s="5">
        <v>76541.163400000005</v>
      </c>
      <c r="BB11">
        <v>77211.524445000003</v>
      </c>
    </row>
    <row r="12" spans="1:54" hidden="1" x14ac:dyDescent="0.2">
      <c r="A12" s="4" t="s">
        <v>62</v>
      </c>
      <c r="B12" s="6">
        <v>39816.519569999997</v>
      </c>
      <c r="C12" s="6">
        <v>41361.975164000003</v>
      </c>
      <c r="D12" s="6">
        <v>44600.123053000003</v>
      </c>
      <c r="E12" s="6">
        <v>47323.041041999997</v>
      </c>
      <c r="F12" s="6">
        <v>49381.292479000003</v>
      </c>
      <c r="G12" s="6">
        <v>50121.651575000004</v>
      </c>
      <c r="H12" s="6">
        <v>52044.487914999998</v>
      </c>
      <c r="I12" s="6">
        <v>53861.054164000001</v>
      </c>
      <c r="J12" s="6">
        <v>55513.847894999999</v>
      </c>
      <c r="K12" s="6">
        <v>56312.000168999999</v>
      </c>
      <c r="L12" s="6">
        <v>59165.378938000002</v>
      </c>
      <c r="M12" s="6">
        <v>60538.659978000003</v>
      </c>
      <c r="N12" s="6">
        <v>61823.616675999998</v>
      </c>
      <c r="O12" s="6">
        <v>63138.605847999999</v>
      </c>
      <c r="P12" s="6">
        <v>65734.635058</v>
      </c>
      <c r="Q12" s="6">
        <v>67957.727014000004</v>
      </c>
      <c r="R12" s="6">
        <v>68579.201117000004</v>
      </c>
      <c r="S12" s="6">
        <v>69073.725294999997</v>
      </c>
      <c r="T12" s="6">
        <v>70135.503859000004</v>
      </c>
      <c r="U12" s="6">
        <v>70951.079066999999</v>
      </c>
      <c r="V12" s="6">
        <v>70938.056001999998</v>
      </c>
      <c r="W12" s="6">
        <v>71881.715498000005</v>
      </c>
      <c r="X12" s="6">
        <v>73573.495771999995</v>
      </c>
      <c r="Y12" s="6">
        <v>74940.788106000007</v>
      </c>
      <c r="Z12" s="6">
        <v>77091.752854000006</v>
      </c>
      <c r="AA12" s="6">
        <v>77736.525500999996</v>
      </c>
      <c r="AB12" s="6">
        <v>78667.183401000002</v>
      </c>
      <c r="AC12" s="6">
        <v>78639.277109000002</v>
      </c>
      <c r="AD12" s="6">
        <v>78649.152746000007</v>
      </c>
      <c r="AE12" s="6">
        <v>78603.248703000005</v>
      </c>
      <c r="AF12" s="6">
        <v>78813.347859000001</v>
      </c>
      <c r="AG12" s="6">
        <v>79356.145273000002</v>
      </c>
      <c r="AH12" s="6">
        <v>79550.338604999997</v>
      </c>
      <c r="AI12" s="6">
        <v>79379.287504000007</v>
      </c>
      <c r="AJ12" s="6">
        <v>78965.095652999997</v>
      </c>
      <c r="AK12" s="6">
        <v>78536.278292999996</v>
      </c>
      <c r="AL12" s="6">
        <v>78538.229453000007</v>
      </c>
      <c r="AM12" s="6">
        <v>78830.210693000001</v>
      </c>
      <c r="AN12" s="6">
        <v>79442.814433000007</v>
      </c>
      <c r="AO12" s="6">
        <v>81627.589120000004</v>
      </c>
      <c r="AP12" s="6">
        <v>83213.378670000006</v>
      </c>
      <c r="AQ12" s="6">
        <v>84685.186419999998</v>
      </c>
      <c r="AR12" s="6">
        <v>85614.199506000004</v>
      </c>
      <c r="AS12" s="6">
        <v>86524.148616999999</v>
      </c>
      <c r="AT12" s="6">
        <v>86830.014288000006</v>
      </c>
      <c r="AU12" s="6">
        <v>87709.834566000005</v>
      </c>
      <c r="AV12" s="6">
        <v>88485.940938999993</v>
      </c>
      <c r="AW12" s="6">
        <v>88783.986254999996</v>
      </c>
      <c r="AX12" s="6">
        <v>88854.703596000007</v>
      </c>
      <c r="AY12" s="6">
        <v>88286.607285999999</v>
      </c>
      <c r="AZ12" s="6">
        <v>81705.957240999996</v>
      </c>
      <c r="BA12" s="6">
        <v>84144.732929000005</v>
      </c>
      <c r="BB12">
        <v>86331.699259000001</v>
      </c>
    </row>
    <row r="13" spans="1:54" hidden="1" x14ac:dyDescent="0.2">
      <c r="A13" s="4" t="s">
        <v>63</v>
      </c>
      <c r="B13" s="5">
        <v>42116.298153000003</v>
      </c>
      <c r="C13" s="5">
        <v>43983.270676</v>
      </c>
      <c r="D13" s="5">
        <v>45749.206514999998</v>
      </c>
      <c r="E13" s="5">
        <v>47980.798422</v>
      </c>
      <c r="F13" s="5">
        <v>46668.65496</v>
      </c>
      <c r="G13" s="5">
        <v>46157.961986000002</v>
      </c>
      <c r="H13" s="5">
        <v>47783.479703999998</v>
      </c>
      <c r="I13" s="5">
        <v>48912.490404999997</v>
      </c>
      <c r="J13" s="5">
        <v>50701.687599999997</v>
      </c>
      <c r="K13" s="5">
        <v>52069.070813999999</v>
      </c>
      <c r="L13" s="5">
        <v>51233.001300999997</v>
      </c>
      <c r="M13" s="5">
        <v>52546.062295000003</v>
      </c>
      <c r="N13" s="5">
        <v>54584.855194999996</v>
      </c>
      <c r="O13" s="5">
        <v>57000.244788000004</v>
      </c>
      <c r="P13" s="5">
        <v>57011.166894000002</v>
      </c>
      <c r="Q13" s="5">
        <v>58759.540579</v>
      </c>
      <c r="R13" s="5">
        <v>60410.074353999997</v>
      </c>
      <c r="S13" s="5">
        <v>62253.719252000003</v>
      </c>
      <c r="T13" s="5">
        <v>63548.594337000002</v>
      </c>
      <c r="U13" s="5">
        <v>63384.136180000001</v>
      </c>
      <c r="V13" s="5">
        <v>63555.227358999997</v>
      </c>
      <c r="W13" s="5">
        <v>64726.859962000002</v>
      </c>
      <c r="X13" s="5">
        <v>66468.243939000007</v>
      </c>
      <c r="Y13" s="5">
        <v>68639.915500999996</v>
      </c>
      <c r="Z13" s="5">
        <v>70722.737943</v>
      </c>
      <c r="AA13" s="5">
        <v>71712.632010000001</v>
      </c>
      <c r="AB13" s="5">
        <v>72402.216106000007</v>
      </c>
      <c r="AC13" s="5">
        <v>74346.566118999996</v>
      </c>
      <c r="AD13" s="5">
        <v>75918.922179999994</v>
      </c>
      <c r="AE13" s="5">
        <v>77131.821427000003</v>
      </c>
      <c r="AF13" s="5">
        <v>79364.779236000002</v>
      </c>
      <c r="AG13" s="5">
        <v>80409.653351000001</v>
      </c>
      <c r="AH13" s="5">
        <v>81152.615688999998</v>
      </c>
      <c r="AI13" s="5">
        <v>82859.260294000007</v>
      </c>
      <c r="AJ13" s="5">
        <v>83879.824609000003</v>
      </c>
      <c r="AK13" s="5">
        <v>85163.824643</v>
      </c>
      <c r="AL13" s="5">
        <v>86145.923032999999</v>
      </c>
      <c r="AM13" s="5">
        <v>87637.583522999994</v>
      </c>
      <c r="AN13" s="5">
        <v>86767.461442</v>
      </c>
      <c r="AO13" s="5">
        <v>84198.904146999994</v>
      </c>
      <c r="AP13" s="5">
        <v>86030.756118999998</v>
      </c>
      <c r="AQ13" s="5">
        <v>86512.265012999997</v>
      </c>
      <c r="AR13" s="5">
        <v>86820.044632000005</v>
      </c>
      <c r="AS13" s="5">
        <v>87377.666196000006</v>
      </c>
      <c r="AT13" s="5">
        <v>88089.419968000002</v>
      </c>
      <c r="AU13" s="5">
        <v>88662.191875000004</v>
      </c>
      <c r="AV13" s="5">
        <v>89268.522593000002</v>
      </c>
      <c r="AW13" s="5">
        <v>90551.783848999999</v>
      </c>
      <c r="AX13" s="5">
        <v>91009.066617999997</v>
      </c>
      <c r="AY13" s="5">
        <v>91477.694533999995</v>
      </c>
      <c r="AZ13" s="5">
        <v>82102.743327000004</v>
      </c>
      <c r="BA13" s="5">
        <v>88617.143486000001</v>
      </c>
      <c r="BB13">
        <v>91304.894576000006</v>
      </c>
    </row>
    <row r="14" spans="1:54" hidden="1" x14ac:dyDescent="0.2">
      <c r="A14" s="4" t="s">
        <v>64</v>
      </c>
      <c r="B14" s="6">
        <v>62602.852498</v>
      </c>
      <c r="C14" s="6">
        <v>64416.568376000003</v>
      </c>
      <c r="D14" s="6">
        <v>65909.434322999994</v>
      </c>
      <c r="E14" s="6">
        <v>67429.425392999998</v>
      </c>
      <c r="F14" s="6">
        <v>65842.808069000006</v>
      </c>
      <c r="G14" s="6">
        <v>66477.222743999999</v>
      </c>
      <c r="H14" s="6">
        <v>67926.339848000003</v>
      </c>
      <c r="I14" s="6">
        <v>68667.111170000004</v>
      </c>
      <c r="J14" s="6">
        <v>69533.060790999996</v>
      </c>
      <c r="K14" s="6">
        <v>69793.709430000003</v>
      </c>
      <c r="L14" s="6">
        <v>69268.559684000007</v>
      </c>
      <c r="M14" s="6">
        <v>70217.901459000001</v>
      </c>
      <c r="N14" s="6">
        <v>69475.373806000003</v>
      </c>
      <c r="O14" s="6">
        <v>71721.437858000005</v>
      </c>
      <c r="P14" s="6">
        <v>73914.903317000004</v>
      </c>
      <c r="Q14" s="6">
        <v>75467.022333999994</v>
      </c>
      <c r="R14" s="6">
        <v>76358.207876999993</v>
      </c>
      <c r="S14" s="6">
        <v>77031.857831999994</v>
      </c>
      <c r="T14" s="6">
        <v>78554.146682999999</v>
      </c>
      <c r="U14" s="6">
        <v>79842.198589000007</v>
      </c>
      <c r="V14" s="6">
        <v>80419.811971999996</v>
      </c>
      <c r="W14" s="6">
        <v>81087.134210000004</v>
      </c>
      <c r="X14" s="6">
        <v>83522.530064999999</v>
      </c>
      <c r="Y14" s="6">
        <v>84714.119340999998</v>
      </c>
      <c r="Z14" s="6">
        <v>86270.005520999999</v>
      </c>
      <c r="AA14" s="6">
        <v>87378.995087999996</v>
      </c>
      <c r="AB14" s="6">
        <v>89474.881552000006</v>
      </c>
      <c r="AC14" s="6">
        <v>91484.803893999997</v>
      </c>
      <c r="AD14" s="6">
        <v>94262.125492000006</v>
      </c>
      <c r="AE14" s="6">
        <v>97330.854063999999</v>
      </c>
      <c r="AF14" s="6">
        <v>98827.389186</v>
      </c>
      <c r="AG14" s="6">
        <v>99739.726142</v>
      </c>
      <c r="AH14" s="6">
        <v>101722.79352000001</v>
      </c>
      <c r="AI14" s="6">
        <v>103621.41856999999</v>
      </c>
      <c r="AJ14" s="6">
        <v>106484.68773000001</v>
      </c>
      <c r="AK14" s="6">
        <v>108350.8293</v>
      </c>
      <c r="AL14" s="6">
        <v>109312.32582</v>
      </c>
      <c r="AM14" s="6">
        <v>110304.62012000001</v>
      </c>
      <c r="AN14" s="6">
        <v>110919.62278999999</v>
      </c>
      <c r="AO14" s="6">
        <v>112185.27118</v>
      </c>
      <c r="AP14" s="6">
        <v>115876.19186000001</v>
      </c>
      <c r="AQ14" s="6">
        <v>117019.12102999999</v>
      </c>
      <c r="AR14" s="6">
        <v>117553.89357</v>
      </c>
      <c r="AS14" s="6">
        <v>118547.16461000001</v>
      </c>
      <c r="AT14" s="6">
        <v>119358.46768</v>
      </c>
      <c r="AU14" s="6">
        <v>120569.68874</v>
      </c>
      <c r="AV14" s="6">
        <v>120516.21937999999</v>
      </c>
      <c r="AW14" s="6">
        <v>121708.48446000001</v>
      </c>
      <c r="AX14" s="6">
        <v>123365.32541999999</v>
      </c>
      <c r="AY14" s="6">
        <v>124773.65827</v>
      </c>
      <c r="AZ14" s="6">
        <v>129196.33598</v>
      </c>
      <c r="BA14" s="6">
        <v>132656.97370999999</v>
      </c>
      <c r="BB14">
        <v>130507.50086</v>
      </c>
    </row>
    <row r="15" spans="1:54" ht="21" hidden="1" x14ac:dyDescent="0.2">
      <c r="A15" s="4" t="s">
        <v>67</v>
      </c>
      <c r="B15" s="5" t="s">
        <v>66</v>
      </c>
      <c r="C15" s="5" t="s">
        <v>66</v>
      </c>
      <c r="D15" s="5" t="s">
        <v>66</v>
      </c>
      <c r="E15" s="5" t="s">
        <v>66</v>
      </c>
      <c r="F15" s="5" t="s">
        <v>66</v>
      </c>
      <c r="G15" s="5" t="s">
        <v>66</v>
      </c>
      <c r="H15" s="5" t="s">
        <v>66</v>
      </c>
      <c r="I15" s="5" t="s">
        <v>66</v>
      </c>
      <c r="J15" s="5" t="s">
        <v>66</v>
      </c>
      <c r="K15" s="5" t="s">
        <v>66</v>
      </c>
      <c r="L15" s="5" t="s">
        <v>66</v>
      </c>
      <c r="M15" s="5" t="s">
        <v>66</v>
      </c>
      <c r="N15" s="5" t="s">
        <v>66</v>
      </c>
      <c r="O15" s="5" t="s">
        <v>66</v>
      </c>
      <c r="P15" s="5" t="s">
        <v>66</v>
      </c>
      <c r="Q15" s="5" t="s">
        <v>66</v>
      </c>
      <c r="R15" s="5" t="s">
        <v>66</v>
      </c>
      <c r="S15" s="5" t="s">
        <v>66</v>
      </c>
      <c r="T15" s="5" t="s">
        <v>66</v>
      </c>
      <c r="U15" s="5" t="s">
        <v>66</v>
      </c>
      <c r="V15" s="5" t="s">
        <v>66</v>
      </c>
      <c r="W15" s="5" t="s">
        <v>66</v>
      </c>
      <c r="X15" s="5" t="s">
        <v>66</v>
      </c>
      <c r="Y15" s="5" t="s">
        <v>66</v>
      </c>
      <c r="Z15" s="5" t="s">
        <v>66</v>
      </c>
      <c r="AA15" s="5">
        <v>69134.509883999999</v>
      </c>
      <c r="AB15" s="5">
        <v>70062.679621000003</v>
      </c>
      <c r="AC15" s="5">
        <v>71334.581598999997</v>
      </c>
      <c r="AD15" s="5">
        <v>72525.515318999998</v>
      </c>
      <c r="AE15" s="5">
        <v>73895.460808000003</v>
      </c>
      <c r="AF15" s="5">
        <v>75632.898056000005</v>
      </c>
      <c r="AG15" s="5">
        <v>76702.501411999998</v>
      </c>
      <c r="AH15" s="5">
        <v>77662.122300000003</v>
      </c>
      <c r="AI15" s="5">
        <v>78096.316294000004</v>
      </c>
      <c r="AJ15" s="5">
        <v>79704.672766000003</v>
      </c>
      <c r="AK15" s="5">
        <v>80379.281784999999</v>
      </c>
      <c r="AL15" s="5">
        <v>81625.694954999999</v>
      </c>
      <c r="AM15" s="5">
        <v>82489.480752999996</v>
      </c>
      <c r="AN15" s="5">
        <v>82206.704259000006</v>
      </c>
      <c r="AO15" s="5">
        <v>80113.432941999999</v>
      </c>
      <c r="AP15" s="5">
        <v>82641.615544999993</v>
      </c>
      <c r="AQ15" s="5">
        <v>84144.680607999995</v>
      </c>
      <c r="AR15" s="5">
        <v>83736.590823999999</v>
      </c>
      <c r="AS15" s="5">
        <v>83985.016271</v>
      </c>
      <c r="AT15" s="5">
        <v>84547.335837999999</v>
      </c>
      <c r="AU15" s="5">
        <v>85679.679382999995</v>
      </c>
      <c r="AV15" s="5">
        <v>86254.667214000001</v>
      </c>
      <c r="AW15" s="5">
        <v>87288.040670999995</v>
      </c>
      <c r="AX15" s="5">
        <v>87805.254134999996</v>
      </c>
      <c r="AY15" s="5">
        <v>88404.690910000005</v>
      </c>
      <c r="AZ15" s="5">
        <v>84622.640893000003</v>
      </c>
      <c r="BA15" s="5">
        <v>87930.455921000001</v>
      </c>
      <c r="BB15">
        <v>89237.648534000007</v>
      </c>
    </row>
    <row r="16" spans="1:54" hidden="1" x14ac:dyDescent="0.2">
      <c r="A16" s="4" t="s">
        <v>65</v>
      </c>
      <c r="B16" s="6" t="s">
        <v>66</v>
      </c>
      <c r="C16" s="6" t="s">
        <v>66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6" t="s">
        <v>66</v>
      </c>
      <c r="J16" s="6" t="s">
        <v>66</v>
      </c>
      <c r="K16" s="6" t="s">
        <v>66</v>
      </c>
      <c r="L16" s="6" t="s">
        <v>66</v>
      </c>
      <c r="M16" s="6" t="s">
        <v>66</v>
      </c>
      <c r="N16" s="6" t="s">
        <v>66</v>
      </c>
      <c r="O16" s="6" t="s">
        <v>66</v>
      </c>
      <c r="P16" s="6" t="s">
        <v>66</v>
      </c>
      <c r="Q16" s="6" t="s">
        <v>66</v>
      </c>
      <c r="R16" s="6" t="s">
        <v>66</v>
      </c>
      <c r="S16" s="6" t="s">
        <v>66</v>
      </c>
      <c r="T16" s="6" t="s">
        <v>66</v>
      </c>
      <c r="U16" s="6" t="s">
        <v>66</v>
      </c>
      <c r="V16" s="6" t="s">
        <v>66</v>
      </c>
      <c r="W16" s="6" t="s">
        <v>66</v>
      </c>
      <c r="X16" s="6" t="s">
        <v>66</v>
      </c>
      <c r="Y16" s="6" t="s">
        <v>66</v>
      </c>
      <c r="Z16" s="6" t="s">
        <v>66</v>
      </c>
      <c r="AA16" s="6">
        <v>79314.966853000005</v>
      </c>
      <c r="AB16" s="6">
        <v>80086.076885000002</v>
      </c>
      <c r="AC16" s="6">
        <v>81388.813402</v>
      </c>
      <c r="AD16" s="6">
        <v>82261.853541000004</v>
      </c>
      <c r="AE16" s="6">
        <v>83074.234685999996</v>
      </c>
      <c r="AF16" s="6">
        <v>84339.245574</v>
      </c>
      <c r="AG16" s="6">
        <v>85151.936061</v>
      </c>
      <c r="AH16" s="6">
        <v>85269.814838000006</v>
      </c>
      <c r="AI16" s="6">
        <v>85460.900959999999</v>
      </c>
      <c r="AJ16" s="6">
        <v>86751.308332000001</v>
      </c>
      <c r="AK16" s="6">
        <v>87320.191034999996</v>
      </c>
      <c r="AL16" s="6">
        <v>88592.775433000003</v>
      </c>
      <c r="AM16" s="6">
        <v>89557.344968000005</v>
      </c>
      <c r="AN16" s="6">
        <v>89171.952262999999</v>
      </c>
      <c r="AO16" s="6">
        <v>86802.816124999998</v>
      </c>
      <c r="AP16" s="6">
        <v>89152.692876999994</v>
      </c>
      <c r="AQ16" s="6">
        <v>90492.004413999995</v>
      </c>
      <c r="AR16" s="6">
        <v>90024.805693999995</v>
      </c>
      <c r="AS16" s="6">
        <v>90249.734219000005</v>
      </c>
      <c r="AT16" s="6">
        <v>90839.128930000006</v>
      </c>
      <c r="AU16" s="6">
        <v>91823.163149999993</v>
      </c>
      <c r="AV16" s="6">
        <v>92233.932428999993</v>
      </c>
      <c r="AW16" s="6">
        <v>93192.665028999996</v>
      </c>
      <c r="AX16" s="6">
        <v>93327.027709000002</v>
      </c>
      <c r="AY16" s="6">
        <v>93560.906841999997</v>
      </c>
      <c r="AZ16" s="6">
        <v>89233.291320999997</v>
      </c>
      <c r="BA16" s="6">
        <v>92699.634917999996</v>
      </c>
      <c r="BB16">
        <v>93788.95</v>
      </c>
    </row>
    <row r="17" spans="1:54" hidden="1" x14ac:dyDescent="0.2">
      <c r="A17" s="4" t="s">
        <v>68</v>
      </c>
      <c r="B17" s="5">
        <v>49240.678239000001</v>
      </c>
      <c r="C17" s="5">
        <v>50802.056650999999</v>
      </c>
      <c r="D17" s="5">
        <v>52811.320654000003</v>
      </c>
      <c r="E17" s="5">
        <v>54794.175405000002</v>
      </c>
      <c r="F17" s="5">
        <v>54609.954823</v>
      </c>
      <c r="G17" s="5">
        <v>55029.394726999999</v>
      </c>
      <c r="H17" s="5">
        <v>57013.440973999997</v>
      </c>
      <c r="I17" s="5">
        <v>58244.776063999998</v>
      </c>
      <c r="J17" s="5">
        <v>59704.768415999999</v>
      </c>
      <c r="K17" s="5">
        <v>60929.746799</v>
      </c>
      <c r="L17" s="5">
        <v>60985.173351999998</v>
      </c>
      <c r="M17" s="5">
        <v>61983.361560999998</v>
      </c>
      <c r="N17" s="5">
        <v>62256.237689000001</v>
      </c>
      <c r="O17" s="5">
        <v>63866.689649</v>
      </c>
      <c r="P17" s="5">
        <v>65745.565610999998</v>
      </c>
      <c r="Q17" s="5">
        <v>67339.193205999996</v>
      </c>
      <c r="R17" s="5">
        <v>68419.872315999994</v>
      </c>
      <c r="S17" s="5">
        <v>69658.813557000001</v>
      </c>
      <c r="T17" s="5">
        <v>71613.183722000002</v>
      </c>
      <c r="U17" s="5">
        <v>72989.281203999999</v>
      </c>
      <c r="V17" s="5">
        <v>73924.417839000002</v>
      </c>
      <c r="W17" s="5">
        <v>74666.574466999999</v>
      </c>
      <c r="X17" s="5">
        <v>76313.135150000002</v>
      </c>
      <c r="Y17" s="5">
        <v>77076.508017</v>
      </c>
      <c r="Z17" s="5">
        <v>78670.632633999994</v>
      </c>
      <c r="AA17" s="5">
        <v>79921.969828999994</v>
      </c>
      <c r="AB17" s="5">
        <v>81460.549274000005</v>
      </c>
      <c r="AC17" s="5">
        <v>82939.332221999997</v>
      </c>
      <c r="AD17" s="5">
        <v>84557.042675000004</v>
      </c>
      <c r="AE17" s="5">
        <v>86353.321366999997</v>
      </c>
      <c r="AF17" s="5">
        <v>88125.152012999999</v>
      </c>
      <c r="AG17" s="5">
        <v>88969.952244</v>
      </c>
      <c r="AH17" s="5">
        <v>90037.224736999997</v>
      </c>
      <c r="AI17" s="5">
        <v>91198.346971000006</v>
      </c>
      <c r="AJ17" s="5">
        <v>93093.980297999995</v>
      </c>
      <c r="AK17" s="5">
        <v>94406.018637000001</v>
      </c>
      <c r="AL17" s="5">
        <v>95475.199280999994</v>
      </c>
      <c r="AM17" s="5">
        <v>96331.072314000005</v>
      </c>
      <c r="AN17" s="5">
        <v>96153.007605999999</v>
      </c>
      <c r="AO17" s="5">
        <v>94574.359586999999</v>
      </c>
      <c r="AP17" s="5">
        <v>97490.507895000002</v>
      </c>
      <c r="AQ17" s="5">
        <v>98547.428851000004</v>
      </c>
      <c r="AR17" s="5">
        <v>98985.036794</v>
      </c>
      <c r="AS17" s="5">
        <v>99740.197134000002</v>
      </c>
      <c r="AT17" s="5">
        <v>100469.17668999999</v>
      </c>
      <c r="AU17" s="5">
        <v>101439.64945</v>
      </c>
      <c r="AV17" s="5">
        <v>101632.56664</v>
      </c>
      <c r="AW17" s="5">
        <v>102631.52529000001</v>
      </c>
      <c r="AX17" s="5">
        <v>103273.76545000001</v>
      </c>
      <c r="AY17" s="5">
        <v>103785.63137</v>
      </c>
      <c r="AZ17" s="5">
        <v>102702.74227</v>
      </c>
      <c r="BA17" s="5">
        <v>106078.56822</v>
      </c>
      <c r="BB17">
        <v>105945.7237</v>
      </c>
    </row>
    <row r="18" spans="1:54" hidden="1" x14ac:dyDescent="0.2">
      <c r="A18" s="4" t="s">
        <v>69</v>
      </c>
      <c r="B18" s="6" t="s">
        <v>66</v>
      </c>
      <c r="C18" s="6" t="s">
        <v>66</v>
      </c>
      <c r="D18" s="6" t="s">
        <v>66</v>
      </c>
      <c r="E18" s="6" t="s">
        <v>66</v>
      </c>
      <c r="F18" s="6" t="s">
        <v>66</v>
      </c>
      <c r="G18" s="6" t="s">
        <v>66</v>
      </c>
      <c r="H18" s="6" t="s">
        <v>66</v>
      </c>
      <c r="I18" s="6" t="s">
        <v>66</v>
      </c>
      <c r="J18" s="6" t="s">
        <v>66</v>
      </c>
      <c r="K18" s="6" t="s">
        <v>66</v>
      </c>
      <c r="L18" s="6" t="s">
        <v>66</v>
      </c>
      <c r="M18" s="6" t="s">
        <v>66</v>
      </c>
      <c r="N18" s="6" t="s">
        <v>66</v>
      </c>
      <c r="O18" s="6" t="s">
        <v>66</v>
      </c>
      <c r="P18" s="6" t="s">
        <v>66</v>
      </c>
      <c r="Q18" s="6" t="s">
        <v>66</v>
      </c>
      <c r="R18" s="6" t="s">
        <v>66</v>
      </c>
      <c r="S18" s="6" t="s">
        <v>66</v>
      </c>
      <c r="T18" s="6" t="s">
        <v>66</v>
      </c>
      <c r="U18" s="6" t="s">
        <v>66</v>
      </c>
      <c r="V18" s="6" t="s">
        <v>66</v>
      </c>
      <c r="W18" s="6" t="s">
        <v>66</v>
      </c>
      <c r="X18" s="6" t="s">
        <v>66</v>
      </c>
      <c r="Y18" s="6" t="s">
        <v>66</v>
      </c>
      <c r="Z18" s="6" t="s">
        <v>66</v>
      </c>
      <c r="AA18" s="6">
        <v>69153.372665000003</v>
      </c>
      <c r="AB18" s="6">
        <v>70531.632610999994</v>
      </c>
      <c r="AC18" s="6">
        <v>71913.907351999995</v>
      </c>
      <c r="AD18" s="6">
        <v>73297.125090999994</v>
      </c>
      <c r="AE18" s="6">
        <v>74902.825981999995</v>
      </c>
      <c r="AF18" s="6">
        <v>76651.501986000003</v>
      </c>
      <c r="AG18" s="6">
        <v>77300.452229999995</v>
      </c>
      <c r="AH18" s="6">
        <v>78210.967420000001</v>
      </c>
      <c r="AI18" s="6">
        <v>79317.878238999998</v>
      </c>
      <c r="AJ18" s="6">
        <v>81030.636807000003</v>
      </c>
      <c r="AK18" s="6">
        <v>82103.274929000007</v>
      </c>
      <c r="AL18" s="6">
        <v>83302.666666000005</v>
      </c>
      <c r="AM18" s="6">
        <v>84245.040177999996</v>
      </c>
      <c r="AN18" s="6">
        <v>84039.020929000006</v>
      </c>
      <c r="AO18" s="6">
        <v>82368.141946000003</v>
      </c>
      <c r="AP18" s="6">
        <v>84612.153445999997</v>
      </c>
      <c r="AQ18" s="6">
        <v>85531.290322999994</v>
      </c>
      <c r="AR18" s="6">
        <v>85776.688043000002</v>
      </c>
      <c r="AS18" s="6">
        <v>86539.718993999995</v>
      </c>
      <c r="AT18" s="6">
        <v>87192.355886000005</v>
      </c>
      <c r="AU18" s="6">
        <v>88183.160524999999</v>
      </c>
      <c r="AV18" s="6">
        <v>88648.679174999997</v>
      </c>
      <c r="AW18" s="6">
        <v>89645.670882999999</v>
      </c>
      <c r="AX18" s="6">
        <v>90287.322536000007</v>
      </c>
      <c r="AY18" s="6">
        <v>90771.425977000006</v>
      </c>
      <c r="AZ18" s="6">
        <v>90305.248284000001</v>
      </c>
      <c r="BA18" s="6">
        <v>92730.640249999997</v>
      </c>
      <c r="BB18">
        <v>92644.408066000004</v>
      </c>
    </row>
    <row r="19" spans="1:54" hidden="1" x14ac:dyDescent="0.2">
      <c r="A19" s="8" t="s">
        <v>73</v>
      </c>
    </row>
    <row r="20" spans="1:54" hidden="1" x14ac:dyDescent="0.2">
      <c r="A20" s="9" t="s">
        <v>74</v>
      </c>
    </row>
    <row r="21" spans="1:54" hidden="1" x14ac:dyDescent="0.2">
      <c r="A21" s="10" t="s">
        <v>75</v>
      </c>
    </row>
    <row r="22" spans="1:54" hidden="1" x14ac:dyDescent="0.2"/>
    <row r="23" spans="1:54" hidden="1" x14ac:dyDescent="0.2">
      <c r="A23" s="11"/>
      <c r="B23" s="3" t="s">
        <v>5</v>
      </c>
      <c r="C23" s="3" t="s">
        <v>6</v>
      </c>
      <c r="D23" s="3" t="s">
        <v>7</v>
      </c>
      <c r="E23" s="3" t="s">
        <v>8</v>
      </c>
      <c r="F23" s="3" t="s">
        <v>9</v>
      </c>
      <c r="G23" s="3" t="s">
        <v>10</v>
      </c>
      <c r="H23" s="3" t="s">
        <v>11</v>
      </c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  <c r="Q23" s="3" t="s">
        <v>20</v>
      </c>
      <c r="R23" s="3" t="s">
        <v>21</v>
      </c>
      <c r="S23" s="3" t="s">
        <v>22</v>
      </c>
      <c r="T23" s="3" t="s">
        <v>23</v>
      </c>
      <c r="U23" s="3" t="s">
        <v>24</v>
      </c>
      <c r="V23" s="3" t="s">
        <v>25</v>
      </c>
      <c r="W23" s="3" t="s">
        <v>26</v>
      </c>
      <c r="X23" s="3" t="s">
        <v>27</v>
      </c>
      <c r="Y23" s="3" t="s">
        <v>28</v>
      </c>
      <c r="Z23" s="3" t="s">
        <v>29</v>
      </c>
      <c r="AA23" s="3" t="s">
        <v>30</v>
      </c>
      <c r="AB23" s="3" t="s">
        <v>31</v>
      </c>
      <c r="AC23" s="3" t="s">
        <v>32</v>
      </c>
      <c r="AD23" s="3" t="s">
        <v>33</v>
      </c>
      <c r="AE23" s="3" t="s">
        <v>34</v>
      </c>
      <c r="AF23" s="3" t="s">
        <v>35</v>
      </c>
      <c r="AG23" s="3" t="s">
        <v>36</v>
      </c>
      <c r="AH23" s="3" t="s">
        <v>37</v>
      </c>
      <c r="AI23" s="3" t="s">
        <v>38</v>
      </c>
      <c r="AJ23" s="3" t="s">
        <v>39</v>
      </c>
      <c r="AK23" s="3" t="s">
        <v>40</v>
      </c>
      <c r="AL23" s="3" t="s">
        <v>41</v>
      </c>
      <c r="AM23" s="3" t="s">
        <v>42</v>
      </c>
      <c r="AN23" s="3" t="s">
        <v>43</v>
      </c>
      <c r="AO23" s="3" t="s">
        <v>44</v>
      </c>
      <c r="AP23" s="3" t="s">
        <v>45</v>
      </c>
      <c r="AQ23" s="3" t="s">
        <v>46</v>
      </c>
      <c r="AR23" s="3" t="s">
        <v>47</v>
      </c>
      <c r="AS23" s="3" t="s">
        <v>48</v>
      </c>
      <c r="AT23" s="3" t="s">
        <v>49</v>
      </c>
      <c r="AU23" s="3" t="s">
        <v>50</v>
      </c>
      <c r="AV23" s="3" t="s">
        <v>51</v>
      </c>
      <c r="AW23" s="3" t="s">
        <v>52</v>
      </c>
      <c r="AX23" s="3" t="s">
        <v>53</v>
      </c>
      <c r="AY23" s="3" t="s">
        <v>54</v>
      </c>
      <c r="AZ23" s="3" t="s">
        <v>55</v>
      </c>
      <c r="BA23" s="3" t="s">
        <v>56</v>
      </c>
      <c r="BB23">
        <v>2022</v>
      </c>
    </row>
    <row r="24" spans="1:54" hidden="1" x14ac:dyDescent="0.2">
      <c r="A24" s="4" t="s">
        <v>58</v>
      </c>
      <c r="B24" s="6">
        <v>47612.647025999999</v>
      </c>
      <c r="C24" s="6">
        <v>49909.933133999999</v>
      </c>
      <c r="D24" s="6">
        <v>51844.428597999999</v>
      </c>
      <c r="E24" s="6">
        <v>54379.140346</v>
      </c>
      <c r="F24" s="6">
        <v>56200.852089</v>
      </c>
      <c r="G24" s="6">
        <v>56096.481851999997</v>
      </c>
      <c r="H24" s="6">
        <v>58057.454393</v>
      </c>
      <c r="I24" s="6">
        <v>59539.695919999998</v>
      </c>
      <c r="J24" s="6">
        <v>61540.713538999997</v>
      </c>
      <c r="K24" s="6">
        <v>63298.455008999998</v>
      </c>
      <c r="L24" s="6">
        <v>64005.268494999997</v>
      </c>
      <c r="M24" s="6">
        <v>64755.279556000001</v>
      </c>
      <c r="N24" s="6">
        <v>66204.957710000002</v>
      </c>
      <c r="O24" s="6">
        <v>67100.445921000006</v>
      </c>
      <c r="P24" s="6">
        <v>68466.775515000001</v>
      </c>
      <c r="Q24" s="6">
        <v>69729.454261999999</v>
      </c>
      <c r="R24" s="6">
        <v>71011.854538</v>
      </c>
      <c r="S24" s="6">
        <v>72192.154055000006</v>
      </c>
      <c r="T24" s="6">
        <v>74883.817897000001</v>
      </c>
      <c r="U24" s="6">
        <v>76802.138002000007</v>
      </c>
      <c r="V24" s="6">
        <v>78338.653986000005</v>
      </c>
      <c r="W24" s="6">
        <v>78979.310140999994</v>
      </c>
      <c r="X24" s="6">
        <v>80750.431532999995</v>
      </c>
      <c r="Y24" s="6">
        <v>81079.863054999994</v>
      </c>
      <c r="Z24" s="6">
        <v>82577.238605999999</v>
      </c>
      <c r="AA24" s="6">
        <v>83482.457051999998</v>
      </c>
      <c r="AB24" s="6">
        <v>84184.969217000005</v>
      </c>
      <c r="AC24" s="6">
        <v>85490.262864000004</v>
      </c>
      <c r="AD24" s="6">
        <v>87036.361250000002</v>
      </c>
      <c r="AE24" s="6">
        <v>87901.563521000004</v>
      </c>
      <c r="AF24" s="6">
        <v>89088.353839999996</v>
      </c>
      <c r="AG24" s="6">
        <v>89568.176626999993</v>
      </c>
      <c r="AH24" s="6">
        <v>90140.967929000006</v>
      </c>
      <c r="AI24" s="6">
        <v>90858.60295</v>
      </c>
      <c r="AJ24" s="6">
        <v>93301.010519999996</v>
      </c>
      <c r="AK24" s="6">
        <v>94204.146802999996</v>
      </c>
      <c r="AL24" s="6">
        <v>95474.104032999996</v>
      </c>
      <c r="AM24" s="6">
        <v>96394.285824999999</v>
      </c>
      <c r="AN24" s="6">
        <v>96152.012126999995</v>
      </c>
      <c r="AO24" s="6">
        <v>94468.746671999994</v>
      </c>
      <c r="AP24" s="6">
        <v>96213.493145999993</v>
      </c>
      <c r="AQ24" s="6">
        <v>97588.869491000005</v>
      </c>
      <c r="AR24" s="6">
        <v>97562.608548000004</v>
      </c>
      <c r="AS24" s="6">
        <v>97944.444906000004</v>
      </c>
      <c r="AT24" s="6">
        <v>98360.051877000005</v>
      </c>
      <c r="AU24" s="6">
        <v>99247.750245999996</v>
      </c>
      <c r="AV24" s="6">
        <v>99694.390866000002</v>
      </c>
      <c r="AW24" s="6">
        <v>100830.30744999999</v>
      </c>
      <c r="AX24" s="6">
        <v>101700.45699000001</v>
      </c>
      <c r="AY24" s="6">
        <v>102349.82666999999</v>
      </c>
      <c r="AZ24" s="6">
        <v>95039.369955000002</v>
      </c>
      <c r="BA24" s="6">
        <v>99036.476746999993</v>
      </c>
      <c r="BB24">
        <v>99217.479458999995</v>
      </c>
    </row>
    <row r="25" spans="1:54" hidden="1" x14ac:dyDescent="0.2">
      <c r="A25" s="7" t="s">
        <v>59</v>
      </c>
      <c r="B25" s="5">
        <v>49005.624034</v>
      </c>
      <c r="C25" s="5">
        <v>50311.866187</v>
      </c>
      <c r="D25" s="5">
        <v>52188.227270000003</v>
      </c>
      <c r="E25" s="5">
        <v>54029.704382999997</v>
      </c>
      <c r="F25" s="5">
        <v>55030.930683999999</v>
      </c>
      <c r="G25" s="5">
        <v>55958.957519000003</v>
      </c>
      <c r="H25" s="5">
        <v>58973.409648000001</v>
      </c>
      <c r="I25" s="5">
        <v>60810.119889000001</v>
      </c>
      <c r="J25" s="5">
        <v>62026.379652000003</v>
      </c>
      <c r="K25" s="5">
        <v>63376.620948999996</v>
      </c>
      <c r="L25" s="5">
        <v>63210.050255000002</v>
      </c>
      <c r="M25" s="5">
        <v>63468.199437000003</v>
      </c>
      <c r="N25" s="5">
        <v>63709.584938</v>
      </c>
      <c r="O25" s="5">
        <v>65305.900898</v>
      </c>
      <c r="P25" s="5">
        <v>66574.787658000001</v>
      </c>
      <c r="Q25" s="5">
        <v>67181.994768999997</v>
      </c>
      <c r="R25" s="5">
        <v>67424.307956999997</v>
      </c>
      <c r="S25" s="5">
        <v>67427.941179000001</v>
      </c>
      <c r="T25" s="5">
        <v>68946.535289000007</v>
      </c>
      <c r="U25" s="5">
        <v>70313.644</v>
      </c>
      <c r="V25" s="5">
        <v>71747.654313999999</v>
      </c>
      <c r="W25" s="5">
        <v>73357.383421999999</v>
      </c>
      <c r="X25" s="5">
        <v>75764.100495000006</v>
      </c>
      <c r="Y25" s="5">
        <v>76008.784381000005</v>
      </c>
      <c r="Z25" s="5">
        <v>77793.958578999998</v>
      </c>
      <c r="AA25" s="5">
        <v>78656.737500999996</v>
      </c>
      <c r="AB25" s="5">
        <v>79259.319468000002</v>
      </c>
      <c r="AC25" s="5">
        <v>80715.829574000003</v>
      </c>
      <c r="AD25" s="5">
        <v>81368.140174</v>
      </c>
      <c r="AE25" s="5">
        <v>81579.258845000004</v>
      </c>
      <c r="AF25" s="5">
        <v>82167.813190000001</v>
      </c>
      <c r="AG25" s="5">
        <v>83784.205048000003</v>
      </c>
      <c r="AH25" s="5">
        <v>84025.189960999996</v>
      </c>
      <c r="AI25" s="5">
        <v>84349.177893</v>
      </c>
      <c r="AJ25" s="5">
        <v>85069.343833999999</v>
      </c>
      <c r="AK25" s="5">
        <v>85802.974306999997</v>
      </c>
      <c r="AL25" s="5">
        <v>88438.674983999997</v>
      </c>
      <c r="AM25" s="5">
        <v>89540.046161000006</v>
      </c>
      <c r="AN25" s="5">
        <v>89146.617488999997</v>
      </c>
      <c r="AO25" s="5">
        <v>83937.156002999996</v>
      </c>
      <c r="AP25" s="5">
        <v>87136.733215</v>
      </c>
      <c r="AQ25" s="5">
        <v>89475.844188999996</v>
      </c>
      <c r="AR25" s="5">
        <v>88834.593827000004</v>
      </c>
      <c r="AS25" s="5">
        <v>88525.972773999994</v>
      </c>
      <c r="AT25" s="5">
        <v>89696.224035000007</v>
      </c>
      <c r="AU25" s="5">
        <v>90187.883121999999</v>
      </c>
      <c r="AV25" s="5">
        <v>91060.864776000002</v>
      </c>
      <c r="AW25" s="5">
        <v>92254.847823000004</v>
      </c>
      <c r="AX25" s="5">
        <v>91883.092074</v>
      </c>
      <c r="AY25" s="5">
        <v>92011.054883999997</v>
      </c>
      <c r="AZ25" s="5">
        <v>89323.764578000002</v>
      </c>
      <c r="BA25" s="5">
        <v>91537.816984999998</v>
      </c>
      <c r="BB25">
        <v>91965.649615999995</v>
      </c>
    </row>
    <row r="26" spans="1:54" hidden="1" x14ac:dyDescent="0.2">
      <c r="A26" s="4" t="s">
        <v>60</v>
      </c>
      <c r="B26" s="6">
        <v>51682.769805000004</v>
      </c>
      <c r="C26" s="6">
        <v>52605.790541000002</v>
      </c>
      <c r="D26" s="6">
        <v>54688.462574999998</v>
      </c>
      <c r="E26" s="6">
        <v>57767.466650000002</v>
      </c>
      <c r="F26" s="6">
        <v>60012.485034999998</v>
      </c>
      <c r="G26" s="6">
        <v>58713.119146999998</v>
      </c>
      <c r="H26" s="6">
        <v>62266.600928</v>
      </c>
      <c r="I26" s="6">
        <v>63665.367876999997</v>
      </c>
      <c r="J26" s="6">
        <v>65510.873597999998</v>
      </c>
      <c r="K26" s="6">
        <v>68651.381141999998</v>
      </c>
      <c r="L26" s="6">
        <v>69994.181928999998</v>
      </c>
      <c r="M26" s="6">
        <v>70642.272270999994</v>
      </c>
      <c r="N26" s="6">
        <v>70789.582422000007</v>
      </c>
      <c r="O26" s="6">
        <v>71387.076954000004</v>
      </c>
      <c r="P26" s="6">
        <v>73694.037884999998</v>
      </c>
      <c r="Q26" s="6">
        <v>75045.707366000002</v>
      </c>
      <c r="R26" s="6">
        <v>76664.514544000005</v>
      </c>
      <c r="S26" s="6">
        <v>78931.465500000006</v>
      </c>
      <c r="T26" s="6">
        <v>81368.902795000002</v>
      </c>
      <c r="U26" s="6">
        <v>83555.574559000001</v>
      </c>
      <c r="V26" s="6">
        <v>83878.319103000002</v>
      </c>
      <c r="W26" s="6">
        <v>83604.226022000003</v>
      </c>
      <c r="X26" s="6">
        <v>84918.531335000007</v>
      </c>
      <c r="Y26" s="6">
        <v>86518.368503000005</v>
      </c>
      <c r="Z26" s="6">
        <v>89857.840842000005</v>
      </c>
      <c r="AA26" s="6">
        <v>92638.139878999995</v>
      </c>
      <c r="AB26" s="6">
        <v>93240.572339999999</v>
      </c>
      <c r="AC26" s="6">
        <v>94641.398411999995</v>
      </c>
      <c r="AD26" s="6">
        <v>95382.012138999999</v>
      </c>
      <c r="AE26" s="6">
        <v>95885.882232999997</v>
      </c>
      <c r="AF26" s="6">
        <v>97601.336989999996</v>
      </c>
      <c r="AG26" s="6">
        <v>97588.757207999995</v>
      </c>
      <c r="AH26" s="6">
        <v>96220.405312999996</v>
      </c>
      <c r="AI26" s="6">
        <v>94958.571381000002</v>
      </c>
      <c r="AJ26" s="6">
        <v>95729.134627000007</v>
      </c>
      <c r="AK26" s="6">
        <v>95970.643756999998</v>
      </c>
      <c r="AL26" s="6">
        <v>95799.010217999996</v>
      </c>
      <c r="AM26" s="6">
        <v>96035.577269999994</v>
      </c>
      <c r="AN26" s="6">
        <v>94901.299306000001</v>
      </c>
      <c r="AO26" s="6">
        <v>91395.722401999999</v>
      </c>
      <c r="AP26" s="6">
        <v>93558.018949000005</v>
      </c>
      <c r="AQ26" s="6">
        <v>93966.128886999999</v>
      </c>
      <c r="AR26" s="6">
        <v>91411.920702000003</v>
      </c>
      <c r="AS26" s="6">
        <v>91365.108714999995</v>
      </c>
      <c r="AT26" s="6">
        <v>91291.562816999998</v>
      </c>
      <c r="AU26" s="6">
        <v>91405.784052999996</v>
      </c>
      <c r="AV26" s="6">
        <v>91349.164342999997</v>
      </c>
      <c r="AW26" s="6">
        <v>91802.820636000004</v>
      </c>
      <c r="AX26" s="6">
        <v>91801.855009000006</v>
      </c>
      <c r="AY26" s="6">
        <v>91765.837067999993</v>
      </c>
      <c r="AZ26" s="6">
        <v>85359.509539000006</v>
      </c>
      <c r="BA26" s="6">
        <v>90772.692662000001</v>
      </c>
      <c r="BB26">
        <v>92508.493287000005</v>
      </c>
    </row>
    <row r="27" spans="1:54" hidden="1" x14ac:dyDescent="0.2">
      <c r="A27" s="4" t="s">
        <v>61</v>
      </c>
      <c r="B27" s="5">
        <v>31206.887509</v>
      </c>
      <c r="C27" s="5">
        <v>32444.420284</v>
      </c>
      <c r="D27" s="5">
        <v>34992.221573000003</v>
      </c>
      <c r="E27" s="5">
        <v>36967.755394</v>
      </c>
      <c r="F27" s="5">
        <v>36669.041932</v>
      </c>
      <c r="G27" s="5">
        <v>37895.894778000002</v>
      </c>
      <c r="H27" s="5">
        <v>39082.457700999999</v>
      </c>
      <c r="I27" s="5">
        <v>40314.656676999999</v>
      </c>
      <c r="J27" s="5">
        <v>42030.083482000002</v>
      </c>
      <c r="K27" s="5">
        <v>43883.750805000003</v>
      </c>
      <c r="L27" s="5">
        <v>44810.240451999998</v>
      </c>
      <c r="M27" s="5">
        <v>46366.124146000002</v>
      </c>
      <c r="N27" s="5">
        <v>47498.679108999997</v>
      </c>
      <c r="O27" s="5">
        <v>48489.020735999999</v>
      </c>
      <c r="P27" s="5">
        <v>50455.992871000002</v>
      </c>
      <c r="Q27" s="5">
        <v>52773.383514000001</v>
      </c>
      <c r="R27" s="5">
        <v>54234.495068999997</v>
      </c>
      <c r="S27" s="5">
        <v>56531.829268000001</v>
      </c>
      <c r="T27" s="5">
        <v>59605.731029000002</v>
      </c>
      <c r="U27" s="5">
        <v>61633.572192</v>
      </c>
      <c r="V27" s="5">
        <v>63556.526708999998</v>
      </c>
      <c r="W27" s="5">
        <v>64484.50834</v>
      </c>
      <c r="X27" s="5">
        <v>64339.225499</v>
      </c>
      <c r="Y27" s="5">
        <v>63802.288544000003</v>
      </c>
      <c r="Z27" s="5">
        <v>64420.931922999996</v>
      </c>
      <c r="AA27" s="5">
        <v>65888.620511000001</v>
      </c>
      <c r="AB27" s="5">
        <v>67885.815208</v>
      </c>
      <c r="AC27" s="5">
        <v>68062.309806000005</v>
      </c>
      <c r="AD27" s="5">
        <v>67976.111032999994</v>
      </c>
      <c r="AE27" s="5">
        <v>68669.647834000003</v>
      </c>
      <c r="AF27" s="5">
        <v>71085.470553000006</v>
      </c>
      <c r="AG27" s="5">
        <v>71621.925485999993</v>
      </c>
      <c r="AH27" s="5">
        <v>72498.180103999999</v>
      </c>
      <c r="AI27" s="5">
        <v>73572.400024999995</v>
      </c>
      <c r="AJ27" s="5">
        <v>74754.047976999995</v>
      </c>
      <c r="AK27" s="5">
        <v>75497.488578000004</v>
      </c>
      <c r="AL27" s="5">
        <v>76002.393263000005</v>
      </c>
      <c r="AM27" s="5">
        <v>76522.601190999994</v>
      </c>
      <c r="AN27" s="5">
        <v>75701.834801000005</v>
      </c>
      <c r="AO27" s="5">
        <v>72223.910352000006</v>
      </c>
      <c r="AP27" s="5">
        <v>75282.210905999993</v>
      </c>
      <c r="AQ27" s="5">
        <v>75537.486090999999</v>
      </c>
      <c r="AR27" s="5">
        <v>77115.180686000007</v>
      </c>
      <c r="AS27" s="5">
        <v>78341.518047000005</v>
      </c>
      <c r="AT27" s="5">
        <v>78254.126139</v>
      </c>
      <c r="AU27" s="5">
        <v>79366.208111</v>
      </c>
      <c r="AV27" s="5">
        <v>79214.877588999996</v>
      </c>
      <c r="AW27" s="5">
        <v>79705.621662999998</v>
      </c>
      <c r="AX27" s="5">
        <v>78833.614887000003</v>
      </c>
      <c r="AY27" s="5">
        <v>77819.687896000003</v>
      </c>
      <c r="AZ27" s="5">
        <v>74872.008394000004</v>
      </c>
      <c r="BA27" s="5">
        <v>76541.163400000005</v>
      </c>
      <c r="BB27">
        <v>77211.524445000003</v>
      </c>
    </row>
    <row r="28" spans="1:54" hidden="1" x14ac:dyDescent="0.2">
      <c r="A28" s="4" t="s">
        <v>62</v>
      </c>
      <c r="B28" s="6">
        <v>39816.519569999997</v>
      </c>
      <c r="C28" s="6">
        <v>41361.975164000003</v>
      </c>
      <c r="D28" s="6">
        <v>44600.123053000003</v>
      </c>
      <c r="E28" s="6">
        <v>47323.041041999997</v>
      </c>
      <c r="F28" s="6">
        <v>49381.292479000003</v>
      </c>
      <c r="G28" s="6">
        <v>50121.651575000004</v>
      </c>
      <c r="H28" s="6">
        <v>52044.487914999998</v>
      </c>
      <c r="I28" s="6">
        <v>53861.054164000001</v>
      </c>
      <c r="J28" s="6">
        <v>55513.847894999999</v>
      </c>
      <c r="K28" s="6">
        <v>56312.000168999999</v>
      </c>
      <c r="L28" s="6">
        <v>59165.378938000002</v>
      </c>
      <c r="M28" s="6">
        <v>60538.659978000003</v>
      </c>
      <c r="N28" s="6">
        <v>61823.616675999998</v>
      </c>
      <c r="O28" s="6">
        <v>63138.605847999999</v>
      </c>
      <c r="P28" s="6">
        <v>65734.635058</v>
      </c>
      <c r="Q28" s="6">
        <v>67957.727014000004</v>
      </c>
      <c r="R28" s="6">
        <v>68579.201117000004</v>
      </c>
      <c r="S28" s="6">
        <v>69073.725294999997</v>
      </c>
      <c r="T28" s="6">
        <v>70135.503859000004</v>
      </c>
      <c r="U28" s="6">
        <v>70951.079066999999</v>
      </c>
      <c r="V28" s="6">
        <v>70938.056001999998</v>
      </c>
      <c r="W28" s="6">
        <v>71881.715498000005</v>
      </c>
      <c r="X28" s="6">
        <v>73573.495771999995</v>
      </c>
      <c r="Y28" s="6">
        <v>74940.788106000007</v>
      </c>
      <c r="Z28" s="6">
        <v>77091.752854000006</v>
      </c>
      <c r="AA28" s="6">
        <v>77736.525500999996</v>
      </c>
      <c r="AB28" s="6">
        <v>78667.183401000002</v>
      </c>
      <c r="AC28" s="6">
        <v>78639.277109000002</v>
      </c>
      <c r="AD28" s="6">
        <v>78649.152746000007</v>
      </c>
      <c r="AE28" s="6">
        <v>78603.248703000005</v>
      </c>
      <c r="AF28" s="6">
        <v>78813.347859000001</v>
      </c>
      <c r="AG28" s="6">
        <v>79356.145273000002</v>
      </c>
      <c r="AH28" s="6">
        <v>79550.338604999997</v>
      </c>
      <c r="AI28" s="6">
        <v>79379.287504000007</v>
      </c>
      <c r="AJ28" s="6">
        <v>78965.095652999997</v>
      </c>
      <c r="AK28" s="6">
        <v>78536.278292999996</v>
      </c>
      <c r="AL28" s="6">
        <v>78538.229453000007</v>
      </c>
      <c r="AM28" s="6">
        <v>78830.210693000001</v>
      </c>
      <c r="AN28" s="6">
        <v>79442.814433000007</v>
      </c>
      <c r="AO28" s="6">
        <v>81627.589120000004</v>
      </c>
      <c r="AP28" s="6">
        <v>83213.378670000006</v>
      </c>
      <c r="AQ28" s="6">
        <v>84685.186419999998</v>
      </c>
      <c r="AR28" s="6">
        <v>85614.199506000004</v>
      </c>
      <c r="AS28" s="6">
        <v>86524.148616999999</v>
      </c>
      <c r="AT28" s="6">
        <v>86830.014288000006</v>
      </c>
      <c r="AU28" s="6">
        <v>87709.834566000005</v>
      </c>
      <c r="AV28" s="6">
        <v>88485.940938999993</v>
      </c>
      <c r="AW28" s="6">
        <v>88783.986254999996</v>
      </c>
      <c r="AX28" s="6">
        <v>88854.703596000007</v>
      </c>
      <c r="AY28" s="6">
        <v>88286.607285999999</v>
      </c>
      <c r="AZ28" s="6">
        <v>81705.957240999996</v>
      </c>
      <c r="BA28" s="6">
        <v>84144.732929000005</v>
      </c>
      <c r="BB28">
        <v>86331.699259000001</v>
      </c>
    </row>
    <row r="29" spans="1:54" hidden="1" x14ac:dyDescent="0.2">
      <c r="A29" s="4" t="s">
        <v>63</v>
      </c>
      <c r="B29" s="5">
        <v>42116.298153000003</v>
      </c>
      <c r="C29" s="5">
        <v>43983.270676</v>
      </c>
      <c r="D29" s="5">
        <v>45749.206514999998</v>
      </c>
      <c r="E29" s="5">
        <v>47980.798422</v>
      </c>
      <c r="F29" s="5">
        <v>46668.65496</v>
      </c>
      <c r="G29" s="5">
        <v>46157.961986000002</v>
      </c>
      <c r="H29" s="5">
        <v>47783.479703999998</v>
      </c>
      <c r="I29" s="5">
        <v>48912.490404999997</v>
      </c>
      <c r="J29" s="5">
        <v>50701.687599999997</v>
      </c>
      <c r="K29" s="5">
        <v>52069.070813999999</v>
      </c>
      <c r="L29" s="5">
        <v>51233.001300999997</v>
      </c>
      <c r="M29" s="5">
        <v>52546.062295000003</v>
      </c>
      <c r="N29" s="5">
        <v>54584.855194999996</v>
      </c>
      <c r="O29" s="5">
        <v>57000.244788000004</v>
      </c>
      <c r="P29" s="5">
        <v>57011.166894000002</v>
      </c>
      <c r="Q29" s="5">
        <v>58759.540579</v>
      </c>
      <c r="R29" s="5">
        <v>60410.074353999997</v>
      </c>
      <c r="S29" s="5">
        <v>62253.719252000003</v>
      </c>
      <c r="T29" s="5">
        <v>63548.594337000002</v>
      </c>
      <c r="U29" s="5">
        <v>63384.136180000001</v>
      </c>
      <c r="V29" s="5">
        <v>63555.227358999997</v>
      </c>
      <c r="W29" s="5">
        <v>64726.859962000002</v>
      </c>
      <c r="X29" s="5">
        <v>66468.243939000007</v>
      </c>
      <c r="Y29" s="5">
        <v>68639.915500999996</v>
      </c>
      <c r="Z29" s="5">
        <v>70722.737943</v>
      </c>
      <c r="AA29" s="5">
        <v>71712.632010000001</v>
      </c>
      <c r="AB29" s="5">
        <v>72402.216106000007</v>
      </c>
      <c r="AC29" s="5">
        <v>74346.566118999996</v>
      </c>
      <c r="AD29" s="5">
        <v>75918.922179999994</v>
      </c>
      <c r="AE29" s="5">
        <v>77131.821427000003</v>
      </c>
      <c r="AF29" s="5">
        <v>79364.779236000002</v>
      </c>
      <c r="AG29" s="5">
        <v>80409.653351000001</v>
      </c>
      <c r="AH29" s="5">
        <v>81152.615688999998</v>
      </c>
      <c r="AI29" s="5">
        <v>82859.260294000007</v>
      </c>
      <c r="AJ29" s="5">
        <v>83879.824609000003</v>
      </c>
      <c r="AK29" s="5">
        <v>85163.824643</v>
      </c>
      <c r="AL29" s="5">
        <v>86145.923032999999</v>
      </c>
      <c r="AM29" s="5">
        <v>87637.583522999994</v>
      </c>
      <c r="AN29" s="5">
        <v>86767.461442</v>
      </c>
      <c r="AO29" s="5">
        <v>84198.904146999994</v>
      </c>
      <c r="AP29" s="5">
        <v>86030.756118999998</v>
      </c>
      <c r="AQ29" s="5">
        <v>86512.265012999997</v>
      </c>
      <c r="AR29" s="5">
        <v>86820.044632000005</v>
      </c>
      <c r="AS29" s="5">
        <v>87377.666196000006</v>
      </c>
      <c r="AT29" s="5">
        <v>88089.419968000002</v>
      </c>
      <c r="AU29" s="5">
        <v>88662.191875000004</v>
      </c>
      <c r="AV29" s="5">
        <v>89268.522593000002</v>
      </c>
      <c r="AW29" s="5">
        <v>90551.783848999999</v>
      </c>
      <c r="AX29" s="5">
        <v>91009.066617999997</v>
      </c>
      <c r="AY29" s="5">
        <v>91477.694533999995</v>
      </c>
      <c r="AZ29" s="5">
        <v>82102.743327000004</v>
      </c>
      <c r="BA29" s="5">
        <v>88617.143486000001</v>
      </c>
      <c r="BB29">
        <v>91304.894576000006</v>
      </c>
    </row>
    <row r="30" spans="1:54" hidden="1" x14ac:dyDescent="0.2">
      <c r="A30" s="4" t="s">
        <v>64</v>
      </c>
      <c r="B30" s="6">
        <v>62602.852498</v>
      </c>
      <c r="C30" s="6">
        <v>64416.568376000003</v>
      </c>
      <c r="D30" s="6">
        <v>65909.434322999994</v>
      </c>
      <c r="E30" s="6">
        <v>67429.425392999998</v>
      </c>
      <c r="F30" s="6">
        <v>65842.808069000006</v>
      </c>
      <c r="G30" s="6">
        <v>66477.222743999999</v>
      </c>
      <c r="H30" s="6">
        <v>67926.339848000003</v>
      </c>
      <c r="I30" s="6">
        <v>68667.111170000004</v>
      </c>
      <c r="J30" s="6">
        <v>69533.060790999996</v>
      </c>
      <c r="K30" s="6">
        <v>69793.709430000003</v>
      </c>
      <c r="L30" s="6">
        <v>69268.559684000007</v>
      </c>
      <c r="M30" s="6">
        <v>70217.901459000001</v>
      </c>
      <c r="N30" s="6">
        <v>69475.373806000003</v>
      </c>
      <c r="O30" s="6">
        <v>71721.437858000005</v>
      </c>
      <c r="P30" s="6">
        <v>73914.903317000004</v>
      </c>
      <c r="Q30" s="6">
        <v>75467.022333999994</v>
      </c>
      <c r="R30" s="6">
        <v>76358.207876999993</v>
      </c>
      <c r="S30" s="6">
        <v>77031.857831999994</v>
      </c>
      <c r="T30" s="6">
        <v>78554.146682999999</v>
      </c>
      <c r="U30" s="6">
        <v>79842.198589000007</v>
      </c>
      <c r="V30" s="6">
        <v>80419.811971999996</v>
      </c>
      <c r="W30" s="6">
        <v>81087.134210000004</v>
      </c>
      <c r="X30" s="6">
        <v>83522.530064999999</v>
      </c>
      <c r="Y30" s="6">
        <v>84714.119340999998</v>
      </c>
      <c r="Z30" s="6">
        <v>86270.005520999999</v>
      </c>
      <c r="AA30" s="6">
        <v>87378.995087999996</v>
      </c>
      <c r="AB30" s="6">
        <v>89474.881552000006</v>
      </c>
      <c r="AC30" s="6">
        <v>91484.803893999997</v>
      </c>
      <c r="AD30" s="6">
        <v>94262.125492000006</v>
      </c>
      <c r="AE30" s="6">
        <v>97330.854063999999</v>
      </c>
      <c r="AF30" s="6">
        <v>98827.389186</v>
      </c>
      <c r="AG30" s="6">
        <v>99739.726142</v>
      </c>
      <c r="AH30" s="6">
        <v>101722.79352000001</v>
      </c>
      <c r="AI30" s="6">
        <v>103621.41856999999</v>
      </c>
      <c r="AJ30" s="6">
        <v>106484.68773000001</v>
      </c>
      <c r="AK30" s="6">
        <v>108350.8293</v>
      </c>
      <c r="AL30" s="6">
        <v>109312.32582</v>
      </c>
      <c r="AM30" s="6">
        <v>110304.62012000001</v>
      </c>
      <c r="AN30" s="6">
        <v>110919.62278999999</v>
      </c>
      <c r="AO30" s="6">
        <v>112185.27118</v>
      </c>
      <c r="AP30" s="6">
        <v>115876.19186000001</v>
      </c>
      <c r="AQ30" s="6">
        <v>117019.12102999999</v>
      </c>
      <c r="AR30" s="6">
        <v>117553.89357</v>
      </c>
      <c r="AS30" s="6">
        <v>118547.16461000001</v>
      </c>
      <c r="AT30" s="6">
        <v>119358.46768</v>
      </c>
      <c r="AU30" s="6">
        <v>120569.68874</v>
      </c>
      <c r="AV30" s="6">
        <v>120516.21937999999</v>
      </c>
      <c r="AW30" s="6">
        <v>121708.48446000001</v>
      </c>
      <c r="AX30" s="6">
        <v>123365.32541999999</v>
      </c>
      <c r="AY30" s="6">
        <v>124773.65827</v>
      </c>
      <c r="AZ30" s="6">
        <v>129196.33598</v>
      </c>
      <c r="BA30" s="6">
        <v>132656.97370999999</v>
      </c>
      <c r="BB30">
        <v>130507.50086</v>
      </c>
    </row>
    <row r="31" spans="1:54" hidden="1" x14ac:dyDescent="0.2">
      <c r="A31" s="4" t="s">
        <v>65</v>
      </c>
      <c r="B31" s="6" t="s">
        <v>66</v>
      </c>
      <c r="C31" s="6" t="s">
        <v>66</v>
      </c>
      <c r="D31" s="6" t="s">
        <v>66</v>
      </c>
      <c r="E31" s="6" t="s">
        <v>66</v>
      </c>
      <c r="F31" s="6" t="s">
        <v>66</v>
      </c>
      <c r="G31" s="6" t="s">
        <v>66</v>
      </c>
      <c r="H31" s="6" t="s">
        <v>66</v>
      </c>
      <c r="I31" s="6" t="s">
        <v>66</v>
      </c>
      <c r="J31" s="6" t="s">
        <v>66</v>
      </c>
      <c r="K31" s="6" t="s">
        <v>66</v>
      </c>
      <c r="L31" s="6" t="s">
        <v>66</v>
      </c>
      <c r="M31" s="6" t="s">
        <v>66</v>
      </c>
      <c r="N31" s="6" t="s">
        <v>66</v>
      </c>
      <c r="O31" s="6" t="s">
        <v>66</v>
      </c>
      <c r="P31" s="6" t="s">
        <v>66</v>
      </c>
      <c r="Q31" s="6" t="s">
        <v>66</v>
      </c>
      <c r="R31" s="6" t="s">
        <v>66</v>
      </c>
      <c r="S31" s="6" t="s">
        <v>66</v>
      </c>
      <c r="T31" s="6" t="s">
        <v>66</v>
      </c>
      <c r="U31" s="6" t="s">
        <v>66</v>
      </c>
      <c r="V31" s="6" t="s">
        <v>66</v>
      </c>
      <c r="W31" s="6" t="s">
        <v>66</v>
      </c>
      <c r="X31" s="6" t="s">
        <v>66</v>
      </c>
      <c r="Y31" s="6" t="s">
        <v>66</v>
      </c>
      <c r="Z31" s="6" t="s">
        <v>66</v>
      </c>
      <c r="AA31" s="6">
        <v>79314.966853000005</v>
      </c>
      <c r="AB31" s="6">
        <v>80086.076885000002</v>
      </c>
      <c r="AC31" s="6">
        <v>81388.813402</v>
      </c>
      <c r="AD31" s="6">
        <v>82261.853541000004</v>
      </c>
      <c r="AE31" s="6">
        <v>83074.234685999996</v>
      </c>
      <c r="AF31" s="6">
        <v>84339.245574</v>
      </c>
      <c r="AG31" s="6">
        <v>85151.936061</v>
      </c>
      <c r="AH31" s="6">
        <v>85269.814838000006</v>
      </c>
      <c r="AI31" s="6">
        <v>85460.900959999999</v>
      </c>
      <c r="AJ31" s="6">
        <v>86751.308332000001</v>
      </c>
      <c r="AK31" s="6">
        <v>87320.191034999996</v>
      </c>
      <c r="AL31" s="6">
        <v>88592.775433000003</v>
      </c>
      <c r="AM31" s="6">
        <v>89557.344968000005</v>
      </c>
      <c r="AN31" s="6">
        <v>89171.952262999999</v>
      </c>
      <c r="AO31" s="6">
        <v>86802.816124999998</v>
      </c>
      <c r="AP31" s="6">
        <v>89152.692876999994</v>
      </c>
      <c r="AQ31" s="6">
        <v>90492.004413999995</v>
      </c>
      <c r="AR31" s="6">
        <v>90024.805693999995</v>
      </c>
      <c r="AS31" s="6">
        <v>90249.734219000005</v>
      </c>
      <c r="AT31" s="6">
        <v>90839.128930000006</v>
      </c>
      <c r="AU31" s="6">
        <v>91823.163149999993</v>
      </c>
      <c r="AV31" s="6">
        <v>92233.932428999993</v>
      </c>
      <c r="AW31" s="6">
        <v>93192.665028999996</v>
      </c>
      <c r="AX31" s="6">
        <v>93327.027709000002</v>
      </c>
      <c r="AY31" s="6">
        <v>93560.906841999997</v>
      </c>
      <c r="AZ31" s="6">
        <v>89233.291320999997</v>
      </c>
      <c r="BA31" s="6">
        <v>92699.634917999996</v>
      </c>
      <c r="BB31">
        <v>93788.95</v>
      </c>
    </row>
    <row r="32" spans="1:54" hidden="1" x14ac:dyDescent="0.2">
      <c r="A32" s="4" t="s">
        <v>69</v>
      </c>
      <c r="B32" s="6" t="s">
        <v>66</v>
      </c>
      <c r="C32" s="6" t="s">
        <v>66</v>
      </c>
      <c r="D32" s="6" t="s">
        <v>66</v>
      </c>
      <c r="E32" s="6" t="s">
        <v>66</v>
      </c>
      <c r="F32" s="6" t="s">
        <v>66</v>
      </c>
      <c r="G32" s="6" t="s">
        <v>66</v>
      </c>
      <c r="H32" s="6" t="s">
        <v>66</v>
      </c>
      <c r="I32" s="6" t="s">
        <v>66</v>
      </c>
      <c r="J32" s="6" t="s">
        <v>66</v>
      </c>
      <c r="K32" s="6" t="s">
        <v>66</v>
      </c>
      <c r="L32" s="6" t="s">
        <v>66</v>
      </c>
      <c r="M32" s="6" t="s">
        <v>66</v>
      </c>
      <c r="N32" s="6" t="s">
        <v>66</v>
      </c>
      <c r="O32" s="6" t="s">
        <v>66</v>
      </c>
      <c r="P32" s="6" t="s">
        <v>66</v>
      </c>
      <c r="Q32" s="6" t="s">
        <v>66</v>
      </c>
      <c r="R32" s="6" t="s">
        <v>66</v>
      </c>
      <c r="S32" s="6" t="s">
        <v>66</v>
      </c>
      <c r="T32" s="6" t="s">
        <v>66</v>
      </c>
      <c r="U32" s="6" t="s">
        <v>66</v>
      </c>
      <c r="V32" s="6" t="s">
        <v>66</v>
      </c>
      <c r="W32" s="6" t="s">
        <v>66</v>
      </c>
      <c r="X32" s="6" t="s">
        <v>66</v>
      </c>
      <c r="Y32" s="6" t="s">
        <v>66</v>
      </c>
      <c r="Z32" s="6" t="s">
        <v>66</v>
      </c>
      <c r="AA32" s="6">
        <v>69153.372665000003</v>
      </c>
      <c r="AB32" s="6">
        <v>70531.632610999994</v>
      </c>
      <c r="AC32" s="6">
        <v>71913.907351999995</v>
      </c>
      <c r="AD32" s="6">
        <v>73297.125090999994</v>
      </c>
      <c r="AE32" s="6">
        <v>74902.825981999995</v>
      </c>
      <c r="AF32" s="6">
        <v>76651.501986000003</v>
      </c>
      <c r="AG32" s="6">
        <v>77300.452229999995</v>
      </c>
      <c r="AH32" s="6">
        <v>78210.967420000001</v>
      </c>
      <c r="AI32" s="6">
        <v>79317.878238999998</v>
      </c>
      <c r="AJ32" s="6">
        <v>81030.636807000003</v>
      </c>
      <c r="AK32" s="6">
        <v>82103.274929000007</v>
      </c>
      <c r="AL32" s="6">
        <v>83302.666666000005</v>
      </c>
      <c r="AM32" s="6">
        <v>84245.040177999996</v>
      </c>
      <c r="AN32" s="6">
        <v>84039.020929000006</v>
      </c>
      <c r="AO32" s="6">
        <v>82368.141946000003</v>
      </c>
      <c r="AP32" s="6">
        <v>84612.153445999997</v>
      </c>
      <c r="AQ32" s="6">
        <v>85531.290322999994</v>
      </c>
      <c r="AR32" s="6">
        <v>85776.688043000002</v>
      </c>
      <c r="AS32" s="6">
        <v>86539.718993999995</v>
      </c>
      <c r="AT32" s="6">
        <v>87192.355886000005</v>
      </c>
      <c r="AU32" s="6">
        <v>88183.160524999999</v>
      </c>
      <c r="AV32" s="6">
        <v>88648.679174999997</v>
      </c>
      <c r="AW32" s="6">
        <v>89645.670882999999</v>
      </c>
      <c r="AX32" s="6">
        <v>90287.322536000007</v>
      </c>
      <c r="AY32" s="6">
        <v>90771.425977000006</v>
      </c>
      <c r="AZ32" s="6">
        <v>90305.248284000001</v>
      </c>
      <c r="BA32" s="6">
        <v>92730.640249999997</v>
      </c>
      <c r="BB32">
        <v>92644.408066000004</v>
      </c>
    </row>
    <row r="33" spans="1:24" hidden="1" x14ac:dyDescent="0.2"/>
    <row r="35" spans="1:24" x14ac:dyDescent="0.2">
      <c r="A35" s="11"/>
      <c r="B35" s="3" t="s">
        <v>35</v>
      </c>
      <c r="C35" s="3" t="s">
        <v>36</v>
      </c>
      <c r="D35" s="3" t="s">
        <v>37</v>
      </c>
      <c r="E35" s="3" t="s">
        <v>38</v>
      </c>
      <c r="F35" s="3" t="s">
        <v>39</v>
      </c>
      <c r="G35" s="3" t="s">
        <v>40</v>
      </c>
      <c r="H35" s="3" t="s">
        <v>41</v>
      </c>
      <c r="I35" s="3" t="s">
        <v>42</v>
      </c>
      <c r="J35" s="3" t="s">
        <v>43</v>
      </c>
      <c r="K35" s="3" t="s">
        <v>44</v>
      </c>
      <c r="L35" s="3" t="s">
        <v>45</v>
      </c>
      <c r="M35" s="3" t="s">
        <v>46</v>
      </c>
      <c r="N35" s="3" t="s">
        <v>47</v>
      </c>
      <c r="O35" s="3" t="s">
        <v>48</v>
      </c>
      <c r="P35" s="3" t="s">
        <v>49</v>
      </c>
      <c r="Q35" s="3" t="s">
        <v>50</v>
      </c>
      <c r="R35" s="3" t="s">
        <v>51</v>
      </c>
      <c r="S35" s="3" t="s">
        <v>52</v>
      </c>
      <c r="T35" s="3" t="s">
        <v>53</v>
      </c>
      <c r="U35" s="3" t="s">
        <v>54</v>
      </c>
      <c r="V35" s="3" t="s">
        <v>55</v>
      </c>
      <c r="W35" s="3" t="s">
        <v>56</v>
      </c>
      <c r="X35">
        <v>2022</v>
      </c>
    </row>
    <row r="36" spans="1:24" x14ac:dyDescent="0.2">
      <c r="A36" s="4" t="s">
        <v>58</v>
      </c>
      <c r="B36" s="13">
        <f>AF24/$AF24*100</f>
        <v>100</v>
      </c>
      <c r="C36" s="6">
        <f t="shared" ref="C36:V36" si="0">AG24/$AF24*100</f>
        <v>100.53859204522035</v>
      </c>
      <c r="D36" s="6">
        <f t="shared" si="0"/>
        <v>101.18153949829455</v>
      </c>
      <c r="E36" s="6">
        <f t="shared" si="0"/>
        <v>101.9870712991053</v>
      </c>
      <c r="F36" s="6">
        <f t="shared" si="0"/>
        <v>104.72862781544465</v>
      </c>
      <c r="G36" s="6">
        <f t="shared" si="0"/>
        <v>105.74238129058688</v>
      </c>
      <c r="H36" s="6">
        <f t="shared" si="0"/>
        <v>107.16788437293229</v>
      </c>
      <c r="I36" s="6">
        <f t="shared" si="0"/>
        <v>108.20077111102675</v>
      </c>
      <c r="J36" s="6">
        <f t="shared" si="0"/>
        <v>107.92882344608827</v>
      </c>
      <c r="K36" s="6">
        <f t="shared" si="0"/>
        <v>106.03938966215833</v>
      </c>
      <c r="L36" s="6">
        <f t="shared" si="0"/>
        <v>107.99783473246856</v>
      </c>
      <c r="M36" s="6">
        <f t="shared" si="0"/>
        <v>109.54166878677169</v>
      </c>
      <c r="N36" s="6">
        <f t="shared" si="0"/>
        <v>109.51219137264509</v>
      </c>
      <c r="O36" s="6">
        <f t="shared" si="0"/>
        <v>109.9407954960143</v>
      </c>
      <c r="P36" s="6">
        <f t="shared" si="0"/>
        <v>110.40730649670742</v>
      </c>
      <c r="Q36" s="6">
        <f t="shared" si="0"/>
        <v>111.40373120402019</v>
      </c>
      <c r="R36" s="6">
        <f t="shared" si="0"/>
        <v>111.90507689147353</v>
      </c>
      <c r="S36" s="6">
        <f t="shared" si="0"/>
        <v>113.18012187214525</v>
      </c>
      <c r="T36" s="6">
        <f t="shared" si="0"/>
        <v>114.15684834928139</v>
      </c>
      <c r="U36" s="6">
        <f t="shared" si="0"/>
        <v>114.88575358998912</v>
      </c>
      <c r="V36" s="6">
        <f t="shared" si="0"/>
        <v>106.67990355472034</v>
      </c>
      <c r="W36" s="6">
        <f>BA24/$AF24*100</f>
        <v>111.16658067884669</v>
      </c>
      <c r="X36" s="6">
        <f>BB24/$AF24*100</f>
        <v>111.36975281549326</v>
      </c>
    </row>
    <row r="37" spans="1:24" x14ac:dyDescent="0.2">
      <c r="A37" s="7" t="s">
        <v>59</v>
      </c>
      <c r="B37" s="13">
        <f>AF25/$AF$25*100</f>
        <v>100</v>
      </c>
      <c r="C37" s="6">
        <f t="shared" ref="C37:V37" si="1">AG25/$AF$25*100</f>
        <v>101.96718373685125</v>
      </c>
      <c r="D37" s="6">
        <f t="shared" si="1"/>
        <v>102.26046757104889</v>
      </c>
      <c r="E37" s="6">
        <f t="shared" si="1"/>
        <v>102.65476786872243</v>
      </c>
      <c r="F37" s="6">
        <f t="shared" si="1"/>
        <v>103.53122534402939</v>
      </c>
      <c r="G37" s="6">
        <f t="shared" si="1"/>
        <v>104.42406944504445</v>
      </c>
      <c r="H37" s="6">
        <f t="shared" si="1"/>
        <v>107.63177398855635</v>
      </c>
      <c r="I37" s="6">
        <f t="shared" si="1"/>
        <v>108.97216645397741</v>
      </c>
      <c r="J37" s="6">
        <f t="shared" si="1"/>
        <v>108.49335527874233</v>
      </c>
      <c r="K37" s="6">
        <f t="shared" si="1"/>
        <v>102.15332834635464</v>
      </c>
      <c r="L37" s="6">
        <f t="shared" si="1"/>
        <v>106.04728278883383</v>
      </c>
      <c r="M37" s="6">
        <f t="shared" si="1"/>
        <v>108.89403127000756</v>
      </c>
      <c r="N37" s="6">
        <f t="shared" si="1"/>
        <v>108.11361575558077</v>
      </c>
      <c r="O37" s="6">
        <f t="shared" si="1"/>
        <v>107.73801728092454</v>
      </c>
      <c r="P37" s="6">
        <f t="shared" si="1"/>
        <v>109.16223829346869</v>
      </c>
      <c r="Q37" s="6">
        <f t="shared" si="1"/>
        <v>109.76059800137902</v>
      </c>
      <c r="R37" s="6">
        <f t="shared" si="1"/>
        <v>110.82303549375987</v>
      </c>
      <c r="S37" s="6">
        <f t="shared" si="1"/>
        <v>112.27613860146836</v>
      </c>
      <c r="T37" s="6">
        <f t="shared" si="1"/>
        <v>111.82370384074231</v>
      </c>
      <c r="U37" s="6">
        <f t="shared" si="1"/>
        <v>111.97943733909416</v>
      </c>
      <c r="V37" s="6">
        <f t="shared" si="1"/>
        <v>108.70894710493633</v>
      </c>
      <c r="W37" s="6">
        <f>BA25/$AF$25*100</f>
        <v>111.40349661409796</v>
      </c>
      <c r="X37" s="6">
        <f>BB25/$AF$25*100</f>
        <v>111.92417814910573</v>
      </c>
    </row>
    <row r="38" spans="1:24" x14ac:dyDescent="0.2">
      <c r="A38" s="4" t="s">
        <v>60</v>
      </c>
      <c r="B38" s="13">
        <f>AF26/$AF$26*100</f>
        <v>100</v>
      </c>
      <c r="C38" s="6">
        <f t="shared" ref="C38:V38" si="2">AG26/$AF$26*100</f>
        <v>99.987111055659724</v>
      </c>
      <c r="D38" s="6">
        <f t="shared" si="2"/>
        <v>98.585130368509724</v>
      </c>
      <c r="E38" s="6">
        <f t="shared" si="2"/>
        <v>97.292285443517272</v>
      </c>
      <c r="F38" s="6">
        <f t="shared" si="2"/>
        <v>98.081786150950151</v>
      </c>
      <c r="G38" s="6">
        <f t="shared" si="2"/>
        <v>98.329230640388587</v>
      </c>
      <c r="H38" s="6">
        <f t="shared" si="2"/>
        <v>98.153379013460992</v>
      </c>
      <c r="I38" s="6">
        <f t="shared" si="2"/>
        <v>98.395759967754927</v>
      </c>
      <c r="J38" s="6">
        <f t="shared" si="2"/>
        <v>97.233605842636521</v>
      </c>
      <c r="K38" s="6">
        <f t="shared" si="2"/>
        <v>93.641875429805012</v>
      </c>
      <c r="L38" s="6">
        <f t="shared" si="2"/>
        <v>95.857312854828763</v>
      </c>
      <c r="M38" s="6">
        <f t="shared" si="2"/>
        <v>96.275452555150494</v>
      </c>
      <c r="N38" s="6">
        <f t="shared" si="2"/>
        <v>93.658471821309021</v>
      </c>
      <c r="O38" s="6">
        <f t="shared" si="2"/>
        <v>93.610509376896189</v>
      </c>
      <c r="P38" s="6">
        <f t="shared" si="2"/>
        <v>93.535156005448485</v>
      </c>
      <c r="Q38" s="6">
        <f t="shared" si="2"/>
        <v>93.652184357233978</v>
      </c>
      <c r="R38" s="6">
        <f t="shared" si="2"/>
        <v>93.594173153959375</v>
      </c>
      <c r="S38" s="6">
        <f t="shared" si="2"/>
        <v>94.058978562359144</v>
      </c>
      <c r="T38" s="6">
        <f t="shared" si="2"/>
        <v>94.057989203985812</v>
      </c>
      <c r="U38" s="6">
        <f t="shared" si="2"/>
        <v>94.021086081435655</v>
      </c>
      <c r="V38" s="6">
        <f t="shared" si="2"/>
        <v>87.457315823189745</v>
      </c>
      <c r="W38" s="6">
        <f>BA26/$AF$26*100</f>
        <v>93.003534030789311</v>
      </c>
      <c r="X38" s="6">
        <f>BB26/$AF$26*100</f>
        <v>94.781993915183989</v>
      </c>
    </row>
    <row r="39" spans="1:24" x14ac:dyDescent="0.2">
      <c r="A39" s="4" t="s">
        <v>61</v>
      </c>
      <c r="B39" s="13">
        <f>AF27/$AF$27*100</f>
        <v>100</v>
      </c>
      <c r="C39" s="6">
        <f t="shared" ref="C39:V39" si="3">AG27/$AF$27*100</f>
        <v>100.7546618582204</v>
      </c>
      <c r="D39" s="6">
        <f t="shared" si="3"/>
        <v>101.98733938174709</v>
      </c>
      <c r="E39" s="6">
        <f t="shared" si="3"/>
        <v>103.49850602753735</v>
      </c>
      <c r="F39" s="6">
        <f t="shared" si="3"/>
        <v>105.16079783317292</v>
      </c>
      <c r="G39" s="6">
        <f t="shared" si="3"/>
        <v>106.20663827738255</v>
      </c>
      <c r="H39" s="6">
        <f t="shared" si="3"/>
        <v>106.91691659596462</v>
      </c>
      <c r="I39" s="6">
        <f t="shared" si="3"/>
        <v>107.64872286235507</v>
      </c>
      <c r="J39" s="6">
        <f t="shared" si="3"/>
        <v>106.49410380502175</v>
      </c>
      <c r="K39" s="6">
        <f t="shared" si="3"/>
        <v>101.60150842379414</v>
      </c>
      <c r="L39" s="6">
        <f t="shared" si="3"/>
        <v>105.90379485477412</v>
      </c>
      <c r="M39" s="6">
        <f t="shared" si="3"/>
        <v>106.26290506817514</v>
      </c>
      <c r="N39" s="6">
        <f t="shared" si="3"/>
        <v>108.48233835422721</v>
      </c>
      <c r="O39" s="6">
        <f t="shared" si="3"/>
        <v>110.207497309299</v>
      </c>
      <c r="P39" s="6">
        <f t="shared" si="3"/>
        <v>110.08455811044422</v>
      </c>
      <c r="Q39" s="6">
        <f t="shared" si="3"/>
        <v>111.64898747040863</v>
      </c>
      <c r="R39" s="6">
        <f t="shared" si="3"/>
        <v>111.43610216371694</v>
      </c>
      <c r="S39" s="6">
        <f t="shared" si="3"/>
        <v>112.12645994032349</v>
      </c>
      <c r="T39" s="6">
        <f t="shared" si="3"/>
        <v>110.89975809926322</v>
      </c>
      <c r="U39" s="6">
        <f t="shared" si="3"/>
        <v>109.47340896896658</v>
      </c>
      <c r="V39" s="6">
        <f t="shared" si="3"/>
        <v>105.32673950322496</v>
      </c>
      <c r="W39" s="6">
        <f>BA27/$AF$27*100</f>
        <v>107.67483538416241</v>
      </c>
      <c r="X39" s="6">
        <f>BB27/$AF$27*100</f>
        <v>108.61787063424238</v>
      </c>
    </row>
    <row r="40" spans="1:24" x14ac:dyDescent="0.2">
      <c r="A40" s="4" t="s">
        <v>62</v>
      </c>
      <c r="B40" s="13">
        <f>AF28/$AF$28*100</f>
        <v>100</v>
      </c>
      <c r="C40" s="6">
        <f t="shared" ref="C40:V40" si="4">AG28/$AF$28*100</f>
        <v>100.68871254520376</v>
      </c>
      <c r="D40" s="6">
        <f t="shared" si="4"/>
        <v>100.93510904690726</v>
      </c>
      <c r="E40" s="6">
        <f t="shared" si="4"/>
        <v>100.71807588482665</v>
      </c>
      <c r="F40" s="6">
        <f t="shared" si="4"/>
        <v>100.19254072834399</v>
      </c>
      <c r="G40" s="6">
        <f t="shared" si="4"/>
        <v>99.648448424630189</v>
      </c>
      <c r="H40" s="6">
        <f t="shared" si="4"/>
        <v>99.650924096648978</v>
      </c>
      <c r="I40" s="6">
        <f t="shared" si="4"/>
        <v>100.02139591129939</v>
      </c>
      <c r="J40" s="6">
        <f t="shared" si="4"/>
        <v>100.79868016154592</v>
      </c>
      <c r="K40" s="6">
        <f t="shared" si="4"/>
        <v>103.57076730966281</v>
      </c>
      <c r="L40" s="6">
        <f t="shared" si="4"/>
        <v>105.58284977168057</v>
      </c>
      <c r="M40" s="6">
        <f t="shared" si="4"/>
        <v>107.45030977684762</v>
      </c>
      <c r="N40" s="6">
        <f t="shared" si="4"/>
        <v>108.62906072606759</v>
      </c>
      <c r="O40" s="6">
        <f t="shared" si="4"/>
        <v>109.78362291092483</v>
      </c>
      <c r="P40" s="6">
        <f t="shared" si="4"/>
        <v>110.17171157776741</v>
      </c>
      <c r="Q40" s="6">
        <f t="shared" si="4"/>
        <v>111.28804567839974</v>
      </c>
      <c r="R40" s="6">
        <f t="shared" si="4"/>
        <v>112.27278543896475</v>
      </c>
      <c r="S40" s="6">
        <f t="shared" si="4"/>
        <v>112.6509514782164</v>
      </c>
      <c r="T40" s="6">
        <f t="shared" si="4"/>
        <v>112.74067909786596</v>
      </c>
      <c r="U40" s="6">
        <f t="shared" si="4"/>
        <v>112.01986679204138</v>
      </c>
      <c r="V40" s="6">
        <f t="shared" si="4"/>
        <v>103.67020239664856</v>
      </c>
      <c r="W40" s="6">
        <f>BA28/$AF$28*100</f>
        <v>106.76457124945135</v>
      </c>
      <c r="X40" s="6">
        <f>BB28/$AF$28*100</f>
        <v>109.53943919937346</v>
      </c>
    </row>
    <row r="41" spans="1:24" x14ac:dyDescent="0.2">
      <c r="A41" s="4" t="s">
        <v>63</v>
      </c>
      <c r="B41" s="13">
        <f>AF29/$AF$29*100</f>
        <v>100</v>
      </c>
      <c r="C41" s="6">
        <f t="shared" ref="C41:V41" si="5">AG29/$AF$29*100</f>
        <v>101.3165463635865</v>
      </c>
      <c r="D41" s="6">
        <f t="shared" si="5"/>
        <v>102.2526824495834</v>
      </c>
      <c r="E41" s="6">
        <f t="shared" si="5"/>
        <v>104.40306278381848</v>
      </c>
      <c r="F41" s="6">
        <f t="shared" si="5"/>
        <v>105.68897868357199</v>
      </c>
      <c r="G41" s="6">
        <f t="shared" si="5"/>
        <v>107.30682484450173</v>
      </c>
      <c r="H41" s="6">
        <f t="shared" si="5"/>
        <v>108.54427349547022</v>
      </c>
      <c r="I41" s="6">
        <f t="shared" si="5"/>
        <v>110.42377282043448</v>
      </c>
      <c r="J41" s="6">
        <f t="shared" si="5"/>
        <v>109.32741485235825</v>
      </c>
      <c r="K41" s="6">
        <f t="shared" si="5"/>
        <v>106.09102042182361</v>
      </c>
      <c r="L41" s="6">
        <f t="shared" si="5"/>
        <v>108.39916263507516</v>
      </c>
      <c r="M41" s="6">
        <f t="shared" si="5"/>
        <v>109.00586613584113</v>
      </c>
      <c r="N41" s="6">
        <f t="shared" si="5"/>
        <v>109.39366992231017</v>
      </c>
      <c r="O41" s="6">
        <f t="shared" si="5"/>
        <v>110.09627574994292</v>
      </c>
      <c r="P41" s="6">
        <f t="shared" si="5"/>
        <v>110.99308889407517</v>
      </c>
      <c r="Q41" s="6">
        <f t="shared" si="5"/>
        <v>111.7147842260773</v>
      </c>
      <c r="R41" s="6">
        <f t="shared" si="5"/>
        <v>112.4787638198427</v>
      </c>
      <c r="S41" s="6">
        <f t="shared" si="5"/>
        <v>114.09567911697226</v>
      </c>
      <c r="T41" s="6">
        <f t="shared" si="5"/>
        <v>114.67185758480399</v>
      </c>
      <c r="U41" s="6">
        <f t="shared" si="5"/>
        <v>115.26233099191379</v>
      </c>
      <c r="V41" s="6">
        <f t="shared" si="5"/>
        <v>103.44984780069552</v>
      </c>
      <c r="W41" s="6">
        <f>BA29/$AF$29*100</f>
        <v>111.65802304128772</v>
      </c>
      <c r="X41" s="6">
        <f>BB29/$AF$29*100</f>
        <v>115.04460222146496</v>
      </c>
    </row>
    <row r="42" spans="1:24" x14ac:dyDescent="0.2">
      <c r="A42" s="4" t="s">
        <v>64</v>
      </c>
      <c r="B42" s="13">
        <f>AF30/$AF$30*100</f>
        <v>100</v>
      </c>
      <c r="C42" s="6">
        <f t="shared" ref="C42:V42" si="6">AG30/$AF$30*100</f>
        <v>100.92316205407685</v>
      </c>
      <c r="D42" s="6">
        <f t="shared" si="6"/>
        <v>102.92975900491579</v>
      </c>
      <c r="E42" s="6">
        <f t="shared" si="6"/>
        <v>104.85091169916197</v>
      </c>
      <c r="F42" s="6">
        <f t="shared" si="6"/>
        <v>107.7481542384859</v>
      </c>
      <c r="G42" s="6">
        <f t="shared" si="6"/>
        <v>109.63643802840548</v>
      </c>
      <c r="H42" s="6">
        <f t="shared" si="6"/>
        <v>110.60934293656854</v>
      </c>
      <c r="I42" s="6">
        <f t="shared" si="6"/>
        <v>111.61341104782103</v>
      </c>
      <c r="J42" s="6">
        <f t="shared" si="6"/>
        <v>112.23571087286498</v>
      </c>
      <c r="K42" s="6">
        <f t="shared" si="6"/>
        <v>113.51637648633977</v>
      </c>
      <c r="L42" s="6">
        <f t="shared" si="6"/>
        <v>117.25109083061274</v>
      </c>
      <c r="M42" s="6">
        <f t="shared" si="6"/>
        <v>118.40758113093719</v>
      </c>
      <c r="N42" s="6">
        <f t="shared" si="6"/>
        <v>118.94869887613385</v>
      </c>
      <c r="O42" s="6">
        <f t="shared" si="6"/>
        <v>119.95375531664206</v>
      </c>
      <c r="P42" s="6">
        <f t="shared" si="6"/>
        <v>120.7746846932879</v>
      </c>
      <c r="Q42" s="6">
        <f t="shared" si="6"/>
        <v>122.00027718336209</v>
      </c>
      <c r="R42" s="6">
        <f t="shared" si="6"/>
        <v>121.94617339650662</v>
      </c>
      <c r="S42" s="6">
        <f t="shared" si="6"/>
        <v>123.15258498930515</v>
      </c>
      <c r="T42" s="6">
        <f t="shared" si="6"/>
        <v>124.82908476699501</v>
      </c>
      <c r="U42" s="6">
        <f t="shared" si="6"/>
        <v>126.25412782600918</v>
      </c>
      <c r="V42" s="6">
        <f t="shared" si="6"/>
        <v>130.72928167397353</v>
      </c>
      <c r="W42" s="6">
        <f>BA30/$AF$30*100</f>
        <v>134.23098070549082</v>
      </c>
      <c r="X42" s="6">
        <f>BB30/$AF$30*100</f>
        <v>132.05600384158265</v>
      </c>
    </row>
    <row r="43" spans="1:24" x14ac:dyDescent="0.2">
      <c r="A43" s="4" t="s">
        <v>65</v>
      </c>
      <c r="B43" s="13">
        <f>AF31/$AF$31*100</f>
        <v>100</v>
      </c>
      <c r="C43" s="6">
        <f t="shared" ref="C43:V43" si="7">AG31/$AF$31*100</f>
        <v>100.96359705552136</v>
      </c>
      <c r="D43" s="6">
        <f t="shared" si="7"/>
        <v>101.1033644629694</v>
      </c>
      <c r="E43" s="6">
        <f t="shared" si="7"/>
        <v>101.32993291363491</v>
      </c>
      <c r="F43" s="6">
        <f t="shared" si="7"/>
        <v>102.85995296920653</v>
      </c>
      <c r="G43" s="6">
        <f t="shared" si="7"/>
        <v>103.53447015172135</v>
      </c>
      <c r="H43" s="6">
        <f t="shared" si="7"/>
        <v>105.04335772753375</v>
      </c>
      <c r="I43" s="6">
        <f t="shared" si="7"/>
        <v>106.18703589116363</v>
      </c>
      <c r="J43" s="6">
        <f t="shared" si="7"/>
        <v>105.73008052906962</v>
      </c>
      <c r="K43" s="6">
        <f t="shared" si="7"/>
        <v>102.92102512209269</v>
      </c>
      <c r="L43" s="6">
        <f t="shared" si="7"/>
        <v>105.70724491337384</v>
      </c>
      <c r="M43" s="6">
        <f t="shared" si="7"/>
        <v>107.29525003232511</v>
      </c>
      <c r="N43" s="6">
        <f t="shared" si="7"/>
        <v>106.74129829038064</v>
      </c>
      <c r="O43" s="6">
        <f t="shared" si="7"/>
        <v>107.00799325957225</v>
      </c>
      <c r="P43" s="6">
        <f t="shared" si="7"/>
        <v>107.70683127619034</v>
      </c>
      <c r="Q43" s="6">
        <f t="shared" si="7"/>
        <v>108.87358847600022</v>
      </c>
      <c r="R43" s="6">
        <f t="shared" si="7"/>
        <v>109.36063252791742</v>
      </c>
      <c r="S43" s="6">
        <f t="shared" si="7"/>
        <v>110.49738990993454</v>
      </c>
      <c r="T43" s="6">
        <f t="shared" si="7"/>
        <v>110.65670207722458</v>
      </c>
      <c r="U43" s="6">
        <f t="shared" si="7"/>
        <v>110.93400967158146</v>
      </c>
      <c r="V43" s="6">
        <f t="shared" si="7"/>
        <v>105.80280949123018</v>
      </c>
      <c r="W43" s="6">
        <f>BA31/$AF$31*100</f>
        <v>109.91281020727712</v>
      </c>
      <c r="X43" s="6">
        <f>BB31/$AF$31*100</f>
        <v>111.20439762258573</v>
      </c>
    </row>
    <row r="44" spans="1:24" x14ac:dyDescent="0.2">
      <c r="A44" s="4" t="s">
        <v>69</v>
      </c>
      <c r="B44" s="13">
        <f>AF32/$AF$32*100</f>
        <v>100</v>
      </c>
      <c r="C44" s="6">
        <f t="shared" ref="C44:V44" si="8">AG32/$AF$32*100</f>
        <v>100.84662430244163</v>
      </c>
      <c r="D44" s="6">
        <f t="shared" si="8"/>
        <v>102.03448777074821</v>
      </c>
      <c r="E44" s="6">
        <f t="shared" si="8"/>
        <v>103.47857013093756</v>
      </c>
      <c r="F44" s="6">
        <f t="shared" si="8"/>
        <v>105.71304502526229</v>
      </c>
      <c r="G44" s="6">
        <f t="shared" si="8"/>
        <v>107.11241502351218</v>
      </c>
      <c r="H44" s="6">
        <f t="shared" si="8"/>
        <v>108.67714853286867</v>
      </c>
      <c r="I44" s="6">
        <f t="shared" si="8"/>
        <v>109.90657455529953</v>
      </c>
      <c r="J44" s="6">
        <f t="shared" si="8"/>
        <v>109.63780063220325</v>
      </c>
      <c r="K44" s="6">
        <f t="shared" si="8"/>
        <v>107.45796209061125</v>
      </c>
      <c r="L44" s="6">
        <f t="shared" si="8"/>
        <v>110.385512682392</v>
      </c>
      <c r="M44" s="6">
        <f t="shared" si="8"/>
        <v>111.58462405423163</v>
      </c>
      <c r="N44" s="6">
        <f t="shared" si="8"/>
        <v>111.90477136203627</v>
      </c>
      <c r="O44" s="6">
        <f t="shared" si="8"/>
        <v>112.90022602532437</v>
      </c>
      <c r="P44" s="6">
        <f t="shared" si="8"/>
        <v>113.75165995041459</v>
      </c>
      <c r="Q44" s="6">
        <f t="shared" si="8"/>
        <v>115.04426950577719</v>
      </c>
      <c r="R44" s="6">
        <f t="shared" si="8"/>
        <v>115.65158787259149</v>
      </c>
      <c r="S44" s="6">
        <f t="shared" si="8"/>
        <v>116.95226911453518</v>
      </c>
      <c r="T44" s="6">
        <f t="shared" si="8"/>
        <v>117.78937163226171</v>
      </c>
      <c r="U44" s="6">
        <f t="shared" si="8"/>
        <v>118.42093582664425</v>
      </c>
      <c r="V44" s="6">
        <f t="shared" si="8"/>
        <v>117.81275766845872</v>
      </c>
      <c r="W44" s="6">
        <f>BA32/$AF$32*100</f>
        <v>120.97693828222278</v>
      </c>
      <c r="X44" s="6">
        <f>BB32/$AF$32*100</f>
        <v>120.86443926815814</v>
      </c>
    </row>
    <row r="46" spans="1:24" x14ac:dyDescent="0.2">
      <c r="B46" s="207"/>
    </row>
    <row r="47" spans="1:24" x14ac:dyDescent="0.2">
      <c r="A47" s="291" t="s">
        <v>586</v>
      </c>
      <c r="B47" s="207"/>
    </row>
    <row r="48" spans="1:24" x14ac:dyDescent="0.2">
      <c r="B48" s="207"/>
    </row>
    <row r="49" spans="2:2" x14ac:dyDescent="0.2">
      <c r="B49" s="207"/>
    </row>
    <row r="50" spans="2:2" x14ac:dyDescent="0.2">
      <c r="B50" s="207"/>
    </row>
    <row r="51" spans="2:2" x14ac:dyDescent="0.2">
      <c r="B51" s="207"/>
    </row>
    <row r="52" spans="2:2" x14ac:dyDescent="0.2">
      <c r="B52" s="207"/>
    </row>
  </sheetData>
  <mergeCells count="3">
    <mergeCell ref="B3:BA3"/>
    <mergeCell ref="B4:BA4"/>
    <mergeCell ref="B5:BA5"/>
  </mergeCells>
  <hyperlinks>
    <hyperlink ref="A2" r:id="rId1" display="http://localhost/OECDStat_Metadata/ShowMetadata.ashx?Dataset=PDB_LV&amp;ShowOnWeb=true&amp;Lang=en" xr:uid="{00000000-0004-0000-0500-000000000000}"/>
    <hyperlink ref="B3" r:id="rId2" display="http://localhost/OECDStat_Metadata/ShowMetadata.ashx?Dataset=PDB_LV&amp;Coords=[SUBJECT].[T_GDPEMP]&amp;ShowOnWeb=true&amp;Lang=en" xr:uid="{00000000-0004-0000-0500-000001000000}"/>
    <hyperlink ref="A19" r:id="rId3" display="https://stats-3.oecd.org/index.aspx?DatasetCode=PDB_LV" xr:uid="{00000000-0004-0000-0500-000003000000}"/>
    <hyperlink ref="A37" r:id="rId4" display="http://localhost/OECDStat_Metadata/ShowMetadata.ashx?Dataset=PDB_LV&amp;Coords=%5bLOCATION%5d.%5bDEU%5d&amp;ShowOnWeb=true&amp;Lang=en" xr:uid="{00000000-0004-0000-0500-000005000000}"/>
    <hyperlink ref="A9" r:id="rId5" display="http://localhost/OECDStat_Metadata/ShowMetadata.ashx?Dataset=PDB_LV&amp;Coords=[LOCATION].[DEU]&amp;ShowOnWeb=true&amp;Lang=en" xr:uid="{00000000-0004-0000-0500-000002000000}"/>
    <hyperlink ref="A25" r:id="rId6" display="http://localhost/OECDStat_Metadata/ShowMetadata.ashx?Dataset=PDB_LV&amp;Coords=[LOCATION].[DEU]&amp;ShowOnWeb=true&amp;Lang=en" xr:uid="{3B35A3E6-315B-4669-A583-2B8305A482F4}"/>
  </hyperlinks>
  <pageMargins left="0.75" right="0.75" top="1" bottom="1" header="0.5" footer="0.5"/>
  <pageSetup orientation="portrait" horizontalDpi="0" verticalDpi="0"/>
  <drawing r:id="rId7"/>
  <legacy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BB32"/>
  <sheetViews>
    <sheetView showGridLines="0" topLeftCell="A22" workbookViewId="0">
      <selection activeCell="N47" sqref="N47"/>
    </sheetView>
  </sheetViews>
  <sheetFormatPr defaultRowHeight="12.75" x14ac:dyDescent="0.2"/>
  <cols>
    <col min="1" max="1" width="21.140625" customWidth="1"/>
    <col min="2" max="28" width="6.5703125" bestFit="1" customWidth="1"/>
    <col min="29" max="29" width="7.7109375" bestFit="1" customWidth="1"/>
    <col min="30" max="54" width="6.5703125" bestFit="1" customWidth="1"/>
  </cols>
  <sheetData>
    <row r="1" spans="1:54" hidden="1" x14ac:dyDescent="0.2">
      <c r="A1" s="1" t="e">
        <f ca="1">DotStatQuery(#REF!)</f>
        <v>#NAME?</v>
      </c>
    </row>
    <row r="2" spans="1:54" ht="34.5" hidden="1" x14ac:dyDescent="0.2">
      <c r="A2" s="2" t="s">
        <v>0</v>
      </c>
    </row>
    <row r="3" spans="1:54" ht="12.75" hidden="1" customHeight="1" x14ac:dyDescent="0.2">
      <c r="A3" s="209" t="s">
        <v>1</v>
      </c>
      <c r="B3" s="310" t="s">
        <v>307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2"/>
    </row>
    <row r="4" spans="1:54" ht="12.75" hidden="1" customHeight="1" x14ac:dyDescent="0.2">
      <c r="A4" s="209" t="s">
        <v>2</v>
      </c>
      <c r="B4" s="298" t="s">
        <v>308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300"/>
    </row>
    <row r="5" spans="1:54" hidden="1" x14ac:dyDescent="0.2">
      <c r="A5" s="209" t="s">
        <v>4</v>
      </c>
      <c r="B5" s="298" t="s">
        <v>309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300"/>
    </row>
    <row r="6" spans="1:54" hidden="1" x14ac:dyDescent="0.2">
      <c r="A6" s="208" t="s">
        <v>314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3" t="s">
        <v>42</v>
      </c>
      <c r="AN6" s="3" t="s">
        <v>43</v>
      </c>
      <c r="AO6" s="3" t="s">
        <v>44</v>
      </c>
      <c r="AP6" s="3" t="s">
        <v>45</v>
      </c>
      <c r="AQ6" s="3" t="s">
        <v>46</v>
      </c>
      <c r="AR6" s="3" t="s">
        <v>47</v>
      </c>
      <c r="AS6" s="3" t="s">
        <v>48</v>
      </c>
      <c r="AT6" s="3" t="s">
        <v>49</v>
      </c>
      <c r="AU6" s="3" t="s">
        <v>50</v>
      </c>
      <c r="AV6" s="3" t="s">
        <v>51</v>
      </c>
      <c r="AW6" s="3" t="s">
        <v>52</v>
      </c>
      <c r="AX6" s="3" t="s">
        <v>53</v>
      </c>
      <c r="AY6" s="3" t="s">
        <v>54</v>
      </c>
      <c r="AZ6" s="3" t="s">
        <v>55</v>
      </c>
      <c r="BA6" s="3" t="s">
        <v>56</v>
      </c>
      <c r="BB6" s="3" t="s">
        <v>565</v>
      </c>
    </row>
    <row r="7" spans="1:54" hidden="1" x14ac:dyDescent="0.2">
      <c r="A7" s="4" t="s">
        <v>57</v>
      </c>
      <c r="B7" s="5">
        <v>1924.771041</v>
      </c>
      <c r="C7" s="5">
        <v>1911.967506</v>
      </c>
      <c r="D7" s="5">
        <v>1904.2277449999999</v>
      </c>
      <c r="E7" s="5">
        <v>1898.3934999999999</v>
      </c>
      <c r="F7" s="5">
        <v>1891.003782</v>
      </c>
      <c r="G7" s="5">
        <v>1872.479325</v>
      </c>
      <c r="H7" s="5">
        <v>1861.844955</v>
      </c>
      <c r="I7" s="5">
        <v>1834.1752260000001</v>
      </c>
      <c r="J7" s="5">
        <v>1835.5220609999999</v>
      </c>
      <c r="K7" s="5">
        <v>1840.776981</v>
      </c>
      <c r="L7" s="5">
        <v>1827.169011</v>
      </c>
      <c r="M7" s="5">
        <v>1811.701296</v>
      </c>
      <c r="N7" s="5">
        <v>1789.066069</v>
      </c>
      <c r="O7" s="5">
        <v>1779.202104</v>
      </c>
      <c r="P7" s="5">
        <v>1789.4060509999999</v>
      </c>
      <c r="Q7" s="5">
        <v>1794.7775119999999</v>
      </c>
      <c r="R7" s="5">
        <v>1797.201914</v>
      </c>
      <c r="S7" s="5">
        <v>1807.0364070000001</v>
      </c>
      <c r="T7" s="5">
        <v>1808.173869</v>
      </c>
      <c r="U7" s="5">
        <v>1802.385123</v>
      </c>
      <c r="V7" s="5">
        <v>1797.104108</v>
      </c>
      <c r="W7" s="5">
        <v>1774.8330530000001</v>
      </c>
      <c r="X7" s="5">
        <v>1772.2629770000001</v>
      </c>
      <c r="Y7" s="5">
        <v>1768.947568</v>
      </c>
      <c r="Z7" s="5">
        <v>1777.749413</v>
      </c>
      <c r="AA7" s="5">
        <v>1775.46407</v>
      </c>
      <c r="AB7" s="5">
        <v>1789.721301</v>
      </c>
      <c r="AC7" s="5">
        <v>1801.568372</v>
      </c>
      <c r="AD7" s="5">
        <v>1796.679723</v>
      </c>
      <c r="AE7" s="5">
        <v>1795.0140719999999</v>
      </c>
      <c r="AF7" s="5">
        <v>1788.6114110000001</v>
      </c>
      <c r="AG7" s="5">
        <v>1775.4090100000001</v>
      </c>
      <c r="AH7" s="5">
        <v>1756.722589</v>
      </c>
      <c r="AI7" s="5">
        <v>1746.6246000000001</v>
      </c>
      <c r="AJ7" s="5">
        <v>1756.809479</v>
      </c>
      <c r="AK7" s="5">
        <v>1747.1640170000001</v>
      </c>
      <c r="AL7" s="5">
        <v>1744.7005569999999</v>
      </c>
      <c r="AM7" s="5">
        <v>1745.0598070000001</v>
      </c>
      <c r="AN7" s="5">
        <v>1741.5721189999999</v>
      </c>
      <c r="AO7" s="5">
        <v>1709.8771449999999</v>
      </c>
      <c r="AP7" s="5">
        <v>1714.69209</v>
      </c>
      <c r="AQ7" s="5">
        <v>1710.940527</v>
      </c>
      <c r="AR7" s="5">
        <v>1720.831584</v>
      </c>
      <c r="AS7" s="5">
        <v>1713.6209530000001</v>
      </c>
      <c r="AT7" s="5">
        <v>1709.303711</v>
      </c>
      <c r="AU7" s="5">
        <v>1710.262191</v>
      </c>
      <c r="AV7" s="5">
        <v>1701.4870410000001</v>
      </c>
      <c r="AW7" s="5">
        <v>1689.073351</v>
      </c>
      <c r="AX7" s="5">
        <v>1702.471301</v>
      </c>
      <c r="AY7" s="5">
        <v>1690.950642</v>
      </c>
      <c r="AZ7" s="5">
        <v>1652.8187359999999</v>
      </c>
      <c r="BA7" s="5">
        <v>1685.4476930000001</v>
      </c>
      <c r="BB7" s="5">
        <v>1684.304848</v>
      </c>
    </row>
    <row r="8" spans="1:54" hidden="1" x14ac:dyDescent="0.2">
      <c r="A8" s="4" t="s">
        <v>58</v>
      </c>
      <c r="B8" s="6">
        <v>1992.507975</v>
      </c>
      <c r="C8" s="6">
        <v>1989.7316960000001</v>
      </c>
      <c r="D8" s="6">
        <v>1936.627698</v>
      </c>
      <c r="E8" s="6">
        <v>1920.4269429999999</v>
      </c>
      <c r="F8" s="6">
        <v>1888.4677730000001</v>
      </c>
      <c r="G8" s="6">
        <v>1862.6045899999999</v>
      </c>
      <c r="H8" s="6">
        <v>1888.886164</v>
      </c>
      <c r="I8" s="6">
        <v>1850.328211</v>
      </c>
      <c r="J8" s="6">
        <v>1819.027159</v>
      </c>
      <c r="K8" s="6">
        <v>1815.5414410000001</v>
      </c>
      <c r="L8" s="6">
        <v>1806.1337840000001</v>
      </c>
      <c r="M8" s="6">
        <v>1785.5871870000001</v>
      </c>
      <c r="N8" s="6">
        <v>1714.3784009999999</v>
      </c>
      <c r="O8" s="6">
        <v>1696.3026219999999</v>
      </c>
      <c r="P8" s="6">
        <v>1689.6501599999999</v>
      </c>
      <c r="Q8" s="6">
        <v>1654.3220530000001</v>
      </c>
      <c r="R8" s="6">
        <v>1648.351684</v>
      </c>
      <c r="S8" s="6">
        <v>1659.385665</v>
      </c>
      <c r="T8" s="6">
        <v>1667.407559</v>
      </c>
      <c r="U8" s="6">
        <v>1651.266781</v>
      </c>
      <c r="V8" s="6">
        <v>1644.8506689999999</v>
      </c>
      <c r="W8" s="6">
        <v>1637.7817279999999</v>
      </c>
      <c r="X8" s="6">
        <v>1635.1524830000001</v>
      </c>
      <c r="Y8" s="6">
        <v>1626.6858850000001</v>
      </c>
      <c r="Z8" s="6">
        <v>1623.233565</v>
      </c>
      <c r="AA8" s="6">
        <v>1601.2115879999999</v>
      </c>
      <c r="AB8" s="6">
        <v>1597.2815089999999</v>
      </c>
      <c r="AC8" s="6">
        <v>1595.6453280000001</v>
      </c>
      <c r="AD8" s="6">
        <v>1585.289681</v>
      </c>
      <c r="AE8" s="6">
        <v>1578.3045099999999</v>
      </c>
      <c r="AF8" s="6">
        <v>1558.338802</v>
      </c>
      <c r="AG8" s="6">
        <v>1537.956604</v>
      </c>
      <c r="AH8" s="6">
        <v>1503.886735</v>
      </c>
      <c r="AI8" s="6">
        <v>1507.2567710000001</v>
      </c>
      <c r="AJ8" s="6">
        <v>1530.856012</v>
      </c>
      <c r="AK8" s="6">
        <v>1532.0759089999999</v>
      </c>
      <c r="AL8" s="6">
        <v>1515.0111999999999</v>
      </c>
      <c r="AM8" s="6">
        <v>1536.815501</v>
      </c>
      <c r="AN8" s="6">
        <v>1542.7960849999999</v>
      </c>
      <c r="AO8" s="6">
        <v>1531.4511729999999</v>
      </c>
      <c r="AP8" s="6">
        <v>1539.803062</v>
      </c>
      <c r="AQ8" s="6">
        <v>1546.331189</v>
      </c>
      <c r="AR8" s="6">
        <v>1540.880619</v>
      </c>
      <c r="AS8" s="6">
        <v>1526.2420010000001</v>
      </c>
      <c r="AT8" s="6">
        <v>1518.111034</v>
      </c>
      <c r="AU8" s="6">
        <v>1519.4843559999999</v>
      </c>
      <c r="AV8" s="6">
        <v>1522.069358</v>
      </c>
      <c r="AW8" s="6">
        <v>1507.60482</v>
      </c>
      <c r="AX8" s="6">
        <v>1514.4103270000001</v>
      </c>
      <c r="AY8" s="6">
        <v>1518.157256</v>
      </c>
      <c r="AZ8" s="6">
        <v>1402.6435080000001</v>
      </c>
      <c r="BA8" s="6">
        <v>1483.7927050000001</v>
      </c>
      <c r="BB8" s="6">
        <v>1511.400222</v>
      </c>
    </row>
    <row r="9" spans="1:54" hidden="1" x14ac:dyDescent="0.2">
      <c r="A9" s="7" t="s">
        <v>59</v>
      </c>
      <c r="B9" s="5">
        <v>1960.4488220000001</v>
      </c>
      <c r="C9" s="5">
        <v>1928.5378370000001</v>
      </c>
      <c r="D9" s="5">
        <v>1905.5093649999999</v>
      </c>
      <c r="E9" s="5">
        <v>1877.0002710000001</v>
      </c>
      <c r="F9" s="5">
        <v>1837.5962259999999</v>
      </c>
      <c r="G9" s="5">
        <v>1800.8289319999999</v>
      </c>
      <c r="H9" s="5">
        <v>1813.2967369999999</v>
      </c>
      <c r="I9" s="5">
        <v>1795.8176699999999</v>
      </c>
      <c r="J9" s="5">
        <v>1776.880997</v>
      </c>
      <c r="K9" s="5">
        <v>1765.0233820000001</v>
      </c>
      <c r="L9" s="5">
        <v>1745.6876810000001</v>
      </c>
      <c r="M9" s="5">
        <v>1724.1532050000001</v>
      </c>
      <c r="N9" s="5">
        <v>1712.987185</v>
      </c>
      <c r="O9" s="5">
        <v>1700.1263329999999</v>
      </c>
      <c r="P9" s="5">
        <v>1688.5615150000001</v>
      </c>
      <c r="Q9" s="5">
        <v>1665.531612</v>
      </c>
      <c r="R9" s="5">
        <v>1646.5892550000001</v>
      </c>
      <c r="S9" s="5">
        <v>1624.456586</v>
      </c>
      <c r="T9" s="5">
        <v>1619.272363</v>
      </c>
      <c r="U9" s="5">
        <v>1595.843672</v>
      </c>
      <c r="V9" s="5">
        <v>1572.813742</v>
      </c>
      <c r="W9" s="5">
        <v>1554.070798</v>
      </c>
      <c r="X9" s="5">
        <v>1565.1053179999999</v>
      </c>
      <c r="Y9" s="5">
        <v>1540.172675</v>
      </c>
      <c r="Z9" s="5">
        <v>1536.579741</v>
      </c>
      <c r="AA9" s="5">
        <v>1530.5671890000001</v>
      </c>
      <c r="AB9" s="5">
        <v>1516.7623040000001</v>
      </c>
      <c r="AC9" s="5">
        <v>1507.683833</v>
      </c>
      <c r="AD9" s="5">
        <v>1504.5467719999999</v>
      </c>
      <c r="AE9" s="5">
        <v>1491.5157979999999</v>
      </c>
      <c r="AF9" s="5">
        <v>1465.935929</v>
      </c>
      <c r="AG9" s="5">
        <v>1458.1537920000001</v>
      </c>
      <c r="AH9" s="5">
        <v>1448.915217</v>
      </c>
      <c r="AI9" s="5">
        <v>1443.399674</v>
      </c>
      <c r="AJ9" s="5">
        <v>1442.5853870000001</v>
      </c>
      <c r="AK9" s="5">
        <v>1432.4203399999999</v>
      </c>
      <c r="AL9" s="5">
        <v>1453.1816140000001</v>
      </c>
      <c r="AM9" s="5">
        <v>1454.098927</v>
      </c>
      <c r="AN9" s="5">
        <v>1447.3333170000001</v>
      </c>
      <c r="AO9" s="5">
        <v>1405.0487250000001</v>
      </c>
      <c r="AP9" s="5">
        <v>1425.741595</v>
      </c>
      <c r="AQ9" s="5">
        <v>1426.900828</v>
      </c>
      <c r="AR9" s="5">
        <v>1407.9877670000001</v>
      </c>
      <c r="AS9" s="5">
        <v>1396.4667999999999</v>
      </c>
      <c r="AT9" s="5">
        <v>1400.4128880000001</v>
      </c>
      <c r="AU9" s="5">
        <v>1400.951765</v>
      </c>
      <c r="AV9" s="5">
        <v>1395.597352</v>
      </c>
      <c r="AW9" s="5">
        <v>1389.1334429999999</v>
      </c>
      <c r="AX9" s="5">
        <v>1380.677328</v>
      </c>
      <c r="AY9" s="5">
        <v>1372.1525280000001</v>
      </c>
      <c r="AZ9" s="5">
        <v>1319.1306910000001</v>
      </c>
      <c r="BA9" s="5">
        <v>1340.1656290000001</v>
      </c>
      <c r="BB9" s="5">
        <v>1340.861971</v>
      </c>
    </row>
    <row r="10" spans="1:54" hidden="1" x14ac:dyDescent="0.2">
      <c r="A10" s="4" t="s">
        <v>60</v>
      </c>
      <c r="B10" s="6">
        <v>2042.316257</v>
      </c>
      <c r="C10" s="6">
        <v>1989.836041</v>
      </c>
      <c r="D10" s="6">
        <v>1970.972518</v>
      </c>
      <c r="E10" s="6">
        <v>1954.729585</v>
      </c>
      <c r="F10" s="6">
        <v>1924.1532520000001</v>
      </c>
      <c r="G10" s="6">
        <v>1908.630731</v>
      </c>
      <c r="H10" s="6">
        <v>1906.5350530000001</v>
      </c>
      <c r="I10" s="6">
        <v>1871.6875250000001</v>
      </c>
      <c r="J10" s="6">
        <v>1861.6439740000001</v>
      </c>
      <c r="K10" s="6">
        <v>1855.108011</v>
      </c>
      <c r="L10" s="6">
        <v>1856.1445650000001</v>
      </c>
      <c r="M10" s="6">
        <v>1862.422343</v>
      </c>
      <c r="N10" s="6">
        <v>1873.8284080000001</v>
      </c>
      <c r="O10" s="6">
        <v>1873.1012290000001</v>
      </c>
      <c r="P10" s="6">
        <v>1862.7348079999999</v>
      </c>
      <c r="Q10" s="6">
        <v>1859.2355889999999</v>
      </c>
      <c r="R10" s="6">
        <v>1867.671724</v>
      </c>
      <c r="S10" s="6">
        <v>1886.7984120000001</v>
      </c>
      <c r="T10" s="6">
        <v>1890.463716</v>
      </c>
      <c r="U10" s="6">
        <v>1874.5992739999999</v>
      </c>
      <c r="V10" s="6">
        <v>1863.887514</v>
      </c>
      <c r="W10" s="6">
        <v>1856.937713</v>
      </c>
      <c r="X10" s="6">
        <v>1860.0984920000001</v>
      </c>
      <c r="Y10" s="6">
        <v>1859.961573</v>
      </c>
      <c r="Z10" s="6">
        <v>1853.8814</v>
      </c>
      <c r="AA10" s="6">
        <v>1856.212894</v>
      </c>
      <c r="AB10" s="6">
        <v>1866.151756</v>
      </c>
      <c r="AC10" s="6">
        <v>1859.8638980000001</v>
      </c>
      <c r="AD10" s="6">
        <v>1873.132928</v>
      </c>
      <c r="AE10" s="6">
        <v>1869.8780180000001</v>
      </c>
      <c r="AF10" s="6">
        <v>1850.1979710000001</v>
      </c>
      <c r="AG10" s="6">
        <v>1837.636217</v>
      </c>
      <c r="AH10" s="6">
        <v>1826.1900949999999</v>
      </c>
      <c r="AI10" s="6">
        <v>1815.1038129999999</v>
      </c>
      <c r="AJ10" s="6">
        <v>1814.615542</v>
      </c>
      <c r="AK10" s="6">
        <v>1811.1017179999999</v>
      </c>
      <c r="AL10" s="6">
        <v>1811.851615</v>
      </c>
      <c r="AM10" s="6">
        <v>1817.707441</v>
      </c>
      <c r="AN10" s="6">
        <v>1806.539391</v>
      </c>
      <c r="AO10" s="6">
        <v>1775.169635</v>
      </c>
      <c r="AP10" s="6">
        <v>1776.773246</v>
      </c>
      <c r="AQ10" s="6">
        <v>1772.5573750000001</v>
      </c>
      <c r="AR10" s="6">
        <v>1733.6422729999999</v>
      </c>
      <c r="AS10" s="6">
        <v>1719.0903000000001</v>
      </c>
      <c r="AT10" s="6">
        <v>1716.341179</v>
      </c>
      <c r="AU10" s="6">
        <v>1717.4689800000001</v>
      </c>
      <c r="AV10" s="6">
        <v>1721.6975130000001</v>
      </c>
      <c r="AW10" s="6">
        <v>1719.1575800000001</v>
      </c>
      <c r="AX10" s="6">
        <v>1719.3524179999999</v>
      </c>
      <c r="AY10" s="6">
        <v>1710.180953</v>
      </c>
      <c r="AZ10" s="6">
        <v>1543.1173140000001</v>
      </c>
      <c r="BA10" s="6">
        <v>1658.2698800000001</v>
      </c>
      <c r="BB10" s="6">
        <v>1694.452444</v>
      </c>
    </row>
    <row r="11" spans="1:54" hidden="1" x14ac:dyDescent="0.2">
      <c r="A11" s="4" t="s">
        <v>61</v>
      </c>
      <c r="B11" s="5">
        <v>2243</v>
      </c>
      <c r="C11" s="5">
        <v>2239</v>
      </c>
      <c r="D11" s="5">
        <v>2228</v>
      </c>
      <c r="E11" s="5">
        <v>2201</v>
      </c>
      <c r="F11" s="5">
        <v>2137</v>
      </c>
      <c r="G11" s="5">
        <v>2112</v>
      </c>
      <c r="H11" s="5">
        <v>2128</v>
      </c>
      <c r="I11" s="5">
        <v>2129</v>
      </c>
      <c r="J11" s="5">
        <v>2123</v>
      </c>
      <c r="K11" s="5">
        <v>2126</v>
      </c>
      <c r="L11" s="5">
        <v>2121</v>
      </c>
      <c r="M11" s="5">
        <v>2106</v>
      </c>
      <c r="N11" s="5">
        <v>2104</v>
      </c>
      <c r="O11" s="5">
        <v>2095</v>
      </c>
      <c r="P11" s="5">
        <v>2108</v>
      </c>
      <c r="Q11" s="5">
        <v>2093</v>
      </c>
      <c r="R11" s="5">
        <v>2097</v>
      </c>
      <c r="S11" s="5">
        <v>2096</v>
      </c>
      <c r="T11" s="5">
        <v>2092</v>
      </c>
      <c r="U11" s="5">
        <v>2070</v>
      </c>
      <c r="V11" s="5">
        <v>2031</v>
      </c>
      <c r="W11" s="5">
        <v>1998</v>
      </c>
      <c r="X11" s="5">
        <v>1965</v>
      </c>
      <c r="Y11" s="5">
        <v>1905</v>
      </c>
      <c r="Z11" s="5">
        <v>1898</v>
      </c>
      <c r="AA11" s="5">
        <v>1883.671638</v>
      </c>
      <c r="AB11" s="5">
        <v>1892.1738339999999</v>
      </c>
      <c r="AC11" s="5">
        <v>1864.6945820000001</v>
      </c>
      <c r="AD11" s="5">
        <v>1841.918285</v>
      </c>
      <c r="AE11" s="5">
        <v>1810.4129379999999</v>
      </c>
      <c r="AF11" s="5">
        <v>1821.266089</v>
      </c>
      <c r="AG11" s="5">
        <v>1808.5684349999999</v>
      </c>
      <c r="AH11" s="5">
        <v>1798.3640370000001</v>
      </c>
      <c r="AI11" s="5">
        <v>1798.6159749999999</v>
      </c>
      <c r="AJ11" s="5">
        <v>1785.427551</v>
      </c>
      <c r="AK11" s="5">
        <v>1776.511902</v>
      </c>
      <c r="AL11" s="5">
        <v>1785.5615330000001</v>
      </c>
      <c r="AM11" s="5">
        <v>1784.7501769999999</v>
      </c>
      <c r="AN11" s="5">
        <v>1771.351596</v>
      </c>
      <c r="AO11" s="5">
        <v>1713.517603</v>
      </c>
      <c r="AP11" s="5">
        <v>1732.9111399999999</v>
      </c>
      <c r="AQ11" s="5">
        <v>1728.186181</v>
      </c>
      <c r="AR11" s="5">
        <v>1745.0881489999999</v>
      </c>
      <c r="AS11" s="5">
        <v>1733.5935810000001</v>
      </c>
      <c r="AT11" s="5">
        <v>1729.330123</v>
      </c>
      <c r="AU11" s="5">
        <v>1719.293635</v>
      </c>
      <c r="AV11" s="5">
        <v>1713.5437360000001</v>
      </c>
      <c r="AW11" s="5">
        <v>1708.5803149999999</v>
      </c>
      <c r="AX11" s="5">
        <v>1680.167068</v>
      </c>
      <c r="AY11" s="5">
        <v>1643.81852</v>
      </c>
      <c r="AZ11" s="5">
        <v>1597.9813790000001</v>
      </c>
      <c r="BA11" s="5">
        <v>1607</v>
      </c>
      <c r="BB11" s="5" t="s">
        <v>66</v>
      </c>
    </row>
    <row r="12" spans="1:54" hidden="1" x14ac:dyDescent="0.2">
      <c r="A12" s="4" t="s">
        <v>62</v>
      </c>
      <c r="B12" s="6">
        <v>2046.444508</v>
      </c>
      <c r="C12" s="6">
        <v>2042.168126</v>
      </c>
      <c r="D12" s="6">
        <v>2038.0954280000001</v>
      </c>
      <c r="E12" s="6">
        <v>2034.0189210000001</v>
      </c>
      <c r="F12" s="6">
        <v>2029.9518680000001</v>
      </c>
      <c r="G12" s="6">
        <v>2025.8927470000001</v>
      </c>
      <c r="H12" s="6">
        <v>2021.8288689999999</v>
      </c>
      <c r="I12" s="6">
        <v>2017.7291459999999</v>
      </c>
      <c r="J12" s="6">
        <v>1986.615511</v>
      </c>
      <c r="K12" s="6">
        <v>1936.4769779999999</v>
      </c>
      <c r="L12" s="6">
        <v>1918.3438719999999</v>
      </c>
      <c r="M12" s="6">
        <v>1884.2575959999999</v>
      </c>
      <c r="N12" s="6">
        <v>1863.15185</v>
      </c>
      <c r="O12" s="6">
        <v>1831.047335</v>
      </c>
      <c r="P12" s="6">
        <v>1786.9531710000001</v>
      </c>
      <c r="Q12" s="6">
        <v>1776.9452819999999</v>
      </c>
      <c r="R12" s="6">
        <v>1768.9191530000001</v>
      </c>
      <c r="S12" s="6">
        <v>1760.893024</v>
      </c>
      <c r="T12" s="6">
        <v>1756.830416</v>
      </c>
      <c r="U12" s="6">
        <v>1744.840766</v>
      </c>
      <c r="V12" s="6">
        <v>1746.822527</v>
      </c>
      <c r="W12" s="6">
        <v>1755.839536</v>
      </c>
      <c r="X12" s="6">
        <v>1747.8134070000001</v>
      </c>
      <c r="Y12" s="6">
        <v>1739.787278</v>
      </c>
      <c r="Z12" s="6">
        <v>1738.796398</v>
      </c>
      <c r="AA12" s="6">
        <v>1738.796398</v>
      </c>
      <c r="AB12" s="6">
        <v>1740.339289</v>
      </c>
      <c r="AC12" s="6">
        <v>1742.6367720000001</v>
      </c>
      <c r="AD12" s="6">
        <v>1751.105871</v>
      </c>
      <c r="AE12" s="6">
        <v>1756.2737340000001</v>
      </c>
      <c r="AF12" s="6">
        <v>1752.8207580000001</v>
      </c>
      <c r="AG12" s="6">
        <v>1762.0697829999999</v>
      </c>
      <c r="AH12" s="6">
        <v>1763.647418</v>
      </c>
      <c r="AI12" s="6">
        <v>1754.6331700000001</v>
      </c>
      <c r="AJ12" s="6">
        <v>1739.9012</v>
      </c>
      <c r="AK12" s="6">
        <v>1723.719169</v>
      </c>
      <c r="AL12" s="6">
        <v>1713.740634</v>
      </c>
      <c r="AM12" s="6">
        <v>1701.307798</v>
      </c>
      <c r="AN12" s="6">
        <v>1710.1262019999999</v>
      </c>
      <c r="AO12" s="6">
        <v>1715.8045589999999</v>
      </c>
      <c r="AP12" s="6">
        <v>1705.775535</v>
      </c>
      <c r="AQ12" s="6">
        <v>1710.6916590000001</v>
      </c>
      <c r="AR12" s="6">
        <v>1696.7266179999999</v>
      </c>
      <c r="AS12" s="6">
        <v>1689.8244099999999</v>
      </c>
      <c r="AT12" s="6">
        <v>1690.563997</v>
      </c>
      <c r="AU12" s="6">
        <v>1694.2371880000001</v>
      </c>
      <c r="AV12" s="6">
        <v>1701.4500619999999</v>
      </c>
      <c r="AW12" s="6">
        <v>1692.394168</v>
      </c>
      <c r="AX12" s="6">
        <v>1697.621952</v>
      </c>
      <c r="AY12" s="6">
        <v>1677.463076</v>
      </c>
      <c r="AZ12" s="6">
        <v>1551.920797</v>
      </c>
      <c r="BA12" s="6">
        <v>1623.477832</v>
      </c>
      <c r="BB12" s="6">
        <v>1643.5474750000001</v>
      </c>
    </row>
    <row r="13" spans="1:54" hidden="1" x14ac:dyDescent="0.2">
      <c r="A13" s="4" t="s">
        <v>63</v>
      </c>
      <c r="B13" s="5">
        <v>1775.232753</v>
      </c>
      <c r="C13" s="5">
        <v>1740.4062980000001</v>
      </c>
      <c r="D13" s="5">
        <v>1709.2457850000001</v>
      </c>
      <c r="E13" s="5">
        <v>1760.5689829999999</v>
      </c>
      <c r="F13" s="5">
        <v>1724.826041</v>
      </c>
      <c r="G13" s="5">
        <v>1720.2436130000001</v>
      </c>
      <c r="H13" s="5">
        <v>1704.663356</v>
      </c>
      <c r="I13" s="5">
        <v>1687.250129</v>
      </c>
      <c r="J13" s="5">
        <v>1668.920415</v>
      </c>
      <c r="K13" s="5">
        <v>1661.58853</v>
      </c>
      <c r="L13" s="5">
        <v>1619.4301889999999</v>
      </c>
      <c r="M13" s="5">
        <v>1567.190505</v>
      </c>
      <c r="N13" s="5">
        <v>1580.9377899999999</v>
      </c>
      <c r="O13" s="5">
        <v>1568.1069910000001</v>
      </c>
      <c r="P13" s="5">
        <v>1582.7707620000001</v>
      </c>
      <c r="Q13" s="5">
        <v>1613.0147890000001</v>
      </c>
      <c r="R13" s="5">
        <v>1615.764246</v>
      </c>
      <c r="S13" s="5">
        <v>1605.682904</v>
      </c>
      <c r="T13" s="5">
        <v>1642.3423310000001</v>
      </c>
      <c r="U13" s="5">
        <v>1631.3445019999999</v>
      </c>
      <c r="V13" s="5">
        <v>1617.597217</v>
      </c>
      <c r="W13" s="5">
        <v>1614.8477600000001</v>
      </c>
      <c r="X13" s="5">
        <v>1582.7707620000001</v>
      </c>
      <c r="Y13" s="5">
        <v>1577.2718480000001</v>
      </c>
      <c r="Z13" s="5">
        <v>1586.436704</v>
      </c>
      <c r="AA13" s="5">
        <v>1586.436704</v>
      </c>
      <c r="AB13" s="5">
        <v>1586.436704</v>
      </c>
      <c r="AC13" s="5">
        <v>1586.436704</v>
      </c>
      <c r="AD13" s="5">
        <v>1581.854276</v>
      </c>
      <c r="AE13" s="5">
        <v>1572.689419</v>
      </c>
      <c r="AF13" s="5">
        <v>1558.025648</v>
      </c>
      <c r="AG13" s="5">
        <v>1562.6080770000001</v>
      </c>
      <c r="AH13" s="5">
        <v>1543.3618779999999</v>
      </c>
      <c r="AI13" s="5">
        <v>1534.1970209999999</v>
      </c>
      <c r="AJ13" s="5">
        <v>1533.8236489999999</v>
      </c>
      <c r="AK13" s="5">
        <v>1544.036149</v>
      </c>
      <c r="AL13" s="5">
        <v>1536.39004</v>
      </c>
      <c r="AM13" s="5">
        <v>1541.168858</v>
      </c>
      <c r="AN13" s="5">
        <v>1524.920877</v>
      </c>
      <c r="AO13" s="5">
        <v>1516.3190039999999</v>
      </c>
      <c r="AP13" s="5">
        <v>1507.239249</v>
      </c>
      <c r="AQ13" s="5">
        <v>1515.3632399999999</v>
      </c>
      <c r="AR13" s="5">
        <v>1531.0541479999999</v>
      </c>
      <c r="AS13" s="5">
        <v>1533.5182420000001</v>
      </c>
      <c r="AT13" s="5">
        <v>1542.2187779999999</v>
      </c>
      <c r="AU13" s="5">
        <v>1525.1273819999999</v>
      </c>
      <c r="AV13" s="5">
        <v>1541.275306</v>
      </c>
      <c r="AW13" s="5">
        <v>1535.6795979999999</v>
      </c>
      <c r="AX13" s="5">
        <v>1536.1757070000001</v>
      </c>
      <c r="AY13" s="5">
        <v>1537.0432780000001</v>
      </c>
      <c r="AZ13" s="5">
        <v>1363.767235</v>
      </c>
      <c r="BA13" s="5">
        <v>1497.3754630000001</v>
      </c>
      <c r="BB13" s="5" t="s">
        <v>66</v>
      </c>
    </row>
    <row r="14" spans="1:54" hidden="1" x14ac:dyDescent="0.2">
      <c r="A14" s="4" t="s">
        <v>64</v>
      </c>
      <c r="B14" s="6">
        <v>1857.1650159999999</v>
      </c>
      <c r="C14" s="6">
        <v>1841.8976050000001</v>
      </c>
      <c r="D14" s="6">
        <v>1839.835233</v>
      </c>
      <c r="E14" s="6">
        <v>1838.6249640000001</v>
      </c>
      <c r="F14" s="6">
        <v>1811.7069919999999</v>
      </c>
      <c r="G14" s="6">
        <v>1780.419887</v>
      </c>
      <c r="H14" s="6">
        <v>1776.1981209999999</v>
      </c>
      <c r="I14" s="6">
        <v>1776.6129350000001</v>
      </c>
      <c r="J14" s="6">
        <v>1784.8808979999999</v>
      </c>
      <c r="K14" s="6">
        <v>1783.5836179999999</v>
      </c>
      <c r="L14" s="6">
        <v>1769.8053070000001</v>
      </c>
      <c r="M14" s="6">
        <v>1753.386688</v>
      </c>
      <c r="N14" s="6">
        <v>1740.4369079999999</v>
      </c>
      <c r="O14" s="6">
        <v>1748.848757</v>
      </c>
      <c r="P14" s="6">
        <v>1765.5275180000001</v>
      </c>
      <c r="Q14" s="6">
        <v>1770.050911</v>
      </c>
      <c r="R14" s="6">
        <v>1751.3376000000001</v>
      </c>
      <c r="S14" s="6">
        <v>1754.0414780000001</v>
      </c>
      <c r="T14" s="6">
        <v>1768.261982</v>
      </c>
      <c r="U14" s="6">
        <v>1781.5602940000001</v>
      </c>
      <c r="V14" s="6">
        <v>1764.2385380000001</v>
      </c>
      <c r="W14" s="6">
        <v>1755.874339</v>
      </c>
      <c r="X14" s="6">
        <v>1748.544292</v>
      </c>
      <c r="Y14" s="6">
        <v>1766.763506</v>
      </c>
      <c r="Z14" s="6">
        <v>1784.099168</v>
      </c>
      <c r="AA14" s="6">
        <v>1803.066341</v>
      </c>
      <c r="AB14" s="6">
        <v>1801.5278499999999</v>
      </c>
      <c r="AC14" s="6">
        <v>1815.6778850000001</v>
      </c>
      <c r="AD14" s="6">
        <v>1829.6371039999999</v>
      </c>
      <c r="AE14" s="6">
        <v>1834.9965749999999</v>
      </c>
      <c r="AF14" s="6">
        <v>1813.4075800000001</v>
      </c>
      <c r="AG14" s="6">
        <v>1790.857389</v>
      </c>
      <c r="AH14" s="6">
        <v>1777.296343</v>
      </c>
      <c r="AI14" s="6">
        <v>1757.3312109999999</v>
      </c>
      <c r="AJ14" s="6">
        <v>1759.843711</v>
      </c>
      <c r="AK14" s="6">
        <v>1754.042256</v>
      </c>
      <c r="AL14" s="6">
        <v>1753.009865</v>
      </c>
      <c r="AM14" s="6">
        <v>1744.426909</v>
      </c>
      <c r="AN14" s="6">
        <v>1731.9708350000001</v>
      </c>
      <c r="AO14" s="6">
        <v>1697.4817909999999</v>
      </c>
      <c r="AP14" s="6">
        <v>1708.184215</v>
      </c>
      <c r="AQ14" s="6">
        <v>1724.3721869999999</v>
      </c>
      <c r="AR14" s="6">
        <v>1725.7375750000001</v>
      </c>
      <c r="AS14" s="6">
        <v>1732.9468340000001</v>
      </c>
      <c r="AT14" s="6">
        <v>1738.27207</v>
      </c>
      <c r="AU14" s="6">
        <v>1746.18543</v>
      </c>
      <c r="AV14" s="6">
        <v>1740.139075</v>
      </c>
      <c r="AW14" s="6">
        <v>1741.7554709999999</v>
      </c>
      <c r="AX14" s="6">
        <v>1745.784285</v>
      </c>
      <c r="AY14" s="6">
        <v>1744.584619</v>
      </c>
      <c r="AZ14" s="6">
        <v>1746.898336</v>
      </c>
      <c r="BA14" s="6">
        <v>1772.583292</v>
      </c>
      <c r="BB14" s="6">
        <v>1762.8761589999999</v>
      </c>
    </row>
    <row r="15" spans="1:54" ht="31.5" hidden="1" x14ac:dyDescent="0.2">
      <c r="A15" s="4" t="s">
        <v>67</v>
      </c>
      <c r="B15" s="5" t="s">
        <v>66</v>
      </c>
      <c r="C15" s="5" t="s">
        <v>66</v>
      </c>
      <c r="D15" s="5" t="s">
        <v>66</v>
      </c>
      <c r="E15" s="5" t="s">
        <v>66</v>
      </c>
      <c r="F15" s="5" t="s">
        <v>66</v>
      </c>
      <c r="G15" s="5" t="s">
        <v>66</v>
      </c>
      <c r="H15" s="5" t="s">
        <v>66</v>
      </c>
      <c r="I15" s="5" t="s">
        <v>66</v>
      </c>
      <c r="J15" s="5" t="s">
        <v>66</v>
      </c>
      <c r="K15" s="5" t="s">
        <v>66</v>
      </c>
      <c r="L15" s="5" t="s">
        <v>66</v>
      </c>
      <c r="M15" s="5" t="s">
        <v>66</v>
      </c>
      <c r="N15" s="5" t="s">
        <v>66</v>
      </c>
      <c r="O15" s="5" t="s">
        <v>66</v>
      </c>
      <c r="P15" s="5" t="s">
        <v>66</v>
      </c>
      <c r="Q15" s="5" t="s">
        <v>66</v>
      </c>
      <c r="R15" s="5" t="s">
        <v>66</v>
      </c>
      <c r="S15" s="5" t="s">
        <v>66</v>
      </c>
      <c r="T15" s="5" t="s">
        <v>66</v>
      </c>
      <c r="U15" s="5" t="s">
        <v>66</v>
      </c>
      <c r="V15" s="5" t="s">
        <v>66</v>
      </c>
      <c r="W15" s="5" t="s">
        <v>66</v>
      </c>
      <c r="X15" s="5" t="s">
        <v>66</v>
      </c>
      <c r="Y15" s="5" t="s">
        <v>66</v>
      </c>
      <c r="Z15" s="5" t="s">
        <v>66</v>
      </c>
      <c r="AA15" s="5">
        <v>1732.735273</v>
      </c>
      <c r="AB15" s="5">
        <v>1733.59448</v>
      </c>
      <c r="AC15" s="5">
        <v>1731.4356580000001</v>
      </c>
      <c r="AD15" s="5">
        <v>1730.5985700000001</v>
      </c>
      <c r="AE15" s="5">
        <v>1726.5341209999999</v>
      </c>
      <c r="AF15" s="5">
        <v>1711.8100959999999</v>
      </c>
      <c r="AG15" s="5">
        <v>1700.9199149999999</v>
      </c>
      <c r="AH15" s="5">
        <v>1689.2040939999999</v>
      </c>
      <c r="AI15" s="5">
        <v>1682.8162150000001</v>
      </c>
      <c r="AJ15" s="5">
        <v>1690.1194230000001</v>
      </c>
      <c r="AK15" s="5">
        <v>1685.388631</v>
      </c>
      <c r="AL15" s="5">
        <v>1683.510628</v>
      </c>
      <c r="AM15" s="5">
        <v>1685.322782</v>
      </c>
      <c r="AN15" s="5">
        <v>1683.7329930000001</v>
      </c>
      <c r="AO15" s="5">
        <v>1659.995999</v>
      </c>
      <c r="AP15" s="5">
        <v>1664.108254</v>
      </c>
      <c r="AQ15" s="5">
        <v>1663.950867</v>
      </c>
      <c r="AR15" s="5">
        <v>1646.8142760000001</v>
      </c>
      <c r="AS15" s="5">
        <v>1637.5216330000001</v>
      </c>
      <c r="AT15" s="5">
        <v>1637.090019</v>
      </c>
      <c r="AU15" s="5">
        <v>1636.2373210000001</v>
      </c>
      <c r="AV15" s="5">
        <v>1640.5364890000001</v>
      </c>
      <c r="AW15" s="5">
        <v>1631.4709009999999</v>
      </c>
      <c r="AX15" s="5">
        <v>1628.929247</v>
      </c>
      <c r="AY15" s="5">
        <v>1623.2357059999999</v>
      </c>
      <c r="AZ15" s="5">
        <v>1534.612539</v>
      </c>
      <c r="BA15" s="5">
        <v>1590.498595</v>
      </c>
      <c r="BB15" s="5">
        <v>1603.2431260000001</v>
      </c>
    </row>
    <row r="16" spans="1:54" ht="21" hidden="1" x14ac:dyDescent="0.2">
      <c r="A16" s="4" t="s">
        <v>65</v>
      </c>
      <c r="B16" s="6" t="s">
        <v>66</v>
      </c>
      <c r="C16" s="6" t="s">
        <v>66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6" t="s">
        <v>66</v>
      </c>
      <c r="J16" s="6" t="s">
        <v>66</v>
      </c>
      <c r="K16" s="6" t="s">
        <v>66</v>
      </c>
      <c r="L16" s="6" t="s">
        <v>66</v>
      </c>
      <c r="M16" s="6" t="s">
        <v>66</v>
      </c>
      <c r="N16" s="6" t="s">
        <v>66</v>
      </c>
      <c r="O16" s="6" t="s">
        <v>66</v>
      </c>
      <c r="P16" s="6" t="s">
        <v>66</v>
      </c>
      <c r="Q16" s="6" t="s">
        <v>66</v>
      </c>
      <c r="R16" s="6" t="s">
        <v>66</v>
      </c>
      <c r="S16" s="6" t="s">
        <v>66</v>
      </c>
      <c r="T16" s="6" t="s">
        <v>66</v>
      </c>
      <c r="U16" s="6" t="s">
        <v>66</v>
      </c>
      <c r="V16" s="6" t="s">
        <v>66</v>
      </c>
      <c r="W16" s="6" t="s">
        <v>66</v>
      </c>
      <c r="X16" s="6" t="s">
        <v>66</v>
      </c>
      <c r="Y16" s="6" t="s">
        <v>66</v>
      </c>
      <c r="Z16" s="6" t="s">
        <v>66</v>
      </c>
      <c r="AA16" s="6">
        <v>1682.4705630000001</v>
      </c>
      <c r="AB16" s="6">
        <v>1680.4391909999999</v>
      </c>
      <c r="AC16" s="6">
        <v>1676.4763190000001</v>
      </c>
      <c r="AD16" s="6">
        <v>1677.137972</v>
      </c>
      <c r="AE16" s="6">
        <v>1670.4916780000001</v>
      </c>
      <c r="AF16" s="6">
        <v>1656.320925</v>
      </c>
      <c r="AG16" s="6">
        <v>1647.478034</v>
      </c>
      <c r="AH16" s="6">
        <v>1635.9486879999999</v>
      </c>
      <c r="AI16" s="6">
        <v>1631.5298230000001</v>
      </c>
      <c r="AJ16" s="6">
        <v>1636.4599290000001</v>
      </c>
      <c r="AK16" s="6">
        <v>1632.5389</v>
      </c>
      <c r="AL16" s="6">
        <v>1633.032346</v>
      </c>
      <c r="AM16" s="6">
        <v>1635.8074340000001</v>
      </c>
      <c r="AN16" s="6">
        <v>1632.1015600000001</v>
      </c>
      <c r="AO16" s="6">
        <v>1606.123816</v>
      </c>
      <c r="AP16" s="6">
        <v>1609.7851680000001</v>
      </c>
      <c r="AQ16" s="6">
        <v>1609.753453</v>
      </c>
      <c r="AR16" s="6">
        <v>1591.9764740000001</v>
      </c>
      <c r="AS16" s="6">
        <v>1581.3319240000001</v>
      </c>
      <c r="AT16" s="6">
        <v>1579.9690869999999</v>
      </c>
      <c r="AU16" s="6">
        <v>1579.886634</v>
      </c>
      <c r="AV16" s="6">
        <v>1582.6235300000001</v>
      </c>
      <c r="AW16" s="6">
        <v>1575.316693</v>
      </c>
      <c r="AX16" s="6">
        <v>1576.086325</v>
      </c>
      <c r="AY16" s="6">
        <v>1569.509855</v>
      </c>
      <c r="AZ16" s="6">
        <v>1465.613222</v>
      </c>
      <c r="BA16" s="6">
        <v>1524.708697</v>
      </c>
      <c r="BB16" s="6">
        <v>1542.434941</v>
      </c>
    </row>
    <row r="17" spans="1:54" hidden="1" x14ac:dyDescent="0.2">
      <c r="A17" s="4" t="s">
        <v>68</v>
      </c>
      <c r="B17" s="5">
        <v>1978.2156580000001</v>
      </c>
      <c r="C17" s="5">
        <v>1959.828532</v>
      </c>
      <c r="D17" s="5">
        <v>1943.224148</v>
      </c>
      <c r="E17" s="5">
        <v>1934.960141</v>
      </c>
      <c r="F17" s="5">
        <v>1896.566437</v>
      </c>
      <c r="G17" s="5">
        <v>1871.274285</v>
      </c>
      <c r="H17" s="5">
        <v>1874.630531</v>
      </c>
      <c r="I17" s="5">
        <v>1863.5377590000001</v>
      </c>
      <c r="J17" s="5">
        <v>1856.982346</v>
      </c>
      <c r="K17" s="5">
        <v>1853.8695600000001</v>
      </c>
      <c r="L17" s="5">
        <v>1840.36195</v>
      </c>
      <c r="M17" s="5">
        <v>1822.725541</v>
      </c>
      <c r="N17" s="5">
        <v>1812.5990650000001</v>
      </c>
      <c r="O17" s="5">
        <v>1809.964923</v>
      </c>
      <c r="P17" s="5">
        <v>1816.8605970000001</v>
      </c>
      <c r="Q17" s="5">
        <v>1811.9419600000001</v>
      </c>
      <c r="R17" s="5">
        <v>1803.2543519999999</v>
      </c>
      <c r="S17" s="5">
        <v>1802.302295</v>
      </c>
      <c r="T17" s="5">
        <v>1809.918572</v>
      </c>
      <c r="U17" s="5">
        <v>1803.745928</v>
      </c>
      <c r="V17" s="5">
        <v>1783.3108709999999</v>
      </c>
      <c r="W17" s="5">
        <v>1769.4156620000001</v>
      </c>
      <c r="X17" s="5">
        <v>1759.3289970000001</v>
      </c>
      <c r="Y17" s="5">
        <v>1749.8238919999999</v>
      </c>
      <c r="Z17" s="5">
        <v>1755.161885</v>
      </c>
      <c r="AA17" s="5">
        <v>1757.3456779999999</v>
      </c>
      <c r="AB17" s="5">
        <v>1757.991256</v>
      </c>
      <c r="AC17" s="5">
        <v>1757.202769</v>
      </c>
      <c r="AD17" s="5">
        <v>1756.9171550000001</v>
      </c>
      <c r="AE17" s="5">
        <v>1749.0567570000001</v>
      </c>
      <c r="AF17" s="5">
        <v>1734.676991</v>
      </c>
      <c r="AG17" s="5">
        <v>1719.2074459999999</v>
      </c>
      <c r="AH17" s="5">
        <v>1704.5370479999999</v>
      </c>
      <c r="AI17" s="5">
        <v>1694.555897</v>
      </c>
      <c r="AJ17" s="5">
        <v>1695.436692</v>
      </c>
      <c r="AK17" s="5">
        <v>1690.879825</v>
      </c>
      <c r="AL17" s="5">
        <v>1692.8521189999999</v>
      </c>
      <c r="AM17" s="5">
        <v>1691.508135</v>
      </c>
      <c r="AN17" s="5">
        <v>1680.544425</v>
      </c>
      <c r="AO17" s="5">
        <v>1644.129322</v>
      </c>
      <c r="AP17" s="5">
        <v>1654.582684</v>
      </c>
      <c r="AQ17" s="5">
        <v>1660.84265</v>
      </c>
      <c r="AR17" s="5">
        <v>1660.834846</v>
      </c>
      <c r="AS17" s="5">
        <v>1657.9217160000001</v>
      </c>
      <c r="AT17" s="5">
        <v>1659.531937</v>
      </c>
      <c r="AU17" s="5">
        <v>1659.954322</v>
      </c>
      <c r="AV17" s="5">
        <v>1657.3454850000001</v>
      </c>
      <c r="AW17" s="5">
        <v>1653.9813059999999</v>
      </c>
      <c r="AX17" s="5">
        <v>1650.918977</v>
      </c>
      <c r="AY17" s="5">
        <v>1642.0384730000001</v>
      </c>
      <c r="AZ17" s="5">
        <v>1587.7835170000001</v>
      </c>
      <c r="BA17" s="5">
        <v>1631.8421539999999</v>
      </c>
      <c r="BB17" s="5" t="s">
        <v>66</v>
      </c>
    </row>
    <row r="18" spans="1:54" hidden="1" x14ac:dyDescent="0.2">
      <c r="A18" s="4" t="s">
        <v>69</v>
      </c>
      <c r="B18" s="6" t="s">
        <v>66</v>
      </c>
      <c r="C18" s="6" t="s">
        <v>66</v>
      </c>
      <c r="D18" s="6" t="s">
        <v>66</v>
      </c>
      <c r="E18" s="6" t="s">
        <v>66</v>
      </c>
      <c r="F18" s="6" t="s">
        <v>66</v>
      </c>
      <c r="G18" s="6" t="s">
        <v>66</v>
      </c>
      <c r="H18" s="6" t="s">
        <v>66</v>
      </c>
      <c r="I18" s="6" t="s">
        <v>66</v>
      </c>
      <c r="J18" s="6" t="s">
        <v>66</v>
      </c>
      <c r="K18" s="6" t="s">
        <v>66</v>
      </c>
      <c r="L18" s="6" t="s">
        <v>66</v>
      </c>
      <c r="M18" s="6" t="s">
        <v>66</v>
      </c>
      <c r="N18" s="6" t="s">
        <v>66</v>
      </c>
      <c r="O18" s="6" t="s">
        <v>66</v>
      </c>
      <c r="P18" s="6" t="s">
        <v>66</v>
      </c>
      <c r="Q18" s="6" t="s">
        <v>66</v>
      </c>
      <c r="R18" s="6" t="s">
        <v>66</v>
      </c>
      <c r="S18" s="6" t="s">
        <v>66</v>
      </c>
      <c r="T18" s="6" t="s">
        <v>66</v>
      </c>
      <c r="U18" s="6" t="s">
        <v>66</v>
      </c>
      <c r="V18" s="6" t="s">
        <v>66</v>
      </c>
      <c r="W18" s="6" t="s">
        <v>66</v>
      </c>
      <c r="X18" s="6" t="s">
        <v>66</v>
      </c>
      <c r="Y18" s="6" t="s">
        <v>66</v>
      </c>
      <c r="Z18" s="6" t="s">
        <v>66</v>
      </c>
      <c r="AA18" s="6" t="s">
        <v>66</v>
      </c>
      <c r="AB18" s="6" t="s">
        <v>66</v>
      </c>
      <c r="AC18" s="6" t="s">
        <v>66</v>
      </c>
      <c r="AD18" s="6" t="s">
        <v>66</v>
      </c>
      <c r="AE18" s="6" t="s">
        <v>66</v>
      </c>
      <c r="AF18" s="6">
        <v>1829.1507429999999</v>
      </c>
      <c r="AG18" s="6">
        <v>1814.795183</v>
      </c>
      <c r="AH18" s="6">
        <v>1810.0845340000001</v>
      </c>
      <c r="AI18" s="6">
        <v>1797.657637</v>
      </c>
      <c r="AJ18" s="6">
        <v>1795.9421199999999</v>
      </c>
      <c r="AK18" s="6">
        <v>1804.129248</v>
      </c>
      <c r="AL18" s="6">
        <v>1804.020835</v>
      </c>
      <c r="AM18" s="6">
        <v>1798.292825</v>
      </c>
      <c r="AN18" s="6">
        <v>1788.9009289999999</v>
      </c>
      <c r="AO18" s="6">
        <v>1763.204661</v>
      </c>
      <c r="AP18" s="6">
        <v>1770.113124</v>
      </c>
      <c r="AQ18" s="6">
        <v>1773.323167</v>
      </c>
      <c r="AR18" s="6">
        <v>1770.348522</v>
      </c>
      <c r="AS18" s="6">
        <v>1767.174082</v>
      </c>
      <c r="AT18" s="6">
        <v>1766.119582</v>
      </c>
      <c r="AU18" s="6">
        <v>1766.0867820000001</v>
      </c>
      <c r="AV18" s="6">
        <v>1763.894172</v>
      </c>
      <c r="AW18" s="6">
        <v>1756.5703249999999</v>
      </c>
      <c r="AX18" s="6">
        <v>1752.000432</v>
      </c>
      <c r="AY18" s="6">
        <v>1742.146806</v>
      </c>
      <c r="AZ18" s="6">
        <v>1670.702303</v>
      </c>
      <c r="BA18" s="6">
        <v>1728.2655850000001</v>
      </c>
      <c r="BB18" s="6" t="s">
        <v>66</v>
      </c>
    </row>
    <row r="19" spans="1:54" hidden="1" x14ac:dyDescent="0.2">
      <c r="A19" s="8" t="s">
        <v>311</v>
      </c>
    </row>
    <row r="20" spans="1:54" hidden="1" x14ac:dyDescent="0.2">
      <c r="A20" s="9" t="s">
        <v>74</v>
      </c>
    </row>
    <row r="21" spans="1:54" hidden="1" x14ac:dyDescent="0.2">
      <c r="A21" s="10" t="s">
        <v>75</v>
      </c>
    </row>
    <row r="22" spans="1:54" x14ac:dyDescent="0.2">
      <c r="A22" s="11"/>
      <c r="B22" s="3" t="s">
        <v>30</v>
      </c>
      <c r="C22" s="3" t="s">
        <v>31</v>
      </c>
      <c r="D22" s="3" t="s">
        <v>32</v>
      </c>
      <c r="E22" s="3" t="s">
        <v>33</v>
      </c>
      <c r="F22" s="3" t="s">
        <v>34</v>
      </c>
      <c r="G22" s="3" t="s">
        <v>35</v>
      </c>
      <c r="H22" s="3" t="s">
        <v>36</v>
      </c>
      <c r="I22" s="3" t="s">
        <v>37</v>
      </c>
      <c r="J22" s="3" t="s">
        <v>38</v>
      </c>
      <c r="K22" s="3" t="s">
        <v>39</v>
      </c>
      <c r="L22" s="3" t="s">
        <v>40</v>
      </c>
      <c r="M22" s="3" t="s">
        <v>41</v>
      </c>
      <c r="N22" s="3" t="s">
        <v>42</v>
      </c>
      <c r="O22" s="3" t="s">
        <v>43</v>
      </c>
      <c r="P22" s="3" t="s">
        <v>44</v>
      </c>
      <c r="Q22" s="3" t="s">
        <v>45</v>
      </c>
      <c r="R22" s="3" t="s">
        <v>46</v>
      </c>
      <c r="S22" s="3" t="s">
        <v>47</v>
      </c>
      <c r="T22" s="3" t="s">
        <v>48</v>
      </c>
      <c r="U22" s="3" t="s">
        <v>49</v>
      </c>
      <c r="V22" s="3" t="s">
        <v>50</v>
      </c>
      <c r="W22" s="3" t="s">
        <v>51</v>
      </c>
      <c r="X22" s="3" t="s">
        <v>52</v>
      </c>
      <c r="Y22" s="3" t="s">
        <v>53</v>
      </c>
      <c r="Z22" s="3" t="s">
        <v>54</v>
      </c>
      <c r="AA22" s="3" t="s">
        <v>55</v>
      </c>
      <c r="AB22" s="3" t="s">
        <v>56</v>
      </c>
      <c r="AC22">
        <f>AB22+1</f>
        <v>2022</v>
      </c>
    </row>
    <row r="23" spans="1:54" x14ac:dyDescent="0.2">
      <c r="A23" s="4" t="s">
        <v>78</v>
      </c>
      <c r="B23" s="13">
        <v>1601.2115879999999</v>
      </c>
      <c r="C23" s="13">
        <v>1597.2815089999999</v>
      </c>
      <c r="D23" s="13">
        <v>1595.6453280000001</v>
      </c>
      <c r="E23" s="13">
        <v>1585.289681</v>
      </c>
      <c r="F23" s="13">
        <v>1578.3045099999999</v>
      </c>
      <c r="G23" s="13">
        <v>1558.338802</v>
      </c>
      <c r="H23" s="13">
        <v>1537.956604</v>
      </c>
      <c r="I23" s="13">
        <v>1503.886735</v>
      </c>
      <c r="J23" s="13">
        <v>1507.2567710000001</v>
      </c>
      <c r="K23" s="13">
        <v>1530.856012</v>
      </c>
      <c r="L23" s="13">
        <v>1532.0759089999999</v>
      </c>
      <c r="M23" s="13">
        <v>1515.0111999999999</v>
      </c>
      <c r="N23" s="13">
        <v>1536.815501</v>
      </c>
      <c r="O23" s="13">
        <v>1542.7960849999999</v>
      </c>
      <c r="P23" s="13">
        <v>1531.4511729999999</v>
      </c>
      <c r="Q23" s="13">
        <v>1539.803062</v>
      </c>
      <c r="R23" s="13">
        <v>1546.331189</v>
      </c>
      <c r="S23" s="13">
        <v>1540.880619</v>
      </c>
      <c r="T23" s="13">
        <v>1526.2420010000001</v>
      </c>
      <c r="U23" s="13">
        <v>1518.111034</v>
      </c>
      <c r="V23" s="13">
        <v>1519.4843559999999</v>
      </c>
      <c r="W23" s="13">
        <v>1522.069358</v>
      </c>
      <c r="X23" s="13">
        <v>1507.60482</v>
      </c>
      <c r="Y23" s="13">
        <v>1514.4103270000001</v>
      </c>
      <c r="Z23" s="13">
        <v>1518.157256</v>
      </c>
      <c r="AA23" s="13">
        <v>1402.6435080000001</v>
      </c>
      <c r="AB23" s="13">
        <v>1483.7927050000001</v>
      </c>
      <c r="AC23" s="207">
        <f>BB8</f>
        <v>1511.400222</v>
      </c>
    </row>
    <row r="24" spans="1:54" x14ac:dyDescent="0.2">
      <c r="A24" s="7" t="s">
        <v>79</v>
      </c>
      <c r="B24" s="14">
        <v>1530.5671890000001</v>
      </c>
      <c r="C24" s="14">
        <v>1516.7623040000001</v>
      </c>
      <c r="D24" s="14">
        <v>1507.683833</v>
      </c>
      <c r="E24" s="14">
        <v>1504.5467719999999</v>
      </c>
      <c r="F24" s="14">
        <v>1491.5157979999999</v>
      </c>
      <c r="G24" s="14">
        <v>1465.935929</v>
      </c>
      <c r="H24" s="14">
        <v>1458.1537920000001</v>
      </c>
      <c r="I24" s="14">
        <v>1448.915217</v>
      </c>
      <c r="J24" s="14">
        <v>1443.399674</v>
      </c>
      <c r="K24" s="14">
        <v>1442.5853870000001</v>
      </c>
      <c r="L24" s="14">
        <v>1432.4203399999999</v>
      </c>
      <c r="M24" s="14">
        <v>1453.1816140000001</v>
      </c>
      <c r="N24" s="14">
        <v>1454.098927</v>
      </c>
      <c r="O24" s="14">
        <v>1447.3333170000001</v>
      </c>
      <c r="P24" s="14">
        <v>1405.0487250000001</v>
      </c>
      <c r="Q24" s="14">
        <v>1425.741595</v>
      </c>
      <c r="R24" s="14">
        <v>1426.900828</v>
      </c>
      <c r="S24" s="14">
        <v>1407.9877670000001</v>
      </c>
      <c r="T24" s="14">
        <v>1396.4667999999999</v>
      </c>
      <c r="U24" s="14">
        <v>1400.4128880000001</v>
      </c>
      <c r="V24" s="14">
        <v>1400.951765</v>
      </c>
      <c r="W24" s="14">
        <v>1395.597352</v>
      </c>
      <c r="X24" s="14">
        <v>1389.1334429999999</v>
      </c>
      <c r="Y24" s="14">
        <v>1380.677328</v>
      </c>
      <c r="Z24" s="14">
        <v>1372.1525280000001</v>
      </c>
      <c r="AA24" s="14">
        <v>1319.1306910000001</v>
      </c>
      <c r="AB24" s="14">
        <v>1340.1656290000001</v>
      </c>
      <c r="AC24" s="207">
        <f>BB9</f>
        <v>1340.861971</v>
      </c>
    </row>
    <row r="25" spans="1:54" x14ac:dyDescent="0.2">
      <c r="A25" s="4" t="s">
        <v>80</v>
      </c>
      <c r="B25" s="13">
        <v>1856.212894</v>
      </c>
      <c r="C25" s="13">
        <v>1866.151756</v>
      </c>
      <c r="D25" s="13">
        <v>1859.8638980000001</v>
      </c>
      <c r="E25" s="13">
        <v>1873.132928</v>
      </c>
      <c r="F25" s="13">
        <v>1869.8780180000001</v>
      </c>
      <c r="G25" s="13">
        <v>1850.1979710000001</v>
      </c>
      <c r="H25" s="13">
        <v>1837.636217</v>
      </c>
      <c r="I25" s="13">
        <v>1826.1900949999999</v>
      </c>
      <c r="J25" s="13">
        <v>1815.1038129999999</v>
      </c>
      <c r="K25" s="13">
        <v>1814.615542</v>
      </c>
      <c r="L25" s="13">
        <v>1811.1017179999999</v>
      </c>
      <c r="M25" s="13">
        <v>1811.851615</v>
      </c>
      <c r="N25" s="13">
        <v>1817.707441</v>
      </c>
      <c r="O25" s="13">
        <v>1806.539391</v>
      </c>
      <c r="P25" s="13">
        <v>1775.169635</v>
      </c>
      <c r="Q25" s="13">
        <v>1776.773246</v>
      </c>
      <c r="R25" s="13">
        <v>1772.5573750000001</v>
      </c>
      <c r="S25" s="13">
        <v>1733.6422729999999</v>
      </c>
      <c r="T25" s="13">
        <v>1719.0903000000001</v>
      </c>
      <c r="U25" s="13">
        <v>1716.341179</v>
      </c>
      <c r="V25" s="13">
        <v>1717.4689800000001</v>
      </c>
      <c r="W25" s="13">
        <v>1721.6975130000001</v>
      </c>
      <c r="X25" s="13">
        <v>1719.1575800000001</v>
      </c>
      <c r="Y25" s="13">
        <v>1719.3524179999999</v>
      </c>
      <c r="Z25" s="13">
        <v>1710.180953</v>
      </c>
      <c r="AA25" s="13">
        <v>1543.0997709999999</v>
      </c>
      <c r="AB25" s="13">
        <v>1658.8026159999999</v>
      </c>
      <c r="AC25" s="207">
        <f>BB10</f>
        <v>1694.452444</v>
      </c>
    </row>
    <row r="26" spans="1:54" x14ac:dyDescent="0.2">
      <c r="A26" s="4" t="s">
        <v>312</v>
      </c>
      <c r="B26" s="13">
        <v>1738.796398</v>
      </c>
      <c r="C26" s="13">
        <v>1740.339289</v>
      </c>
      <c r="D26" s="13">
        <v>1742.6367720000001</v>
      </c>
      <c r="E26" s="13">
        <v>1751.105871</v>
      </c>
      <c r="F26" s="13">
        <v>1756.2737340000001</v>
      </c>
      <c r="G26" s="13">
        <v>1752.8207580000001</v>
      </c>
      <c r="H26" s="13">
        <v>1762.0697829999999</v>
      </c>
      <c r="I26" s="13">
        <v>1763.647418</v>
      </c>
      <c r="J26" s="13">
        <v>1754.6331700000001</v>
      </c>
      <c r="K26" s="13">
        <v>1739.9012</v>
      </c>
      <c r="L26" s="13">
        <v>1723.719169</v>
      </c>
      <c r="M26" s="13">
        <v>1713.740634</v>
      </c>
      <c r="N26" s="13">
        <v>1701.307798</v>
      </c>
      <c r="O26" s="13">
        <v>1710.1262019999999</v>
      </c>
      <c r="P26" s="13">
        <v>1715.8045589999999</v>
      </c>
      <c r="Q26" s="13">
        <v>1705.775535</v>
      </c>
      <c r="R26" s="13">
        <v>1710.6916590000001</v>
      </c>
      <c r="S26" s="13">
        <v>1696.7266179999999</v>
      </c>
      <c r="T26" s="13">
        <v>1689.8244099999999</v>
      </c>
      <c r="U26" s="13">
        <v>1690.563997</v>
      </c>
      <c r="V26" s="13">
        <v>1694.2371880000001</v>
      </c>
      <c r="W26" s="13">
        <v>1701.4500619999999</v>
      </c>
      <c r="X26" s="13">
        <v>1692.394168</v>
      </c>
      <c r="Y26" s="13">
        <v>1697.621952</v>
      </c>
      <c r="Z26" s="13">
        <v>1682.9364189999999</v>
      </c>
      <c r="AA26" s="13">
        <v>1569.672186</v>
      </c>
      <c r="AB26" s="13">
        <v>1640.9407000000001</v>
      </c>
      <c r="AC26" s="207">
        <f>BB12</f>
        <v>1643.5474750000001</v>
      </c>
    </row>
    <row r="27" spans="1:54" x14ac:dyDescent="0.2">
      <c r="A27" s="4" t="s">
        <v>81</v>
      </c>
      <c r="B27" s="14">
        <v>1586.436704</v>
      </c>
      <c r="C27" s="14">
        <v>1586.436704</v>
      </c>
      <c r="D27" s="14">
        <v>1586.436704</v>
      </c>
      <c r="E27" s="14">
        <v>1581.854276</v>
      </c>
      <c r="F27" s="14">
        <v>1572.689419</v>
      </c>
      <c r="G27" s="14">
        <v>1558.025648</v>
      </c>
      <c r="H27" s="14">
        <v>1562.6080770000001</v>
      </c>
      <c r="I27" s="14">
        <v>1543.3618779999999</v>
      </c>
      <c r="J27" s="14">
        <v>1534.1970209999999</v>
      </c>
      <c r="K27" s="14">
        <v>1533.8236489999999</v>
      </c>
      <c r="L27" s="14">
        <v>1544.036149</v>
      </c>
      <c r="M27" s="14">
        <v>1536.39004</v>
      </c>
      <c r="N27" s="14">
        <v>1541.168858</v>
      </c>
      <c r="O27" s="14">
        <v>1524.920877</v>
      </c>
      <c r="P27" s="14">
        <v>1516.3190039999999</v>
      </c>
      <c r="Q27" s="14">
        <v>1507.239249</v>
      </c>
      <c r="R27" s="14">
        <v>1515.3632399999999</v>
      </c>
      <c r="S27" s="14">
        <v>1531.0541479999999</v>
      </c>
      <c r="T27" s="14">
        <v>1533.5182420000001</v>
      </c>
      <c r="U27" s="14">
        <v>1542.2187779999999</v>
      </c>
      <c r="V27" s="14">
        <v>1525.1273819999999</v>
      </c>
      <c r="W27" s="14">
        <v>1541.275306</v>
      </c>
      <c r="X27" s="14">
        <v>1535.6795979999999</v>
      </c>
      <c r="Y27" s="14">
        <v>1536.1757070000001</v>
      </c>
      <c r="Z27" s="14">
        <v>1537.0432780000001</v>
      </c>
      <c r="AA27" s="14">
        <v>1363.767235</v>
      </c>
      <c r="AB27" s="14">
        <v>1497.3754630000001</v>
      </c>
      <c r="AC27" s="207" t="str">
        <f>BB13</f>
        <v>..</v>
      </c>
    </row>
    <row r="28" spans="1:54" x14ac:dyDescent="0.2">
      <c r="A28" s="4" t="s">
        <v>117</v>
      </c>
      <c r="B28" s="14">
        <v>1682.4705630000001</v>
      </c>
      <c r="C28" s="14">
        <v>1680.4391989999999</v>
      </c>
      <c r="D28" s="14">
        <v>1676.4763190000001</v>
      </c>
      <c r="E28" s="14">
        <v>1677.4507180000001</v>
      </c>
      <c r="F28" s="14">
        <v>1670.9797920000001</v>
      </c>
      <c r="G28" s="14">
        <v>1656.8641500000001</v>
      </c>
      <c r="H28" s="14">
        <v>1648.2113810000001</v>
      </c>
      <c r="I28" s="14">
        <v>1636.6419510000001</v>
      </c>
      <c r="J28" s="14">
        <v>1632.410668</v>
      </c>
      <c r="K28" s="14">
        <v>1637.4312729999999</v>
      </c>
      <c r="L28" s="14">
        <v>1633.6500619999999</v>
      </c>
      <c r="M28" s="14">
        <v>1634.4204360000001</v>
      </c>
      <c r="N28" s="14">
        <v>1637.433824</v>
      </c>
      <c r="O28" s="14">
        <v>1633.9100510000001</v>
      </c>
      <c r="P28" s="14">
        <v>1608.065018</v>
      </c>
      <c r="Q28" s="14">
        <v>1609.7851740000001</v>
      </c>
      <c r="R28" s="14">
        <v>1609.754709</v>
      </c>
      <c r="S28" s="14">
        <v>1591.97648</v>
      </c>
      <c r="T28" s="14">
        <v>1581.3319409999999</v>
      </c>
      <c r="U28" s="14">
        <v>1579.9690929999999</v>
      </c>
      <c r="V28" s="14">
        <v>1579.8886239999999</v>
      </c>
      <c r="W28" s="14">
        <v>1582.6235300000001</v>
      </c>
      <c r="X28" s="14">
        <v>1575.3235110000001</v>
      </c>
      <c r="Y28" s="14">
        <v>1576.082856</v>
      </c>
      <c r="Z28" s="14">
        <v>1569.974991</v>
      </c>
      <c r="AA28" s="14">
        <v>1468.7971689999999</v>
      </c>
      <c r="AB28" s="14">
        <v>1528.0516459999999</v>
      </c>
      <c r="AC28" s="207">
        <f>BB16</f>
        <v>1542.434941</v>
      </c>
    </row>
    <row r="29" spans="1:54" x14ac:dyDescent="0.2">
      <c r="A29" s="4" t="s">
        <v>310</v>
      </c>
      <c r="B29" s="13">
        <v>1732.735273</v>
      </c>
      <c r="C29" s="13">
        <v>1733.59448</v>
      </c>
      <c r="D29" s="13">
        <v>1731.4356580000001</v>
      </c>
      <c r="E29" s="13">
        <v>1730.850698</v>
      </c>
      <c r="F29" s="13">
        <v>1726.922096</v>
      </c>
      <c r="G29" s="13">
        <v>1712.2423570000001</v>
      </c>
      <c r="H29" s="13">
        <v>1701.496433</v>
      </c>
      <c r="I29" s="13">
        <v>1689.755218</v>
      </c>
      <c r="J29" s="13">
        <v>1683.511532</v>
      </c>
      <c r="K29" s="13">
        <v>1690.887138</v>
      </c>
      <c r="L29" s="13">
        <v>1686.2627649999999</v>
      </c>
      <c r="M29" s="13">
        <v>1684.594826</v>
      </c>
      <c r="N29" s="13">
        <v>1686.587037</v>
      </c>
      <c r="O29" s="13">
        <v>1685.133253</v>
      </c>
      <c r="P29" s="13">
        <v>1661.493105</v>
      </c>
      <c r="Q29" s="13">
        <v>1664.1082590000001</v>
      </c>
      <c r="R29" s="13">
        <v>1663.951832</v>
      </c>
      <c r="S29" s="13">
        <v>1646.8142760000001</v>
      </c>
      <c r="T29" s="13">
        <v>1637.521647</v>
      </c>
      <c r="U29" s="13">
        <v>1637.0900240000001</v>
      </c>
      <c r="V29" s="13">
        <v>1636.2388390000001</v>
      </c>
      <c r="W29" s="13">
        <v>1640.5364890000001</v>
      </c>
      <c r="X29" s="13">
        <v>1631.4761490000001</v>
      </c>
      <c r="Y29" s="13">
        <v>1628.926522</v>
      </c>
      <c r="Z29" s="13">
        <v>1623.599614</v>
      </c>
      <c r="AA29" s="13">
        <v>1539.3104080000001</v>
      </c>
      <c r="AB29" s="13">
        <v>1592.910989</v>
      </c>
      <c r="AC29" s="207">
        <f>BB15</f>
        <v>1603.2431260000001</v>
      </c>
    </row>
    <row r="32" spans="1:54" x14ac:dyDescent="0.2">
      <c r="A32" s="291" t="s">
        <v>586</v>
      </c>
    </row>
  </sheetData>
  <mergeCells count="3">
    <mergeCell ref="B3:BB3"/>
    <mergeCell ref="B4:BB4"/>
    <mergeCell ref="B5:BB5"/>
  </mergeCells>
  <hyperlinks>
    <hyperlink ref="A2" r:id="rId1" display="http://stats.oecd.org/OECDStat_Metadata/ShowMetadata.ashx?Dataset=PDB_LV&amp;ShowOnWeb=true&amp;Lang=en" xr:uid="{00000000-0004-0000-0600-000000000000}"/>
    <hyperlink ref="A19" r:id="rId2" display="https://stats-1.oecd.org/index.aspx?DatasetCode=PDB_LV" xr:uid="{00000000-0004-0000-0600-000003000000}"/>
    <hyperlink ref="A24" r:id="rId3" display="http://stats.oecd.org/OECDStat_Metadata/ShowMetadata.ashx?Dataset=PDB_LV&amp;Coords=[LOCATION].[DEU]&amp;ShowOnWeb=true&amp;Lang=en" xr:uid="{00000000-0004-0000-0600-000004000000}"/>
    <hyperlink ref="B3" r:id="rId4" display="http://localhost/OECDStat_Metadata/ShowMetadata.ashx?Dataset=PDB_LV&amp;Coords=[SUBJECT].[T_HRSAV]&amp;ShowOnWeb=true&amp;Lang=en" xr:uid="{858F9CA2-DE42-4B0E-BF1B-43374E8A378D}"/>
    <hyperlink ref="A9" r:id="rId5" display="http://localhost/OECDStat_Metadata/ShowMetadata.ashx?Dataset=PDB_LV&amp;Coords=[LOCATION].[DEU]&amp;ShowOnWeb=true&amp;Lang=en" xr:uid="{49E3A1DC-E56A-4703-AE5F-6EADF26044D9}"/>
  </hyperlinks>
  <pageMargins left="0.75" right="0.75" top="1" bottom="1" header="0.5" footer="0.5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BB29"/>
  <sheetViews>
    <sheetView showGridLines="0" topLeftCell="A21" workbookViewId="0">
      <selection activeCell="C41" sqref="C41"/>
    </sheetView>
  </sheetViews>
  <sheetFormatPr defaultColWidth="2.7109375" defaultRowHeight="12.75" x14ac:dyDescent="0.2"/>
  <cols>
    <col min="1" max="1" width="45.42578125" customWidth="1"/>
    <col min="2" max="53" width="6.7109375" customWidth="1"/>
    <col min="54" max="54" width="6.5703125" bestFit="1" customWidth="1"/>
  </cols>
  <sheetData>
    <row r="1" spans="1:54" ht="23.25" hidden="1" x14ac:dyDescent="0.2">
      <c r="A1" s="2" t="s">
        <v>0</v>
      </c>
    </row>
    <row r="2" spans="1:54" hidden="1" x14ac:dyDescent="0.2">
      <c r="A2" s="12" t="s">
        <v>1</v>
      </c>
      <c r="B2" s="310" t="s">
        <v>76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2"/>
    </row>
    <row r="3" spans="1:54" hidden="1" x14ac:dyDescent="0.2">
      <c r="A3" s="12" t="s">
        <v>2</v>
      </c>
      <c r="B3" s="298" t="s">
        <v>3</v>
      </c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300"/>
    </row>
    <row r="4" spans="1:54" hidden="1" x14ac:dyDescent="0.2">
      <c r="A4" s="12" t="s">
        <v>4</v>
      </c>
      <c r="B4" s="298" t="s">
        <v>70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299"/>
      <c r="BB4" s="300"/>
    </row>
    <row r="5" spans="1:54" hidden="1" x14ac:dyDescent="0.2">
      <c r="A5" s="11" t="s">
        <v>314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25</v>
      </c>
      <c r="W5" s="3" t="s">
        <v>26</v>
      </c>
      <c r="X5" s="3" t="s">
        <v>27</v>
      </c>
      <c r="Y5" s="3" t="s">
        <v>28</v>
      </c>
      <c r="Z5" s="3" t="s">
        <v>29</v>
      </c>
      <c r="AA5" s="3" t="s">
        <v>30</v>
      </c>
      <c r="AB5" s="3" t="s">
        <v>31</v>
      </c>
      <c r="AC5" s="3" t="s">
        <v>32</v>
      </c>
      <c r="AD5" s="3" t="s">
        <v>33</v>
      </c>
      <c r="AE5" s="3" t="s">
        <v>34</v>
      </c>
      <c r="AF5" s="3" t="s">
        <v>35</v>
      </c>
      <c r="AG5" s="3" t="s">
        <v>36</v>
      </c>
      <c r="AH5" s="3" t="s">
        <v>37</v>
      </c>
      <c r="AI5" s="3" t="s">
        <v>38</v>
      </c>
      <c r="AJ5" s="3" t="s">
        <v>39</v>
      </c>
      <c r="AK5" s="3" t="s">
        <v>40</v>
      </c>
      <c r="AL5" s="3" t="s">
        <v>41</v>
      </c>
      <c r="AM5" s="3" t="s">
        <v>42</v>
      </c>
      <c r="AN5" s="3" t="s">
        <v>43</v>
      </c>
      <c r="AO5" s="3" t="s">
        <v>44</v>
      </c>
      <c r="AP5" s="3" t="s">
        <v>45</v>
      </c>
      <c r="AQ5" s="3" t="s">
        <v>46</v>
      </c>
      <c r="AR5" s="3" t="s">
        <v>47</v>
      </c>
      <c r="AS5" s="3" t="s">
        <v>48</v>
      </c>
      <c r="AT5" s="3" t="s">
        <v>49</v>
      </c>
      <c r="AU5" s="3" t="s">
        <v>50</v>
      </c>
      <c r="AV5" s="3" t="s">
        <v>51</v>
      </c>
      <c r="AW5" s="3" t="s">
        <v>52</v>
      </c>
      <c r="AX5" s="3" t="s">
        <v>53</v>
      </c>
      <c r="AY5" s="3" t="s">
        <v>54</v>
      </c>
      <c r="AZ5" s="3" t="s">
        <v>55</v>
      </c>
      <c r="BA5" s="3" t="s">
        <v>56</v>
      </c>
      <c r="BB5" s="3" t="s">
        <v>565</v>
      </c>
    </row>
    <row r="6" spans="1:54" hidden="1" x14ac:dyDescent="0.2">
      <c r="A6" s="4" t="s">
        <v>57</v>
      </c>
      <c r="B6" s="5">
        <v>28.553066999999999</v>
      </c>
      <c r="C6" s="5">
        <v>29.269245999999999</v>
      </c>
      <c r="D6" s="5">
        <v>30.285722</v>
      </c>
      <c r="E6" s="5">
        <v>30.976368000000001</v>
      </c>
      <c r="F6" s="5">
        <v>30.998042000000002</v>
      </c>
      <c r="G6" s="5">
        <v>31.379024000000001</v>
      </c>
      <c r="H6" s="5">
        <v>33.232235000000003</v>
      </c>
      <c r="I6" s="5">
        <v>34.186269000000003</v>
      </c>
      <c r="J6" s="5">
        <v>34.455587999999999</v>
      </c>
      <c r="K6" s="5">
        <v>34.121059000000002</v>
      </c>
      <c r="L6" s="5">
        <v>34.027800999999997</v>
      </c>
      <c r="M6" s="5">
        <v>34.483961000000001</v>
      </c>
      <c r="N6" s="5">
        <v>34.959850000000003</v>
      </c>
      <c r="O6" s="5">
        <v>35.772644</v>
      </c>
      <c r="P6" s="5">
        <v>36.744883999999999</v>
      </c>
      <c r="Q6" s="5">
        <v>37.074654000000002</v>
      </c>
      <c r="R6" s="5">
        <v>36.758122999999998</v>
      </c>
      <c r="S6" s="5">
        <v>36.928035999999999</v>
      </c>
      <c r="T6" s="5">
        <v>37.281976</v>
      </c>
      <c r="U6" s="5">
        <v>37.371447000000003</v>
      </c>
      <c r="V6" s="5">
        <v>37.329579000000003</v>
      </c>
      <c r="W6" s="5">
        <v>37.657787999999996</v>
      </c>
      <c r="X6" s="5">
        <v>38.428156000000001</v>
      </c>
      <c r="Y6" s="5">
        <v>39.205668000000003</v>
      </c>
      <c r="Z6" s="5">
        <v>39.985070999999998</v>
      </c>
      <c r="AA6" s="5">
        <v>40.473261000000001</v>
      </c>
      <c r="AB6" s="5">
        <v>40.384258000000003</v>
      </c>
      <c r="AC6" s="5">
        <v>41.026076000000003</v>
      </c>
      <c r="AD6" s="5">
        <v>41.799436</v>
      </c>
      <c r="AE6" s="5">
        <v>42.871423</v>
      </c>
      <c r="AF6" s="5">
        <v>44.242198000000002</v>
      </c>
      <c r="AG6" s="5">
        <v>44.952939999999998</v>
      </c>
      <c r="AH6" s="5">
        <v>45.677371000000001</v>
      </c>
      <c r="AI6" s="5">
        <v>45.774403</v>
      </c>
      <c r="AJ6" s="5">
        <v>46.155245999999998</v>
      </c>
      <c r="AK6" s="5">
        <v>47.176535999999999</v>
      </c>
      <c r="AL6" s="5">
        <v>47.770347000000001</v>
      </c>
      <c r="AM6" s="5">
        <v>47.793613999999998</v>
      </c>
      <c r="AN6" s="5">
        <v>47.687109999999997</v>
      </c>
      <c r="AO6" s="5">
        <v>47.844174000000002</v>
      </c>
      <c r="AP6" s="5">
        <v>48.363874000000003</v>
      </c>
      <c r="AQ6" s="5">
        <v>49.207518999999998</v>
      </c>
      <c r="AR6" s="5">
        <v>49.199418999999999</v>
      </c>
      <c r="AS6" s="5">
        <v>49.910705</v>
      </c>
      <c r="AT6" s="5">
        <v>51.335847999999999</v>
      </c>
      <c r="AU6" s="5">
        <v>51.234357000000003</v>
      </c>
      <c r="AV6" s="5">
        <v>51.579956000000003</v>
      </c>
      <c r="AW6" s="5">
        <v>52.390492000000002</v>
      </c>
      <c r="AX6" s="5">
        <v>52.465170000000001</v>
      </c>
      <c r="AY6" s="5">
        <v>52.695281999999999</v>
      </c>
      <c r="AZ6" s="5">
        <v>56.849639000000003</v>
      </c>
      <c r="BA6" s="5">
        <v>53.913038999999998</v>
      </c>
      <c r="BB6" s="5">
        <v>53.342706999999997</v>
      </c>
    </row>
    <row r="7" spans="1:54" hidden="1" x14ac:dyDescent="0.2">
      <c r="A7" s="4" t="s">
        <v>58</v>
      </c>
      <c r="B7" s="6">
        <v>23.895838000000001</v>
      </c>
      <c r="C7" s="6">
        <v>25.083749999999998</v>
      </c>
      <c r="D7" s="6">
        <v>26.770467</v>
      </c>
      <c r="E7" s="6">
        <v>28.316172000000002</v>
      </c>
      <c r="F7" s="6">
        <v>29.760027000000001</v>
      </c>
      <c r="G7" s="6">
        <v>30.117225000000001</v>
      </c>
      <c r="H7" s="6">
        <v>30.736343999999999</v>
      </c>
      <c r="I7" s="6">
        <v>32.177911000000002</v>
      </c>
      <c r="J7" s="6">
        <v>33.831662999999999</v>
      </c>
      <c r="K7" s="6">
        <v>34.864781000000001</v>
      </c>
      <c r="L7" s="6">
        <v>35.437722999999998</v>
      </c>
      <c r="M7" s="6">
        <v>36.265537999999999</v>
      </c>
      <c r="N7" s="6">
        <v>38.617471000000002</v>
      </c>
      <c r="O7" s="6">
        <v>39.556883999999997</v>
      </c>
      <c r="P7" s="6">
        <v>40.521273000000001</v>
      </c>
      <c r="Q7" s="6">
        <v>42.149867</v>
      </c>
      <c r="R7" s="6">
        <v>43.080523999999997</v>
      </c>
      <c r="S7" s="6">
        <v>43.50535</v>
      </c>
      <c r="T7" s="6">
        <v>44.910327000000002</v>
      </c>
      <c r="U7" s="6">
        <v>46.511042000000003</v>
      </c>
      <c r="V7" s="6">
        <v>47.626606000000002</v>
      </c>
      <c r="W7" s="6">
        <v>48.223343</v>
      </c>
      <c r="X7" s="6">
        <v>49.384036999999999</v>
      </c>
      <c r="Y7" s="6">
        <v>49.843589000000001</v>
      </c>
      <c r="Z7" s="6">
        <v>50.872062</v>
      </c>
      <c r="AA7" s="6">
        <v>52.137054999999997</v>
      </c>
      <c r="AB7" s="6">
        <v>52.705154999999998</v>
      </c>
      <c r="AC7" s="6">
        <v>53.577233999999997</v>
      </c>
      <c r="AD7" s="6">
        <v>54.902496999999997</v>
      </c>
      <c r="AE7" s="6">
        <v>55.693666</v>
      </c>
      <c r="AF7" s="6">
        <v>57.168796999999998</v>
      </c>
      <c r="AG7" s="6">
        <v>58.238428999999996</v>
      </c>
      <c r="AH7" s="6">
        <v>59.938668</v>
      </c>
      <c r="AI7" s="6">
        <v>60.280773000000003</v>
      </c>
      <c r="AJ7" s="6">
        <v>60.946953999999998</v>
      </c>
      <c r="AK7" s="6">
        <v>61.487910999999997</v>
      </c>
      <c r="AL7" s="6">
        <v>63.018745000000003</v>
      </c>
      <c r="AM7" s="6">
        <v>62.723394999999996</v>
      </c>
      <c r="AN7" s="6">
        <v>62.323214999999998</v>
      </c>
      <c r="AO7" s="6">
        <v>61.685771000000003</v>
      </c>
      <c r="AP7" s="6">
        <v>62.484285</v>
      </c>
      <c r="AQ7" s="6">
        <v>63.109940999999999</v>
      </c>
      <c r="AR7" s="6">
        <v>63.316136999999998</v>
      </c>
      <c r="AS7" s="6">
        <v>64.173601000000005</v>
      </c>
      <c r="AT7" s="6">
        <v>64.791078999999996</v>
      </c>
      <c r="AU7" s="6">
        <v>65.316731000000004</v>
      </c>
      <c r="AV7" s="6">
        <v>65.499243000000007</v>
      </c>
      <c r="AW7" s="6">
        <v>66.881125999999995</v>
      </c>
      <c r="AX7" s="6">
        <v>67.155152999999999</v>
      </c>
      <c r="AY7" s="6">
        <v>67.417143999999993</v>
      </c>
      <c r="AZ7" s="6">
        <v>67.757323999999997</v>
      </c>
      <c r="BA7" s="6">
        <v>66.745493999999994</v>
      </c>
      <c r="BB7" s="6">
        <v>65.646066000000005</v>
      </c>
    </row>
    <row r="8" spans="1:54" hidden="1" x14ac:dyDescent="0.2">
      <c r="A8" s="7" t="s">
        <v>59</v>
      </c>
      <c r="B8" s="5">
        <v>24.997145</v>
      </c>
      <c r="C8" s="5">
        <v>26.088089</v>
      </c>
      <c r="D8" s="5">
        <v>27.388072000000001</v>
      </c>
      <c r="E8" s="5">
        <v>28.785133999999999</v>
      </c>
      <c r="F8" s="5">
        <v>29.947237999999999</v>
      </c>
      <c r="G8" s="5">
        <v>31.074000000000002</v>
      </c>
      <c r="H8" s="5">
        <v>32.522756999999999</v>
      </c>
      <c r="I8" s="5">
        <v>33.862079000000001</v>
      </c>
      <c r="J8" s="5">
        <v>34.907446999999998</v>
      </c>
      <c r="K8" s="5">
        <v>35.906958000000003</v>
      </c>
      <c r="L8" s="5">
        <v>36.209254999999999</v>
      </c>
      <c r="M8" s="5">
        <v>36.811230000000002</v>
      </c>
      <c r="N8" s="5">
        <v>37.192096999999997</v>
      </c>
      <c r="O8" s="5">
        <v>38.412381000000003</v>
      </c>
      <c r="P8" s="5">
        <v>39.426924999999997</v>
      </c>
      <c r="Q8" s="5">
        <v>40.336666999999998</v>
      </c>
      <c r="R8" s="5">
        <v>40.947861000000003</v>
      </c>
      <c r="S8" s="5">
        <v>41.507998000000001</v>
      </c>
      <c r="T8" s="5">
        <v>42.578713999999998</v>
      </c>
      <c r="U8" s="5">
        <v>44.060484000000002</v>
      </c>
      <c r="V8" s="5">
        <v>45.617387999999998</v>
      </c>
      <c r="W8" s="5">
        <v>47.203372999999999</v>
      </c>
      <c r="X8" s="5">
        <v>48.408307999999998</v>
      </c>
      <c r="Y8" s="5">
        <v>49.350819999999999</v>
      </c>
      <c r="Z8" s="5">
        <v>50.628</v>
      </c>
      <c r="AA8" s="5">
        <v>51.390580999999997</v>
      </c>
      <c r="AB8" s="5">
        <v>52.255597000000002</v>
      </c>
      <c r="AC8" s="5">
        <v>53.53631</v>
      </c>
      <c r="AD8" s="5">
        <v>54.081496000000001</v>
      </c>
      <c r="AE8" s="5">
        <v>54.695537999999999</v>
      </c>
      <c r="AF8" s="5">
        <v>56.051436000000002</v>
      </c>
      <c r="AG8" s="5">
        <v>57.459099999999999</v>
      </c>
      <c r="AH8" s="5">
        <v>57.991791999999997</v>
      </c>
      <c r="AI8" s="5">
        <v>58.437852999999997</v>
      </c>
      <c r="AJ8" s="5">
        <v>58.970058000000002</v>
      </c>
      <c r="AK8" s="5">
        <v>59.900694999999999</v>
      </c>
      <c r="AL8" s="5">
        <v>60.858652999999997</v>
      </c>
      <c r="AM8" s="5">
        <v>61.577685000000002</v>
      </c>
      <c r="AN8" s="5">
        <v>61.593702</v>
      </c>
      <c r="AO8" s="5">
        <v>59.739676000000003</v>
      </c>
      <c r="AP8" s="5">
        <v>61.116777999999996</v>
      </c>
      <c r="AQ8" s="5">
        <v>62.706420999999999</v>
      </c>
      <c r="AR8" s="5">
        <v>63.093299000000002</v>
      </c>
      <c r="AS8" s="5">
        <v>63.392823</v>
      </c>
      <c r="AT8" s="5">
        <v>64.049841999999998</v>
      </c>
      <c r="AU8" s="5">
        <v>64.376152000000005</v>
      </c>
      <c r="AV8" s="5">
        <v>65.248665000000003</v>
      </c>
      <c r="AW8" s="5">
        <v>66.411797000000007</v>
      </c>
      <c r="AX8" s="5">
        <v>66.549287000000007</v>
      </c>
      <c r="AY8" s="5">
        <v>67.055995999999993</v>
      </c>
      <c r="AZ8" s="5">
        <v>67.714112999999998</v>
      </c>
      <c r="BA8" s="5">
        <v>68.303360999999995</v>
      </c>
      <c r="BB8" s="5">
        <v>68.586962</v>
      </c>
    </row>
    <row r="9" spans="1:54" hidden="1" x14ac:dyDescent="0.2">
      <c r="A9" s="4" t="s">
        <v>60</v>
      </c>
      <c r="B9" s="6">
        <v>25.305958</v>
      </c>
      <c r="C9" s="6">
        <v>26.437249000000001</v>
      </c>
      <c r="D9" s="6">
        <v>27.746943000000002</v>
      </c>
      <c r="E9" s="6">
        <v>29.552664</v>
      </c>
      <c r="F9" s="6">
        <v>31.189036000000002</v>
      </c>
      <c r="G9" s="6">
        <v>30.761906</v>
      </c>
      <c r="H9" s="6">
        <v>32.659562999999999</v>
      </c>
      <c r="I9" s="6">
        <v>34.014955999999998</v>
      </c>
      <c r="J9" s="6">
        <v>35.189796999999999</v>
      </c>
      <c r="K9" s="6">
        <v>37.006675999999999</v>
      </c>
      <c r="L9" s="6">
        <v>37.709445000000002</v>
      </c>
      <c r="M9" s="6">
        <v>37.930318</v>
      </c>
      <c r="N9" s="6">
        <v>37.77805</v>
      </c>
      <c r="O9" s="6">
        <v>38.111702999999999</v>
      </c>
      <c r="P9" s="6">
        <v>39.562280999999999</v>
      </c>
      <c r="Q9" s="6">
        <v>40.363742999999999</v>
      </c>
      <c r="R9" s="6">
        <v>41.048174000000003</v>
      </c>
      <c r="S9" s="6">
        <v>41.833545000000001</v>
      </c>
      <c r="T9" s="6">
        <v>43.041769000000002</v>
      </c>
      <c r="U9" s="6">
        <v>44.572499000000001</v>
      </c>
      <c r="V9" s="6">
        <v>45.001814000000003</v>
      </c>
      <c r="W9" s="6">
        <v>45.022632999999999</v>
      </c>
      <c r="X9" s="6">
        <v>45.652706999999999</v>
      </c>
      <c r="Y9" s="6">
        <v>46.516213</v>
      </c>
      <c r="Z9" s="6">
        <v>48.470112999999998</v>
      </c>
      <c r="AA9" s="6">
        <v>49.907066</v>
      </c>
      <c r="AB9" s="6">
        <v>49.964089000000001</v>
      </c>
      <c r="AC9" s="6">
        <v>50.886195999999998</v>
      </c>
      <c r="AD9" s="6">
        <v>50.921112000000001</v>
      </c>
      <c r="AE9" s="6">
        <v>51.279218</v>
      </c>
      <c r="AF9" s="6">
        <v>52.751834000000002</v>
      </c>
      <c r="AG9" s="6">
        <v>53.105590999999997</v>
      </c>
      <c r="AH9" s="6">
        <v>52.689151000000003</v>
      </c>
      <c r="AI9" s="6">
        <v>52.315779999999997</v>
      </c>
      <c r="AJ9" s="6">
        <v>52.754499000000003</v>
      </c>
      <c r="AK9" s="6">
        <v>52.990200999999999</v>
      </c>
      <c r="AL9" s="6">
        <v>52.873541000000003</v>
      </c>
      <c r="AM9" s="6">
        <v>52.833351999999998</v>
      </c>
      <c r="AN9" s="6">
        <v>52.532094999999998</v>
      </c>
      <c r="AO9" s="6">
        <v>51.485627000000001</v>
      </c>
      <c r="AP9" s="6">
        <v>52.656139000000003</v>
      </c>
      <c r="AQ9" s="6">
        <v>53.011614999999999</v>
      </c>
      <c r="AR9" s="6">
        <v>52.728248999999998</v>
      </c>
      <c r="AS9" s="6">
        <v>53.147359000000002</v>
      </c>
      <c r="AT9" s="6">
        <v>53.189636</v>
      </c>
      <c r="AU9" s="6">
        <v>53.221214000000003</v>
      </c>
      <c r="AV9" s="6">
        <v>53.057614999999998</v>
      </c>
      <c r="AW9" s="6">
        <v>53.399887</v>
      </c>
      <c r="AX9" s="6">
        <v>53.393273999999998</v>
      </c>
      <c r="AY9" s="6">
        <v>53.658554000000002</v>
      </c>
      <c r="AZ9" s="6">
        <v>55.316279999999999</v>
      </c>
      <c r="BA9" s="6">
        <v>54.739396999999997</v>
      </c>
      <c r="BB9" s="6">
        <v>54.594918999999997</v>
      </c>
    </row>
    <row r="10" spans="1:54" hidden="1" x14ac:dyDescent="0.2">
      <c r="A10" s="4" t="s">
        <v>61</v>
      </c>
      <c r="B10" s="5">
        <v>13.913012999999999</v>
      </c>
      <c r="C10" s="5">
        <v>14.490584999999999</v>
      </c>
      <c r="D10" s="5">
        <v>15.705665</v>
      </c>
      <c r="E10" s="5">
        <v>16.795891000000001</v>
      </c>
      <c r="F10" s="5">
        <v>17.159120999999999</v>
      </c>
      <c r="G10" s="5">
        <v>17.943131999999999</v>
      </c>
      <c r="H10" s="5">
        <v>18.365817</v>
      </c>
      <c r="I10" s="5">
        <v>18.935959</v>
      </c>
      <c r="J10" s="5">
        <v>19.797495999999999</v>
      </c>
      <c r="K10" s="5">
        <v>20.641463000000002</v>
      </c>
      <c r="L10" s="5">
        <v>21.126940000000001</v>
      </c>
      <c r="M10" s="5">
        <v>22.016203000000001</v>
      </c>
      <c r="N10" s="5">
        <v>22.575417999999999</v>
      </c>
      <c r="O10" s="5">
        <v>23.145116999999999</v>
      </c>
      <c r="P10" s="5">
        <v>23.935479999999998</v>
      </c>
      <c r="Q10" s="5">
        <v>25.214230000000001</v>
      </c>
      <c r="R10" s="5">
        <v>25.862897</v>
      </c>
      <c r="S10" s="5">
        <v>26.971292999999999</v>
      </c>
      <c r="T10" s="5">
        <v>28.492222999999999</v>
      </c>
      <c r="U10" s="5">
        <v>29.774673</v>
      </c>
      <c r="V10" s="5">
        <v>31.293218</v>
      </c>
      <c r="W10" s="5">
        <v>32.274529000000001</v>
      </c>
      <c r="X10" s="5">
        <v>32.742607999999997</v>
      </c>
      <c r="Y10" s="5">
        <v>33.492015000000002</v>
      </c>
      <c r="Z10" s="5">
        <v>33.941482000000001</v>
      </c>
      <c r="AA10" s="5">
        <v>34.978825000000001</v>
      </c>
      <c r="AB10" s="5">
        <v>35.877155999999999</v>
      </c>
      <c r="AC10" s="5">
        <v>36.500514000000003</v>
      </c>
      <c r="AD10" s="5">
        <v>36.905062999999998</v>
      </c>
      <c r="AE10" s="5">
        <v>37.930377999999997</v>
      </c>
      <c r="AF10" s="5">
        <v>39.030799000000002</v>
      </c>
      <c r="AG10" s="5">
        <v>39.601446000000003</v>
      </c>
      <c r="AH10" s="5">
        <v>40.313406000000001</v>
      </c>
      <c r="AI10" s="5">
        <v>40.905008000000002</v>
      </c>
      <c r="AJ10" s="5">
        <v>41.868989999999997</v>
      </c>
      <c r="AK10" s="5">
        <v>42.497598000000004</v>
      </c>
      <c r="AL10" s="5">
        <v>42.564981000000003</v>
      </c>
      <c r="AM10" s="5">
        <v>42.875805</v>
      </c>
      <c r="AN10" s="5">
        <v>42.736764000000001</v>
      </c>
      <c r="AO10" s="5">
        <v>42.149500000000003</v>
      </c>
      <c r="AP10" s="5">
        <v>43.442625999999997</v>
      </c>
      <c r="AQ10" s="5">
        <v>43.709114</v>
      </c>
      <c r="AR10" s="5">
        <v>44.189847999999998</v>
      </c>
      <c r="AS10" s="5">
        <v>45.190244999999997</v>
      </c>
      <c r="AT10" s="5">
        <v>45.251120999999998</v>
      </c>
      <c r="AU10" s="5">
        <v>46.162101999999997</v>
      </c>
      <c r="AV10" s="5">
        <v>46.228687000000001</v>
      </c>
      <c r="AW10" s="5">
        <v>46.650205</v>
      </c>
      <c r="AX10" s="5">
        <v>46.920105</v>
      </c>
      <c r="AY10" s="5">
        <v>47.340801999999996</v>
      </c>
      <c r="AZ10" s="5">
        <v>46.854118</v>
      </c>
      <c r="BA10" s="5">
        <v>47.629846999999998</v>
      </c>
      <c r="BB10" s="5" t="s">
        <v>66</v>
      </c>
    </row>
    <row r="11" spans="1:54" hidden="1" x14ac:dyDescent="0.2">
      <c r="A11" s="4" t="s">
        <v>62</v>
      </c>
      <c r="B11" s="6">
        <v>19.456437000000001</v>
      </c>
      <c r="C11" s="6">
        <v>20.253952000000002</v>
      </c>
      <c r="D11" s="6">
        <v>21.883236</v>
      </c>
      <c r="E11" s="6">
        <v>23.265782000000002</v>
      </c>
      <c r="F11" s="6">
        <v>24.326336999999999</v>
      </c>
      <c r="G11" s="6">
        <v>24.740525999999999</v>
      </c>
      <c r="H11" s="6">
        <v>25.741292000000001</v>
      </c>
      <c r="I11" s="6">
        <v>26.693897</v>
      </c>
      <c r="J11" s="6">
        <v>27.943932</v>
      </c>
      <c r="K11" s="6">
        <v>29.079612999999998</v>
      </c>
      <c r="L11" s="6">
        <v>30.841905000000001</v>
      </c>
      <c r="M11" s="6">
        <v>32.128653999999997</v>
      </c>
      <c r="N11" s="6">
        <v>33.182274999999997</v>
      </c>
      <c r="O11" s="6">
        <v>34.482236</v>
      </c>
      <c r="P11" s="6">
        <v>36.785874</v>
      </c>
      <c r="Q11" s="6">
        <v>38.244129999999998</v>
      </c>
      <c r="R11" s="6">
        <v>38.768985999999998</v>
      </c>
      <c r="S11" s="6">
        <v>39.226531000000001</v>
      </c>
      <c r="T11" s="6">
        <v>39.921613000000001</v>
      </c>
      <c r="U11" s="6">
        <v>40.663355000000003</v>
      </c>
      <c r="V11" s="6">
        <v>40.609766999999998</v>
      </c>
      <c r="W11" s="6">
        <v>40.938659000000001</v>
      </c>
      <c r="X11" s="6">
        <v>42.094594000000001</v>
      </c>
      <c r="Y11" s="6">
        <v>43.074685000000002</v>
      </c>
      <c r="Z11" s="6">
        <v>44.336274000000003</v>
      </c>
      <c r="AA11" s="6">
        <v>44.707089000000003</v>
      </c>
      <c r="AB11" s="6">
        <v>45.202210999999998</v>
      </c>
      <c r="AC11" s="6">
        <v>45.126603000000003</v>
      </c>
      <c r="AD11" s="6">
        <v>44.913991000000003</v>
      </c>
      <c r="AE11" s="6">
        <v>44.755693000000001</v>
      </c>
      <c r="AF11" s="6">
        <v>44.963723000000002</v>
      </c>
      <c r="AG11" s="6">
        <v>45.035755999999999</v>
      </c>
      <c r="AH11" s="6">
        <v>45.105578999999999</v>
      </c>
      <c r="AI11" s="6">
        <v>45.239818999999997</v>
      </c>
      <c r="AJ11" s="6">
        <v>45.384816000000001</v>
      </c>
      <c r="AK11" s="6">
        <v>45.562108000000002</v>
      </c>
      <c r="AL11" s="6">
        <v>45.828538999999999</v>
      </c>
      <c r="AM11" s="6">
        <v>46.335067000000002</v>
      </c>
      <c r="AN11" s="6">
        <v>46.454357999999999</v>
      </c>
      <c r="AO11" s="6">
        <v>47.573943</v>
      </c>
      <c r="AP11" s="6">
        <v>48.783310999999998</v>
      </c>
      <c r="AQ11" s="6">
        <v>49.503478000000001</v>
      </c>
      <c r="AR11" s="6">
        <v>50.458452999999999</v>
      </c>
      <c r="AS11" s="6">
        <v>51.203040999999999</v>
      </c>
      <c r="AT11" s="6">
        <v>51.361566000000003</v>
      </c>
      <c r="AU11" s="6">
        <v>51.769513000000003</v>
      </c>
      <c r="AV11" s="6">
        <v>52.006193000000003</v>
      </c>
      <c r="AW11" s="6">
        <v>52.460583999999997</v>
      </c>
      <c r="AX11" s="6">
        <v>52.340690000000002</v>
      </c>
      <c r="AY11" s="6">
        <v>52.631028999999998</v>
      </c>
      <c r="AZ11" s="6">
        <v>52.648277999999998</v>
      </c>
      <c r="BA11" s="6">
        <v>51.829923999999998</v>
      </c>
      <c r="BB11" s="6">
        <v>52.527658000000002</v>
      </c>
    </row>
    <row r="12" spans="1:54" hidden="1" x14ac:dyDescent="0.2">
      <c r="A12" s="4" t="s">
        <v>63</v>
      </c>
      <c r="B12" s="5">
        <v>23.724381000000001</v>
      </c>
      <c r="C12" s="5">
        <v>25.271840999999998</v>
      </c>
      <c r="D12" s="5">
        <v>26.765726999999998</v>
      </c>
      <c r="E12" s="5">
        <v>27.253007</v>
      </c>
      <c r="F12" s="5">
        <v>27.057020999999999</v>
      </c>
      <c r="G12" s="5">
        <v>26.832224</v>
      </c>
      <c r="H12" s="5">
        <v>28.031036</v>
      </c>
      <c r="I12" s="5">
        <v>28.989471999999999</v>
      </c>
      <c r="J12" s="5">
        <v>30.379930999999999</v>
      </c>
      <c r="K12" s="5">
        <v>31.336922000000001</v>
      </c>
      <c r="L12" s="5">
        <v>31.636437000000001</v>
      </c>
      <c r="M12" s="5">
        <v>33.528829000000002</v>
      </c>
      <c r="N12" s="5">
        <v>34.526884000000003</v>
      </c>
      <c r="O12" s="5">
        <v>36.349716999999998</v>
      </c>
      <c r="P12" s="5">
        <v>36.019851000000003</v>
      </c>
      <c r="Q12" s="5">
        <v>36.428395000000002</v>
      </c>
      <c r="R12" s="5">
        <v>37.387926</v>
      </c>
      <c r="S12" s="5">
        <v>38.770868</v>
      </c>
      <c r="T12" s="5">
        <v>38.693877999999998</v>
      </c>
      <c r="U12" s="5">
        <v>38.853924999999997</v>
      </c>
      <c r="V12" s="5">
        <v>39.289897000000003</v>
      </c>
      <c r="W12" s="5">
        <v>40.082329000000001</v>
      </c>
      <c r="X12" s="5">
        <v>41.994864999999997</v>
      </c>
      <c r="Y12" s="5">
        <v>43.518126000000002</v>
      </c>
      <c r="Z12" s="5">
        <v>44.579614999999997</v>
      </c>
      <c r="AA12" s="5">
        <v>45.203589000000001</v>
      </c>
      <c r="AB12" s="5">
        <v>45.638263000000002</v>
      </c>
      <c r="AC12" s="5">
        <v>46.863872000000001</v>
      </c>
      <c r="AD12" s="5">
        <v>47.993625999999999</v>
      </c>
      <c r="AE12" s="5">
        <v>49.044535000000003</v>
      </c>
      <c r="AF12" s="5">
        <v>50.939328000000003</v>
      </c>
      <c r="AG12" s="5">
        <v>51.458618999999999</v>
      </c>
      <c r="AH12" s="5">
        <v>52.581716</v>
      </c>
      <c r="AI12" s="5">
        <v>54.008226999999998</v>
      </c>
      <c r="AJ12" s="5">
        <v>54.686745999999999</v>
      </c>
      <c r="AK12" s="5">
        <v>55.156626000000003</v>
      </c>
      <c r="AL12" s="5">
        <v>56.070346999999998</v>
      </c>
      <c r="AM12" s="5">
        <v>56.864362</v>
      </c>
      <c r="AN12" s="5">
        <v>56.899647999999999</v>
      </c>
      <c r="AO12" s="5">
        <v>55.528489999999998</v>
      </c>
      <c r="AP12" s="5">
        <v>57.078367999999998</v>
      </c>
      <c r="AQ12" s="5">
        <v>57.090116999999999</v>
      </c>
      <c r="AR12" s="5">
        <v>56.706057999999999</v>
      </c>
      <c r="AS12" s="5">
        <v>56.978563000000001</v>
      </c>
      <c r="AT12" s="5">
        <v>57.118628000000001</v>
      </c>
      <c r="AU12" s="5">
        <v>58.134286000000003</v>
      </c>
      <c r="AV12" s="5">
        <v>57.918610000000001</v>
      </c>
      <c r="AW12" s="5">
        <v>58.965283999999997</v>
      </c>
      <c r="AX12" s="5">
        <v>59.243917000000003</v>
      </c>
      <c r="AY12" s="5">
        <v>59.515366999999998</v>
      </c>
      <c r="AZ12" s="5">
        <v>60.202900999999997</v>
      </c>
      <c r="BA12" s="5">
        <v>59.181645000000003</v>
      </c>
      <c r="BB12" s="5" t="s">
        <v>66</v>
      </c>
    </row>
    <row r="13" spans="1:54" hidden="1" x14ac:dyDescent="0.2">
      <c r="A13" s="4" t="s">
        <v>64</v>
      </c>
      <c r="B13" s="6">
        <v>33.708826000000002</v>
      </c>
      <c r="C13" s="6">
        <v>34.972937000000002</v>
      </c>
      <c r="D13" s="6">
        <v>35.823552999999997</v>
      </c>
      <c r="E13" s="6">
        <v>36.673833000000002</v>
      </c>
      <c r="F13" s="6">
        <v>36.342967000000002</v>
      </c>
      <c r="G13" s="6">
        <v>37.337947</v>
      </c>
      <c r="H13" s="6">
        <v>38.242547000000002</v>
      </c>
      <c r="I13" s="6">
        <v>38.650575000000003</v>
      </c>
      <c r="J13" s="6">
        <v>38.956695000000003</v>
      </c>
      <c r="K13" s="6">
        <v>39.131168000000002</v>
      </c>
      <c r="L13" s="6">
        <v>39.139085000000001</v>
      </c>
      <c r="M13" s="6">
        <v>40.047013999999997</v>
      </c>
      <c r="N13" s="6">
        <v>39.918351999999999</v>
      </c>
      <c r="O13" s="6">
        <v>41.010657999999999</v>
      </c>
      <c r="P13" s="6">
        <v>41.86562</v>
      </c>
      <c r="Q13" s="6">
        <v>42.635508999999999</v>
      </c>
      <c r="R13" s="6">
        <v>43.599936</v>
      </c>
      <c r="S13" s="6">
        <v>43.916781999999998</v>
      </c>
      <c r="T13" s="6">
        <v>44.424495999999998</v>
      </c>
      <c r="U13" s="6">
        <v>44.815882999999999</v>
      </c>
      <c r="V13" s="6">
        <v>45.583298999999997</v>
      </c>
      <c r="W13" s="6">
        <v>46.180487999999997</v>
      </c>
      <c r="X13" s="6">
        <v>47.766894000000001</v>
      </c>
      <c r="Y13" s="6">
        <v>47.94876</v>
      </c>
      <c r="Z13" s="6">
        <v>48.354937999999997</v>
      </c>
      <c r="AA13" s="6">
        <v>48.461331000000001</v>
      </c>
      <c r="AB13" s="6">
        <v>49.666111000000001</v>
      </c>
      <c r="AC13" s="6">
        <v>50.386032</v>
      </c>
      <c r="AD13" s="6">
        <v>51.519575000000003</v>
      </c>
      <c r="AE13" s="6">
        <v>53.041435999999997</v>
      </c>
      <c r="AF13" s="6">
        <v>54.498167000000002</v>
      </c>
      <c r="AG13" s="6">
        <v>55.693840999999999</v>
      </c>
      <c r="AH13" s="6">
        <v>57.234571000000003</v>
      </c>
      <c r="AI13" s="6">
        <v>58.965218</v>
      </c>
      <c r="AJ13" s="6">
        <v>60.508037000000002</v>
      </c>
      <c r="AK13" s="6">
        <v>61.772075000000001</v>
      </c>
      <c r="AL13" s="6">
        <v>62.356937000000002</v>
      </c>
      <c r="AM13" s="6">
        <v>63.232582999999998</v>
      </c>
      <c r="AN13" s="6">
        <v>64.042430999999993</v>
      </c>
      <c r="AO13" s="6">
        <v>66.089234000000005</v>
      </c>
      <c r="AP13" s="6">
        <v>67.835887</v>
      </c>
      <c r="AQ13" s="6">
        <v>67.861869999999996</v>
      </c>
      <c r="AR13" s="6">
        <v>68.118059000000002</v>
      </c>
      <c r="AS13" s="6">
        <v>68.407848999999999</v>
      </c>
      <c r="AT13" s="6">
        <v>68.665008999999998</v>
      </c>
      <c r="AU13" s="6">
        <v>69.047471000000002</v>
      </c>
      <c r="AV13" s="6">
        <v>69.256658999999999</v>
      </c>
      <c r="AW13" s="6">
        <v>69.876907000000003</v>
      </c>
      <c r="AX13" s="6">
        <v>70.664702000000005</v>
      </c>
      <c r="AY13" s="6">
        <v>71.520554000000004</v>
      </c>
      <c r="AZ13" s="6">
        <v>73.957559000000003</v>
      </c>
      <c r="BA13" s="6">
        <v>74.838217</v>
      </c>
      <c r="BB13" s="6">
        <v>74.031008999999997</v>
      </c>
    </row>
    <row r="14" spans="1:54" hidden="1" x14ac:dyDescent="0.2">
      <c r="A14" s="4" t="s">
        <v>67</v>
      </c>
      <c r="B14" s="5" t="s">
        <v>66</v>
      </c>
      <c r="C14" s="5" t="s">
        <v>66</v>
      </c>
      <c r="D14" s="5" t="s">
        <v>66</v>
      </c>
      <c r="E14" s="5" t="s">
        <v>66</v>
      </c>
      <c r="F14" s="5" t="s">
        <v>66</v>
      </c>
      <c r="G14" s="5" t="s">
        <v>66</v>
      </c>
      <c r="H14" s="5" t="s">
        <v>66</v>
      </c>
      <c r="I14" s="5" t="s">
        <v>66</v>
      </c>
      <c r="J14" s="5" t="s">
        <v>66</v>
      </c>
      <c r="K14" s="5" t="s">
        <v>66</v>
      </c>
      <c r="L14" s="5" t="s">
        <v>66</v>
      </c>
      <c r="M14" s="5" t="s">
        <v>66</v>
      </c>
      <c r="N14" s="5" t="s">
        <v>66</v>
      </c>
      <c r="O14" s="5" t="s">
        <v>66</v>
      </c>
      <c r="P14" s="5" t="s">
        <v>66</v>
      </c>
      <c r="Q14" s="5" t="s">
        <v>66</v>
      </c>
      <c r="R14" s="5" t="s">
        <v>66</v>
      </c>
      <c r="S14" s="5" t="s">
        <v>66</v>
      </c>
      <c r="T14" s="5" t="s">
        <v>66</v>
      </c>
      <c r="U14" s="5" t="s">
        <v>66</v>
      </c>
      <c r="V14" s="5" t="s">
        <v>66</v>
      </c>
      <c r="W14" s="5" t="s">
        <v>66</v>
      </c>
      <c r="X14" s="5" t="s">
        <v>66</v>
      </c>
      <c r="Y14" s="5" t="s">
        <v>66</v>
      </c>
      <c r="Z14" s="5" t="s">
        <v>66</v>
      </c>
      <c r="AA14" s="5">
        <v>39.899061000000003</v>
      </c>
      <c r="AB14" s="5">
        <v>40.414687999999998</v>
      </c>
      <c r="AC14" s="5">
        <v>41.199672</v>
      </c>
      <c r="AD14" s="5">
        <v>41.907763000000003</v>
      </c>
      <c r="AE14" s="5">
        <v>42.799883999999999</v>
      </c>
      <c r="AF14" s="5">
        <v>44.182996000000003</v>
      </c>
      <c r="AG14" s="5">
        <v>45.094717000000003</v>
      </c>
      <c r="AH14" s="5">
        <v>45.975571000000002</v>
      </c>
      <c r="AI14" s="5">
        <v>46.408107999999999</v>
      </c>
      <c r="AJ14" s="5">
        <v>47.159196000000001</v>
      </c>
      <c r="AK14" s="5">
        <v>47.691837999999997</v>
      </c>
      <c r="AL14" s="5">
        <v>48.485405</v>
      </c>
      <c r="AM14" s="5">
        <v>48.945805</v>
      </c>
      <c r="AN14" s="5">
        <v>48.824074000000003</v>
      </c>
      <c r="AO14" s="5">
        <v>48.261220999999999</v>
      </c>
      <c r="AP14" s="5">
        <v>49.661202000000003</v>
      </c>
      <c r="AQ14" s="5">
        <v>50.569209999999998</v>
      </c>
      <c r="AR14" s="5">
        <v>50.847622999999999</v>
      </c>
      <c r="AS14" s="5">
        <v>51.287882000000003</v>
      </c>
      <c r="AT14" s="5">
        <v>51.644891000000001</v>
      </c>
      <c r="AU14" s="5">
        <v>52.363846000000002</v>
      </c>
      <c r="AV14" s="5">
        <v>52.577109999999998</v>
      </c>
      <c r="AW14" s="5">
        <v>53.502665</v>
      </c>
      <c r="AX14" s="5">
        <v>53.903663999999999</v>
      </c>
      <c r="AY14" s="5">
        <v>54.462017000000003</v>
      </c>
      <c r="AZ14" s="5">
        <v>55.142674999999997</v>
      </c>
      <c r="BA14" s="5">
        <v>55.284837000000003</v>
      </c>
      <c r="BB14" s="5">
        <v>55.660708999999997</v>
      </c>
    </row>
    <row r="15" spans="1:54" hidden="1" x14ac:dyDescent="0.2">
      <c r="A15" s="4" t="s">
        <v>65</v>
      </c>
      <c r="B15" s="6" t="s">
        <v>66</v>
      </c>
      <c r="C15" s="6" t="s">
        <v>66</v>
      </c>
      <c r="D15" s="6" t="s">
        <v>66</v>
      </c>
      <c r="E15" s="6" t="s">
        <v>66</v>
      </c>
      <c r="F15" s="6" t="s">
        <v>66</v>
      </c>
      <c r="G15" s="6" t="s">
        <v>66</v>
      </c>
      <c r="H15" s="6" t="s">
        <v>66</v>
      </c>
      <c r="I15" s="6" t="s">
        <v>66</v>
      </c>
      <c r="J15" s="6" t="s">
        <v>66</v>
      </c>
      <c r="K15" s="6" t="s">
        <v>66</v>
      </c>
      <c r="L15" s="6" t="s">
        <v>66</v>
      </c>
      <c r="M15" s="6" t="s">
        <v>66</v>
      </c>
      <c r="N15" s="6" t="s">
        <v>66</v>
      </c>
      <c r="O15" s="6" t="s">
        <v>66</v>
      </c>
      <c r="P15" s="6" t="s">
        <v>66</v>
      </c>
      <c r="Q15" s="6" t="s">
        <v>66</v>
      </c>
      <c r="R15" s="6" t="s">
        <v>66</v>
      </c>
      <c r="S15" s="6" t="s">
        <v>66</v>
      </c>
      <c r="T15" s="6" t="s">
        <v>66</v>
      </c>
      <c r="U15" s="6" t="s">
        <v>66</v>
      </c>
      <c r="V15" s="6" t="s">
        <v>66</v>
      </c>
      <c r="W15" s="6" t="s">
        <v>66</v>
      </c>
      <c r="X15" s="6" t="s">
        <v>66</v>
      </c>
      <c r="Y15" s="6" t="s">
        <v>66</v>
      </c>
      <c r="Z15" s="6" t="s">
        <v>66</v>
      </c>
      <c r="AA15" s="6">
        <v>47.141964000000002</v>
      </c>
      <c r="AB15" s="6">
        <v>47.657825000000003</v>
      </c>
      <c r="AC15" s="6">
        <v>48.547547000000002</v>
      </c>
      <c r="AD15" s="6">
        <v>49.048948000000003</v>
      </c>
      <c r="AE15" s="6">
        <v>49.730409000000002</v>
      </c>
      <c r="AF15" s="6">
        <v>50.919628000000003</v>
      </c>
      <c r="AG15" s="6">
        <v>51.686235000000003</v>
      </c>
      <c r="AH15" s="6">
        <v>52.122548000000002</v>
      </c>
      <c r="AI15" s="6">
        <v>52.380839000000002</v>
      </c>
      <c r="AJ15" s="6">
        <v>53.011569000000001</v>
      </c>
      <c r="AK15" s="6">
        <v>53.487357000000003</v>
      </c>
      <c r="AL15" s="6">
        <v>54.250472000000002</v>
      </c>
      <c r="AM15" s="6">
        <v>54.748097999999999</v>
      </c>
      <c r="AN15" s="6">
        <v>54.636277</v>
      </c>
      <c r="AO15" s="6">
        <v>54.044908999999997</v>
      </c>
      <c r="AP15" s="6">
        <v>55.381732999999997</v>
      </c>
      <c r="AQ15" s="6">
        <v>56.214821999999998</v>
      </c>
      <c r="AR15" s="6">
        <v>56.549079999999996</v>
      </c>
      <c r="AS15" s="6">
        <v>57.071973999999997</v>
      </c>
      <c r="AT15" s="6">
        <v>57.494244000000002</v>
      </c>
      <c r="AU15" s="6">
        <v>58.120095999999997</v>
      </c>
      <c r="AV15" s="6">
        <v>58.279136000000001</v>
      </c>
      <c r="AW15" s="6">
        <v>59.158051</v>
      </c>
      <c r="AX15" s="6">
        <v>59.214413999999998</v>
      </c>
      <c r="AY15" s="6">
        <v>59.611545</v>
      </c>
      <c r="AZ15" s="6">
        <v>60.884611</v>
      </c>
      <c r="BA15" s="6">
        <v>60.798259000000002</v>
      </c>
      <c r="BB15" s="6">
        <v>60.805774</v>
      </c>
    </row>
    <row r="16" spans="1:54" hidden="1" x14ac:dyDescent="0.2">
      <c r="A16" s="4" t="s">
        <v>68</v>
      </c>
      <c r="B16" s="5">
        <v>24.891461</v>
      </c>
      <c r="C16" s="5">
        <v>25.921683999999999</v>
      </c>
      <c r="D16" s="5">
        <v>27.177164000000001</v>
      </c>
      <c r="E16" s="5">
        <v>28.317986999999999</v>
      </c>
      <c r="F16" s="5">
        <v>28.794115999999999</v>
      </c>
      <c r="G16" s="5">
        <v>29.407444999999999</v>
      </c>
      <c r="H16" s="5">
        <v>30.413160999999999</v>
      </c>
      <c r="I16" s="5">
        <v>31.254947999999999</v>
      </c>
      <c r="J16" s="5">
        <v>32.151499999999999</v>
      </c>
      <c r="K16" s="5">
        <v>32.866253</v>
      </c>
      <c r="L16" s="5">
        <v>33.137597</v>
      </c>
      <c r="M16" s="5">
        <v>34.005867000000002</v>
      </c>
      <c r="N16" s="5">
        <v>34.346392000000002</v>
      </c>
      <c r="O16" s="5">
        <v>35.286147999999997</v>
      </c>
      <c r="P16" s="5">
        <v>36.186357000000001</v>
      </c>
      <c r="Q16" s="5">
        <v>37.164101000000002</v>
      </c>
      <c r="R16" s="5">
        <v>37.942441000000002</v>
      </c>
      <c r="S16" s="5">
        <v>38.649906000000001</v>
      </c>
      <c r="T16" s="5">
        <v>39.567075000000003</v>
      </c>
      <c r="U16" s="5">
        <v>40.465389000000002</v>
      </c>
      <c r="V16" s="5">
        <v>41.453467000000003</v>
      </c>
      <c r="W16" s="5">
        <v>42.198436000000001</v>
      </c>
      <c r="X16" s="5">
        <v>43.376272999999998</v>
      </c>
      <c r="Y16" s="5">
        <v>44.048152000000002</v>
      </c>
      <c r="Z16" s="5">
        <v>44.822437000000001</v>
      </c>
      <c r="AA16" s="5">
        <v>45.478797999999998</v>
      </c>
      <c r="AB16" s="5">
        <v>46.337288999999998</v>
      </c>
      <c r="AC16" s="5">
        <v>47.199637000000003</v>
      </c>
      <c r="AD16" s="5">
        <v>48.128076</v>
      </c>
      <c r="AE16" s="5">
        <v>49.371366000000002</v>
      </c>
      <c r="AF16" s="5">
        <v>50.802053000000001</v>
      </c>
      <c r="AG16" s="5">
        <v>51.750562000000002</v>
      </c>
      <c r="AH16" s="5">
        <v>52.822099000000001</v>
      </c>
      <c r="AI16" s="5">
        <v>53.818435000000001</v>
      </c>
      <c r="AJ16" s="5">
        <v>54.908555999999997</v>
      </c>
      <c r="AK16" s="5">
        <v>55.832483000000003</v>
      </c>
      <c r="AL16" s="5">
        <v>56.399019000000003</v>
      </c>
      <c r="AM16" s="5">
        <v>56.949812999999999</v>
      </c>
      <c r="AN16" s="5">
        <v>57.215392000000001</v>
      </c>
      <c r="AO16" s="5">
        <v>57.522458</v>
      </c>
      <c r="AP16" s="5">
        <v>58.921509</v>
      </c>
      <c r="AQ16" s="5">
        <v>59.335800999999996</v>
      </c>
      <c r="AR16" s="5">
        <v>59.599566000000003</v>
      </c>
      <c r="AS16" s="5">
        <v>60.159775000000003</v>
      </c>
      <c r="AT16" s="5">
        <v>60.540671000000003</v>
      </c>
      <c r="AU16" s="5">
        <v>61.109904</v>
      </c>
      <c r="AV16" s="5">
        <v>61.322499000000001</v>
      </c>
      <c r="AW16" s="5">
        <v>62.051200000000001</v>
      </c>
      <c r="AX16" s="5">
        <v>62.555320000000002</v>
      </c>
      <c r="AY16" s="5">
        <v>63.205359000000001</v>
      </c>
      <c r="AZ16" s="5">
        <v>64.683088999999995</v>
      </c>
      <c r="BA16" s="5">
        <v>65.005409999999998</v>
      </c>
      <c r="BB16" s="5" t="s">
        <v>66</v>
      </c>
    </row>
    <row r="17" spans="1:54" hidden="1" x14ac:dyDescent="0.2">
      <c r="A17" s="4" t="s">
        <v>69</v>
      </c>
      <c r="B17" s="6" t="s">
        <v>66</v>
      </c>
      <c r="C17" s="6" t="s">
        <v>66</v>
      </c>
      <c r="D17" s="6" t="s">
        <v>66</v>
      </c>
      <c r="E17" s="6" t="s">
        <v>66</v>
      </c>
      <c r="F17" s="6" t="s">
        <v>66</v>
      </c>
      <c r="G17" s="6" t="s">
        <v>66</v>
      </c>
      <c r="H17" s="6" t="s">
        <v>66</v>
      </c>
      <c r="I17" s="6" t="s">
        <v>66</v>
      </c>
      <c r="J17" s="6" t="s">
        <v>66</v>
      </c>
      <c r="K17" s="6" t="s">
        <v>66</v>
      </c>
      <c r="L17" s="6" t="s">
        <v>66</v>
      </c>
      <c r="M17" s="6" t="s">
        <v>66</v>
      </c>
      <c r="N17" s="6" t="s">
        <v>66</v>
      </c>
      <c r="O17" s="6" t="s">
        <v>66</v>
      </c>
      <c r="P17" s="6" t="s">
        <v>66</v>
      </c>
      <c r="Q17" s="6" t="s">
        <v>66</v>
      </c>
      <c r="R17" s="6" t="s">
        <v>66</v>
      </c>
      <c r="S17" s="6" t="s">
        <v>66</v>
      </c>
      <c r="T17" s="6" t="s">
        <v>66</v>
      </c>
      <c r="U17" s="6" t="s">
        <v>66</v>
      </c>
      <c r="V17" s="6" t="s">
        <v>66</v>
      </c>
      <c r="W17" s="6" t="s">
        <v>66</v>
      </c>
      <c r="X17" s="6" t="s">
        <v>66</v>
      </c>
      <c r="Y17" s="6" t="s">
        <v>66</v>
      </c>
      <c r="Z17" s="6" t="s">
        <v>66</v>
      </c>
      <c r="AA17" s="6" t="s">
        <v>66</v>
      </c>
      <c r="AB17" s="6" t="s">
        <v>66</v>
      </c>
      <c r="AC17" s="6" t="s">
        <v>66</v>
      </c>
      <c r="AD17" s="6" t="s">
        <v>66</v>
      </c>
      <c r="AE17" s="6" t="s">
        <v>66</v>
      </c>
      <c r="AF17" s="6">
        <v>41.905513999999997</v>
      </c>
      <c r="AG17" s="6">
        <v>42.594588000000002</v>
      </c>
      <c r="AH17" s="6">
        <v>43.208461</v>
      </c>
      <c r="AI17" s="6">
        <v>44.122906</v>
      </c>
      <c r="AJ17" s="6">
        <v>45.118735000000001</v>
      </c>
      <c r="AK17" s="6">
        <v>45.508533</v>
      </c>
      <c r="AL17" s="6">
        <v>46.176110999999999</v>
      </c>
      <c r="AM17" s="6">
        <v>46.847231000000001</v>
      </c>
      <c r="AN17" s="6">
        <v>46.978019000000003</v>
      </c>
      <c r="AO17" s="6">
        <v>46.715021</v>
      </c>
      <c r="AP17" s="6">
        <v>47.800421999999998</v>
      </c>
      <c r="AQ17" s="6">
        <v>48.232207000000002</v>
      </c>
      <c r="AR17" s="6">
        <v>48.451864999999998</v>
      </c>
      <c r="AS17" s="6">
        <v>48.970680999999999</v>
      </c>
      <c r="AT17" s="6">
        <v>49.369452000000003</v>
      </c>
      <c r="AU17" s="6">
        <v>49.931386000000003</v>
      </c>
      <c r="AV17" s="6">
        <v>50.257368</v>
      </c>
      <c r="AW17" s="6">
        <v>51.034489999999998</v>
      </c>
      <c r="AX17" s="6">
        <v>51.533847000000002</v>
      </c>
      <c r="AY17" s="6">
        <v>52.103200999999999</v>
      </c>
      <c r="AZ17" s="6">
        <v>54.052267999999998</v>
      </c>
      <c r="BA17" s="6">
        <v>53.655318000000001</v>
      </c>
      <c r="BB17" s="6" t="s">
        <v>66</v>
      </c>
    </row>
    <row r="18" spans="1:54" hidden="1" x14ac:dyDescent="0.2">
      <c r="A18" s="8" t="s">
        <v>566</v>
      </c>
    </row>
    <row r="19" spans="1:54" hidden="1" x14ac:dyDescent="0.2">
      <c r="A19" s="9" t="s">
        <v>74</v>
      </c>
    </row>
    <row r="20" spans="1:54" hidden="1" x14ac:dyDescent="0.2">
      <c r="A20" s="9" t="s">
        <v>74</v>
      </c>
    </row>
    <row r="21" spans="1:54" x14ac:dyDescent="0.2">
      <c r="A21" s="11"/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  <c r="Q21" s="3" t="s">
        <v>20</v>
      </c>
      <c r="R21" s="3" t="s">
        <v>21</v>
      </c>
      <c r="S21" s="3" t="s">
        <v>22</v>
      </c>
      <c r="T21" s="3" t="s">
        <v>23</v>
      </c>
      <c r="U21" s="3" t="s">
        <v>24</v>
      </c>
      <c r="V21" s="3" t="s">
        <v>25</v>
      </c>
      <c r="W21" s="3" t="s">
        <v>26</v>
      </c>
      <c r="X21" s="3" t="s">
        <v>27</v>
      </c>
      <c r="Y21" s="3" t="s">
        <v>28</v>
      </c>
      <c r="Z21" s="3" t="s">
        <v>29</v>
      </c>
      <c r="AA21" s="3" t="s">
        <v>30</v>
      </c>
      <c r="AB21" s="3" t="s">
        <v>31</v>
      </c>
      <c r="AC21" s="3" t="s">
        <v>32</v>
      </c>
      <c r="AD21" s="3" t="s">
        <v>33</v>
      </c>
      <c r="AE21" s="3" t="s">
        <v>34</v>
      </c>
      <c r="AF21" s="3" t="s">
        <v>35</v>
      </c>
      <c r="AG21" s="3" t="s">
        <v>36</v>
      </c>
      <c r="AH21" s="3" t="s">
        <v>37</v>
      </c>
      <c r="AI21" s="3" t="s">
        <v>38</v>
      </c>
      <c r="AJ21" s="3" t="s">
        <v>39</v>
      </c>
      <c r="AK21" s="3" t="s">
        <v>40</v>
      </c>
      <c r="AL21" s="3" t="s">
        <v>41</v>
      </c>
      <c r="AM21" s="3" t="s">
        <v>42</v>
      </c>
      <c r="AN21" s="3" t="s">
        <v>43</v>
      </c>
      <c r="AO21" s="3" t="s">
        <v>44</v>
      </c>
      <c r="AP21" s="3" t="s">
        <v>45</v>
      </c>
      <c r="AQ21" s="3" t="s">
        <v>46</v>
      </c>
      <c r="AR21" s="3" t="s">
        <v>47</v>
      </c>
      <c r="AS21" s="3" t="s">
        <v>48</v>
      </c>
      <c r="AT21" s="3" t="s">
        <v>49</v>
      </c>
      <c r="AU21" s="3" t="s">
        <v>50</v>
      </c>
      <c r="AV21" s="3" t="s">
        <v>51</v>
      </c>
      <c r="AW21" s="3" t="s">
        <v>52</v>
      </c>
      <c r="AX21" s="3" t="s">
        <v>53</v>
      </c>
      <c r="AY21" s="3" t="s">
        <v>54</v>
      </c>
      <c r="AZ21" s="3" t="s">
        <v>55</v>
      </c>
      <c r="BA21" s="3" t="s">
        <v>56</v>
      </c>
      <c r="BB21">
        <v>2022</v>
      </c>
    </row>
    <row r="22" spans="1:54" x14ac:dyDescent="0.2">
      <c r="A22" s="4" t="s">
        <v>85</v>
      </c>
      <c r="B22" s="6">
        <f>B7</f>
        <v>23.895838000000001</v>
      </c>
      <c r="C22" s="6">
        <f t="shared" ref="C22:BB22" si="0">C7</f>
        <v>25.083749999999998</v>
      </c>
      <c r="D22" s="6">
        <f t="shared" si="0"/>
        <v>26.770467</v>
      </c>
      <c r="E22" s="6">
        <f t="shared" si="0"/>
        <v>28.316172000000002</v>
      </c>
      <c r="F22" s="6">
        <f t="shared" si="0"/>
        <v>29.760027000000001</v>
      </c>
      <c r="G22" s="6">
        <f t="shared" si="0"/>
        <v>30.117225000000001</v>
      </c>
      <c r="H22" s="6">
        <f t="shared" si="0"/>
        <v>30.736343999999999</v>
      </c>
      <c r="I22" s="6">
        <f t="shared" si="0"/>
        <v>32.177911000000002</v>
      </c>
      <c r="J22" s="6">
        <f t="shared" si="0"/>
        <v>33.831662999999999</v>
      </c>
      <c r="K22" s="6">
        <f t="shared" si="0"/>
        <v>34.864781000000001</v>
      </c>
      <c r="L22" s="6">
        <f t="shared" si="0"/>
        <v>35.437722999999998</v>
      </c>
      <c r="M22" s="6">
        <f t="shared" si="0"/>
        <v>36.265537999999999</v>
      </c>
      <c r="N22" s="6">
        <f t="shared" si="0"/>
        <v>38.617471000000002</v>
      </c>
      <c r="O22" s="6">
        <f t="shared" si="0"/>
        <v>39.556883999999997</v>
      </c>
      <c r="P22" s="6">
        <f t="shared" si="0"/>
        <v>40.521273000000001</v>
      </c>
      <c r="Q22" s="6">
        <f t="shared" si="0"/>
        <v>42.149867</v>
      </c>
      <c r="R22" s="6">
        <f t="shared" si="0"/>
        <v>43.080523999999997</v>
      </c>
      <c r="S22" s="6">
        <f t="shared" si="0"/>
        <v>43.50535</v>
      </c>
      <c r="T22" s="6">
        <f t="shared" si="0"/>
        <v>44.910327000000002</v>
      </c>
      <c r="U22" s="6">
        <f t="shared" si="0"/>
        <v>46.511042000000003</v>
      </c>
      <c r="V22" s="6">
        <f t="shared" si="0"/>
        <v>47.626606000000002</v>
      </c>
      <c r="W22" s="6">
        <f t="shared" si="0"/>
        <v>48.223343</v>
      </c>
      <c r="X22" s="6">
        <f t="shared" si="0"/>
        <v>49.384036999999999</v>
      </c>
      <c r="Y22" s="6">
        <f t="shared" si="0"/>
        <v>49.843589000000001</v>
      </c>
      <c r="Z22" s="6">
        <f t="shared" si="0"/>
        <v>50.872062</v>
      </c>
      <c r="AA22" s="6">
        <f t="shared" si="0"/>
        <v>52.137054999999997</v>
      </c>
      <c r="AB22" s="6">
        <f t="shared" si="0"/>
        <v>52.705154999999998</v>
      </c>
      <c r="AC22" s="6">
        <f t="shared" si="0"/>
        <v>53.577233999999997</v>
      </c>
      <c r="AD22" s="6">
        <f t="shared" si="0"/>
        <v>54.902496999999997</v>
      </c>
      <c r="AE22" s="6">
        <f t="shared" si="0"/>
        <v>55.693666</v>
      </c>
      <c r="AF22" s="6">
        <f t="shared" si="0"/>
        <v>57.168796999999998</v>
      </c>
      <c r="AG22" s="6">
        <f t="shared" si="0"/>
        <v>58.238428999999996</v>
      </c>
      <c r="AH22" s="6">
        <f t="shared" si="0"/>
        <v>59.938668</v>
      </c>
      <c r="AI22" s="6">
        <f t="shared" si="0"/>
        <v>60.280773000000003</v>
      </c>
      <c r="AJ22" s="6">
        <f t="shared" si="0"/>
        <v>60.946953999999998</v>
      </c>
      <c r="AK22" s="6">
        <f t="shared" si="0"/>
        <v>61.487910999999997</v>
      </c>
      <c r="AL22" s="6">
        <f t="shared" si="0"/>
        <v>63.018745000000003</v>
      </c>
      <c r="AM22" s="6">
        <f t="shared" si="0"/>
        <v>62.723394999999996</v>
      </c>
      <c r="AN22" s="6">
        <f t="shared" si="0"/>
        <v>62.323214999999998</v>
      </c>
      <c r="AO22" s="6">
        <f t="shared" si="0"/>
        <v>61.685771000000003</v>
      </c>
      <c r="AP22" s="6">
        <f t="shared" si="0"/>
        <v>62.484285</v>
      </c>
      <c r="AQ22" s="6">
        <f t="shared" si="0"/>
        <v>63.109940999999999</v>
      </c>
      <c r="AR22" s="6">
        <f t="shared" si="0"/>
        <v>63.316136999999998</v>
      </c>
      <c r="AS22" s="6">
        <f t="shared" si="0"/>
        <v>64.173601000000005</v>
      </c>
      <c r="AT22" s="6">
        <f t="shared" si="0"/>
        <v>64.791078999999996</v>
      </c>
      <c r="AU22" s="6">
        <f t="shared" si="0"/>
        <v>65.316731000000004</v>
      </c>
      <c r="AV22" s="6">
        <f t="shared" si="0"/>
        <v>65.499243000000007</v>
      </c>
      <c r="AW22" s="6">
        <f t="shared" si="0"/>
        <v>66.881125999999995</v>
      </c>
      <c r="AX22" s="6">
        <f t="shared" si="0"/>
        <v>67.155152999999999</v>
      </c>
      <c r="AY22" s="6">
        <f t="shared" si="0"/>
        <v>67.417143999999993</v>
      </c>
      <c r="AZ22" s="6">
        <f t="shared" si="0"/>
        <v>67.757323999999997</v>
      </c>
      <c r="BA22" s="6">
        <f t="shared" si="0"/>
        <v>66.745493999999994</v>
      </c>
      <c r="BB22" s="6">
        <f t="shared" si="0"/>
        <v>65.646066000000005</v>
      </c>
    </row>
    <row r="23" spans="1:54" x14ac:dyDescent="0.2">
      <c r="A23" s="7" t="s">
        <v>86</v>
      </c>
      <c r="B23" s="5">
        <f>B8</f>
        <v>24.997145</v>
      </c>
      <c r="C23" s="5">
        <f t="shared" ref="C23:BB23" si="1">C8</f>
        <v>26.088089</v>
      </c>
      <c r="D23" s="5">
        <f t="shared" si="1"/>
        <v>27.388072000000001</v>
      </c>
      <c r="E23" s="5">
        <f t="shared" si="1"/>
        <v>28.785133999999999</v>
      </c>
      <c r="F23" s="5">
        <f t="shared" si="1"/>
        <v>29.947237999999999</v>
      </c>
      <c r="G23" s="5">
        <f t="shared" si="1"/>
        <v>31.074000000000002</v>
      </c>
      <c r="H23" s="5">
        <f t="shared" si="1"/>
        <v>32.522756999999999</v>
      </c>
      <c r="I23" s="5">
        <f t="shared" si="1"/>
        <v>33.862079000000001</v>
      </c>
      <c r="J23" s="5">
        <f t="shared" si="1"/>
        <v>34.907446999999998</v>
      </c>
      <c r="K23" s="5">
        <f t="shared" si="1"/>
        <v>35.906958000000003</v>
      </c>
      <c r="L23" s="5">
        <f t="shared" si="1"/>
        <v>36.209254999999999</v>
      </c>
      <c r="M23" s="5">
        <f t="shared" si="1"/>
        <v>36.811230000000002</v>
      </c>
      <c r="N23" s="5">
        <f t="shared" si="1"/>
        <v>37.192096999999997</v>
      </c>
      <c r="O23" s="5">
        <f t="shared" si="1"/>
        <v>38.412381000000003</v>
      </c>
      <c r="P23" s="5">
        <f t="shared" si="1"/>
        <v>39.426924999999997</v>
      </c>
      <c r="Q23" s="5">
        <f t="shared" si="1"/>
        <v>40.336666999999998</v>
      </c>
      <c r="R23" s="5">
        <f t="shared" si="1"/>
        <v>40.947861000000003</v>
      </c>
      <c r="S23" s="5">
        <f t="shared" si="1"/>
        <v>41.507998000000001</v>
      </c>
      <c r="T23" s="5">
        <f t="shared" si="1"/>
        <v>42.578713999999998</v>
      </c>
      <c r="U23" s="5">
        <f t="shared" si="1"/>
        <v>44.060484000000002</v>
      </c>
      <c r="V23" s="5">
        <f t="shared" si="1"/>
        <v>45.617387999999998</v>
      </c>
      <c r="W23" s="5">
        <f t="shared" si="1"/>
        <v>47.203372999999999</v>
      </c>
      <c r="X23" s="5">
        <f t="shared" si="1"/>
        <v>48.408307999999998</v>
      </c>
      <c r="Y23" s="5">
        <f t="shared" si="1"/>
        <v>49.350819999999999</v>
      </c>
      <c r="Z23" s="5">
        <f t="shared" si="1"/>
        <v>50.628</v>
      </c>
      <c r="AA23" s="5">
        <f t="shared" si="1"/>
        <v>51.390580999999997</v>
      </c>
      <c r="AB23" s="5">
        <f t="shared" si="1"/>
        <v>52.255597000000002</v>
      </c>
      <c r="AC23" s="5">
        <f t="shared" si="1"/>
        <v>53.53631</v>
      </c>
      <c r="AD23" s="5">
        <f t="shared" si="1"/>
        <v>54.081496000000001</v>
      </c>
      <c r="AE23" s="5">
        <f t="shared" si="1"/>
        <v>54.695537999999999</v>
      </c>
      <c r="AF23" s="5">
        <f t="shared" si="1"/>
        <v>56.051436000000002</v>
      </c>
      <c r="AG23" s="5">
        <f t="shared" si="1"/>
        <v>57.459099999999999</v>
      </c>
      <c r="AH23" s="5">
        <f t="shared" si="1"/>
        <v>57.991791999999997</v>
      </c>
      <c r="AI23" s="5">
        <f t="shared" si="1"/>
        <v>58.437852999999997</v>
      </c>
      <c r="AJ23" s="5">
        <f t="shared" si="1"/>
        <v>58.970058000000002</v>
      </c>
      <c r="AK23" s="5">
        <f t="shared" si="1"/>
        <v>59.900694999999999</v>
      </c>
      <c r="AL23" s="5">
        <f t="shared" si="1"/>
        <v>60.858652999999997</v>
      </c>
      <c r="AM23" s="5">
        <f t="shared" si="1"/>
        <v>61.577685000000002</v>
      </c>
      <c r="AN23" s="5">
        <f t="shared" si="1"/>
        <v>61.593702</v>
      </c>
      <c r="AO23" s="5">
        <f t="shared" si="1"/>
        <v>59.739676000000003</v>
      </c>
      <c r="AP23" s="5">
        <f t="shared" si="1"/>
        <v>61.116777999999996</v>
      </c>
      <c r="AQ23" s="5">
        <f t="shared" si="1"/>
        <v>62.706420999999999</v>
      </c>
      <c r="AR23" s="5">
        <f t="shared" si="1"/>
        <v>63.093299000000002</v>
      </c>
      <c r="AS23" s="5">
        <f t="shared" si="1"/>
        <v>63.392823</v>
      </c>
      <c r="AT23" s="5">
        <f t="shared" si="1"/>
        <v>64.049841999999998</v>
      </c>
      <c r="AU23" s="5">
        <f t="shared" si="1"/>
        <v>64.376152000000005</v>
      </c>
      <c r="AV23" s="5">
        <f t="shared" si="1"/>
        <v>65.248665000000003</v>
      </c>
      <c r="AW23" s="5">
        <f t="shared" si="1"/>
        <v>66.411797000000007</v>
      </c>
      <c r="AX23" s="5">
        <f t="shared" si="1"/>
        <v>66.549287000000007</v>
      </c>
      <c r="AY23" s="5">
        <f t="shared" si="1"/>
        <v>67.055995999999993</v>
      </c>
      <c r="AZ23" s="5">
        <f t="shared" si="1"/>
        <v>67.714112999999998</v>
      </c>
      <c r="BA23" s="5">
        <f t="shared" si="1"/>
        <v>68.303360999999995</v>
      </c>
      <c r="BB23" s="5">
        <f t="shared" si="1"/>
        <v>68.586962</v>
      </c>
    </row>
    <row r="24" spans="1:54" x14ac:dyDescent="0.2">
      <c r="A24" s="4" t="s">
        <v>87</v>
      </c>
      <c r="B24" s="6">
        <f>B9</f>
        <v>25.305958</v>
      </c>
      <c r="C24" s="6">
        <f t="shared" ref="C24:BB24" si="2">C9</f>
        <v>26.437249000000001</v>
      </c>
      <c r="D24" s="6">
        <f t="shared" si="2"/>
        <v>27.746943000000002</v>
      </c>
      <c r="E24" s="6">
        <f t="shared" si="2"/>
        <v>29.552664</v>
      </c>
      <c r="F24" s="6">
        <f t="shared" si="2"/>
        <v>31.189036000000002</v>
      </c>
      <c r="G24" s="6">
        <f t="shared" si="2"/>
        <v>30.761906</v>
      </c>
      <c r="H24" s="6">
        <f t="shared" si="2"/>
        <v>32.659562999999999</v>
      </c>
      <c r="I24" s="6">
        <f t="shared" si="2"/>
        <v>34.014955999999998</v>
      </c>
      <c r="J24" s="6">
        <f t="shared" si="2"/>
        <v>35.189796999999999</v>
      </c>
      <c r="K24" s="6">
        <f t="shared" si="2"/>
        <v>37.006675999999999</v>
      </c>
      <c r="L24" s="6">
        <f t="shared" si="2"/>
        <v>37.709445000000002</v>
      </c>
      <c r="M24" s="6">
        <f t="shared" si="2"/>
        <v>37.930318</v>
      </c>
      <c r="N24" s="6">
        <f t="shared" si="2"/>
        <v>37.77805</v>
      </c>
      <c r="O24" s="6">
        <f t="shared" si="2"/>
        <v>38.111702999999999</v>
      </c>
      <c r="P24" s="6">
        <f t="shared" si="2"/>
        <v>39.562280999999999</v>
      </c>
      <c r="Q24" s="6">
        <f t="shared" si="2"/>
        <v>40.363742999999999</v>
      </c>
      <c r="R24" s="6">
        <f t="shared" si="2"/>
        <v>41.048174000000003</v>
      </c>
      <c r="S24" s="6">
        <f t="shared" si="2"/>
        <v>41.833545000000001</v>
      </c>
      <c r="T24" s="6">
        <f t="shared" si="2"/>
        <v>43.041769000000002</v>
      </c>
      <c r="U24" s="6">
        <f t="shared" si="2"/>
        <v>44.572499000000001</v>
      </c>
      <c r="V24" s="6">
        <f t="shared" si="2"/>
        <v>45.001814000000003</v>
      </c>
      <c r="W24" s="6">
        <f t="shared" si="2"/>
        <v>45.022632999999999</v>
      </c>
      <c r="X24" s="6">
        <f t="shared" si="2"/>
        <v>45.652706999999999</v>
      </c>
      <c r="Y24" s="6">
        <f t="shared" si="2"/>
        <v>46.516213</v>
      </c>
      <c r="Z24" s="6">
        <f t="shared" si="2"/>
        <v>48.470112999999998</v>
      </c>
      <c r="AA24" s="6">
        <f t="shared" si="2"/>
        <v>49.907066</v>
      </c>
      <c r="AB24" s="6">
        <f t="shared" si="2"/>
        <v>49.964089000000001</v>
      </c>
      <c r="AC24" s="6">
        <f t="shared" si="2"/>
        <v>50.886195999999998</v>
      </c>
      <c r="AD24" s="6">
        <f t="shared" si="2"/>
        <v>50.921112000000001</v>
      </c>
      <c r="AE24" s="6">
        <f t="shared" si="2"/>
        <v>51.279218</v>
      </c>
      <c r="AF24" s="6">
        <f t="shared" si="2"/>
        <v>52.751834000000002</v>
      </c>
      <c r="AG24" s="6">
        <f t="shared" si="2"/>
        <v>53.105590999999997</v>
      </c>
      <c r="AH24" s="6">
        <f t="shared" si="2"/>
        <v>52.689151000000003</v>
      </c>
      <c r="AI24" s="6">
        <f t="shared" si="2"/>
        <v>52.315779999999997</v>
      </c>
      <c r="AJ24" s="6">
        <f t="shared" si="2"/>
        <v>52.754499000000003</v>
      </c>
      <c r="AK24" s="6">
        <f t="shared" si="2"/>
        <v>52.990200999999999</v>
      </c>
      <c r="AL24" s="6">
        <f t="shared" si="2"/>
        <v>52.873541000000003</v>
      </c>
      <c r="AM24" s="6">
        <f t="shared" si="2"/>
        <v>52.833351999999998</v>
      </c>
      <c r="AN24" s="6">
        <f t="shared" si="2"/>
        <v>52.532094999999998</v>
      </c>
      <c r="AO24" s="6">
        <f t="shared" si="2"/>
        <v>51.485627000000001</v>
      </c>
      <c r="AP24" s="6">
        <f t="shared" si="2"/>
        <v>52.656139000000003</v>
      </c>
      <c r="AQ24" s="6">
        <f t="shared" si="2"/>
        <v>53.011614999999999</v>
      </c>
      <c r="AR24" s="6">
        <f t="shared" si="2"/>
        <v>52.728248999999998</v>
      </c>
      <c r="AS24" s="6">
        <f t="shared" si="2"/>
        <v>53.147359000000002</v>
      </c>
      <c r="AT24" s="6">
        <f t="shared" si="2"/>
        <v>53.189636</v>
      </c>
      <c r="AU24" s="6">
        <f t="shared" si="2"/>
        <v>53.221214000000003</v>
      </c>
      <c r="AV24" s="6">
        <f t="shared" si="2"/>
        <v>53.057614999999998</v>
      </c>
      <c r="AW24" s="6">
        <f t="shared" si="2"/>
        <v>53.399887</v>
      </c>
      <c r="AX24" s="6">
        <f t="shared" si="2"/>
        <v>53.393273999999998</v>
      </c>
      <c r="AY24" s="6">
        <f t="shared" si="2"/>
        <v>53.658554000000002</v>
      </c>
      <c r="AZ24" s="6">
        <f t="shared" si="2"/>
        <v>55.316279999999999</v>
      </c>
      <c r="BA24" s="6">
        <f t="shared" si="2"/>
        <v>54.739396999999997</v>
      </c>
      <c r="BB24" s="6">
        <f t="shared" si="2"/>
        <v>54.594918999999997</v>
      </c>
    </row>
    <row r="25" spans="1:54" x14ac:dyDescent="0.2">
      <c r="A25" s="4" t="s">
        <v>82</v>
      </c>
      <c r="B25" s="6">
        <f>'Dati Figura 4'!B8</f>
        <v>1992.507975</v>
      </c>
      <c r="C25" s="6">
        <f>'Dati Figura 4'!C8</f>
        <v>1989.7316960000001</v>
      </c>
      <c r="D25" s="6">
        <f>'Dati Figura 4'!D8</f>
        <v>1936.627698</v>
      </c>
      <c r="E25" s="6">
        <f>'Dati Figura 4'!E8</f>
        <v>1920.4269429999999</v>
      </c>
      <c r="F25" s="6">
        <f>'Dati Figura 4'!F8</f>
        <v>1888.4677730000001</v>
      </c>
      <c r="G25" s="6">
        <f>'Dati Figura 4'!G8</f>
        <v>1862.6045899999999</v>
      </c>
      <c r="H25" s="6">
        <f>'Dati Figura 4'!H8</f>
        <v>1888.886164</v>
      </c>
      <c r="I25" s="6">
        <f>'Dati Figura 4'!I8</f>
        <v>1850.328211</v>
      </c>
      <c r="J25" s="6">
        <f>'Dati Figura 4'!J8</f>
        <v>1819.027159</v>
      </c>
      <c r="K25" s="6">
        <f>'Dati Figura 4'!K8</f>
        <v>1815.5414410000001</v>
      </c>
      <c r="L25" s="6">
        <f>'Dati Figura 4'!L8</f>
        <v>1806.1337840000001</v>
      </c>
      <c r="M25" s="6">
        <f>'Dati Figura 4'!M8</f>
        <v>1785.5871870000001</v>
      </c>
      <c r="N25" s="6">
        <f>'Dati Figura 4'!N8</f>
        <v>1714.3784009999999</v>
      </c>
      <c r="O25" s="6">
        <f>'Dati Figura 4'!O8</f>
        <v>1696.3026219999999</v>
      </c>
      <c r="P25" s="6">
        <f>'Dati Figura 4'!P8</f>
        <v>1689.6501599999999</v>
      </c>
      <c r="Q25" s="6">
        <f>'Dati Figura 4'!Q8</f>
        <v>1654.3220530000001</v>
      </c>
      <c r="R25" s="6">
        <f>'Dati Figura 4'!R8</f>
        <v>1648.351684</v>
      </c>
      <c r="S25" s="6">
        <f>'Dati Figura 4'!S8</f>
        <v>1659.385665</v>
      </c>
      <c r="T25" s="6">
        <f>'Dati Figura 4'!T8</f>
        <v>1667.407559</v>
      </c>
      <c r="U25" s="6">
        <f>'Dati Figura 4'!U8</f>
        <v>1651.266781</v>
      </c>
      <c r="V25" s="6">
        <f>'Dati Figura 4'!V8</f>
        <v>1644.8506689999999</v>
      </c>
      <c r="W25" s="6">
        <f>'Dati Figura 4'!W8</f>
        <v>1637.7817279999999</v>
      </c>
      <c r="X25" s="6">
        <f>'Dati Figura 4'!X8</f>
        <v>1635.1524830000001</v>
      </c>
      <c r="Y25" s="6">
        <f>'Dati Figura 4'!Y8</f>
        <v>1626.6858850000001</v>
      </c>
      <c r="Z25" s="6">
        <f>'Dati Figura 4'!Z8</f>
        <v>1623.233565</v>
      </c>
      <c r="AA25" s="6">
        <f>'Dati Figura 4'!AA8</f>
        <v>1601.2115879999999</v>
      </c>
      <c r="AB25" s="6">
        <f>'Dati Figura 4'!AB8</f>
        <v>1597.2815089999999</v>
      </c>
      <c r="AC25" s="6">
        <f>'Dati Figura 4'!AC8</f>
        <v>1595.6453280000001</v>
      </c>
      <c r="AD25" s="6">
        <f>'Dati Figura 4'!AD8</f>
        <v>1585.289681</v>
      </c>
      <c r="AE25" s="6">
        <f>'Dati Figura 4'!AE8</f>
        <v>1578.3045099999999</v>
      </c>
      <c r="AF25" s="6">
        <f>'Dati Figura 4'!AF8</f>
        <v>1558.338802</v>
      </c>
      <c r="AG25" s="6">
        <f>'Dati Figura 4'!AG8</f>
        <v>1537.956604</v>
      </c>
      <c r="AH25" s="6">
        <f>'Dati Figura 4'!AH8</f>
        <v>1503.886735</v>
      </c>
      <c r="AI25" s="6">
        <f>'Dati Figura 4'!AI8</f>
        <v>1507.2567710000001</v>
      </c>
      <c r="AJ25" s="6">
        <f>'Dati Figura 4'!AJ8</f>
        <v>1530.856012</v>
      </c>
      <c r="AK25" s="6">
        <f>'Dati Figura 4'!AK8</f>
        <v>1532.0759089999999</v>
      </c>
      <c r="AL25" s="6">
        <f>'Dati Figura 4'!AL8</f>
        <v>1515.0111999999999</v>
      </c>
      <c r="AM25" s="6">
        <f>'Dati Figura 4'!AM8</f>
        <v>1536.815501</v>
      </c>
      <c r="AN25" s="6">
        <f>'Dati Figura 4'!AN8</f>
        <v>1542.7960849999999</v>
      </c>
      <c r="AO25" s="6">
        <f>'Dati Figura 4'!AO8</f>
        <v>1531.4511729999999</v>
      </c>
      <c r="AP25" s="6">
        <f>'Dati Figura 4'!AP8</f>
        <v>1539.803062</v>
      </c>
      <c r="AQ25" s="6">
        <f>'Dati Figura 4'!AQ8</f>
        <v>1546.331189</v>
      </c>
      <c r="AR25" s="6">
        <f>'Dati Figura 4'!AR8</f>
        <v>1540.880619</v>
      </c>
      <c r="AS25" s="6">
        <f>'Dati Figura 4'!AS8</f>
        <v>1526.2420010000001</v>
      </c>
      <c r="AT25" s="6">
        <f>'Dati Figura 4'!AT8</f>
        <v>1518.111034</v>
      </c>
      <c r="AU25" s="6">
        <f>'Dati Figura 4'!AU8</f>
        <v>1519.4843559999999</v>
      </c>
      <c r="AV25" s="6">
        <f>'Dati Figura 4'!AV8</f>
        <v>1522.069358</v>
      </c>
      <c r="AW25" s="6">
        <f>'Dati Figura 4'!AW8</f>
        <v>1507.60482</v>
      </c>
      <c r="AX25" s="6">
        <f>'Dati Figura 4'!AX8</f>
        <v>1514.4103270000001</v>
      </c>
      <c r="AY25" s="6">
        <f>'Dati Figura 4'!AY8</f>
        <v>1518.157256</v>
      </c>
      <c r="AZ25" s="6">
        <f>'Dati Figura 4'!AZ8</f>
        <v>1402.6435080000001</v>
      </c>
      <c r="BA25" s="6">
        <f>'Dati Figura 4'!BA8</f>
        <v>1483.7927050000001</v>
      </c>
      <c r="BB25" s="6">
        <f>'Dati Figura 4'!BB8</f>
        <v>1511.400222</v>
      </c>
    </row>
    <row r="26" spans="1:54" x14ac:dyDescent="0.2">
      <c r="A26" s="7" t="s">
        <v>83</v>
      </c>
      <c r="B26" s="5">
        <f>'Dati Figura 4'!B9</f>
        <v>1960.4488220000001</v>
      </c>
      <c r="C26" s="5">
        <f>'Dati Figura 4'!C9</f>
        <v>1928.5378370000001</v>
      </c>
      <c r="D26" s="5">
        <f>'Dati Figura 4'!D9</f>
        <v>1905.5093649999999</v>
      </c>
      <c r="E26" s="5">
        <f>'Dati Figura 4'!E9</f>
        <v>1877.0002710000001</v>
      </c>
      <c r="F26" s="5">
        <f>'Dati Figura 4'!F9</f>
        <v>1837.5962259999999</v>
      </c>
      <c r="G26" s="5">
        <f>'Dati Figura 4'!G9</f>
        <v>1800.8289319999999</v>
      </c>
      <c r="H26" s="5">
        <f>'Dati Figura 4'!H9</f>
        <v>1813.2967369999999</v>
      </c>
      <c r="I26" s="5">
        <f>'Dati Figura 4'!I9</f>
        <v>1795.8176699999999</v>
      </c>
      <c r="J26" s="5">
        <f>'Dati Figura 4'!J9</f>
        <v>1776.880997</v>
      </c>
      <c r="K26" s="5">
        <f>'Dati Figura 4'!K9</f>
        <v>1765.0233820000001</v>
      </c>
      <c r="L26" s="5">
        <f>'Dati Figura 4'!L9</f>
        <v>1745.6876810000001</v>
      </c>
      <c r="M26" s="5">
        <f>'Dati Figura 4'!M9</f>
        <v>1724.1532050000001</v>
      </c>
      <c r="N26" s="5">
        <f>'Dati Figura 4'!N9</f>
        <v>1712.987185</v>
      </c>
      <c r="O26" s="5">
        <f>'Dati Figura 4'!O9</f>
        <v>1700.1263329999999</v>
      </c>
      <c r="P26" s="5">
        <f>'Dati Figura 4'!P9</f>
        <v>1688.5615150000001</v>
      </c>
      <c r="Q26" s="5">
        <f>'Dati Figura 4'!Q9</f>
        <v>1665.531612</v>
      </c>
      <c r="R26" s="5">
        <f>'Dati Figura 4'!R9</f>
        <v>1646.5892550000001</v>
      </c>
      <c r="S26" s="5">
        <f>'Dati Figura 4'!S9</f>
        <v>1624.456586</v>
      </c>
      <c r="T26" s="5">
        <f>'Dati Figura 4'!T9</f>
        <v>1619.272363</v>
      </c>
      <c r="U26" s="5">
        <f>'Dati Figura 4'!U9</f>
        <v>1595.843672</v>
      </c>
      <c r="V26" s="5">
        <f>'Dati Figura 4'!V9</f>
        <v>1572.813742</v>
      </c>
      <c r="W26" s="5">
        <f>'Dati Figura 4'!W9</f>
        <v>1554.070798</v>
      </c>
      <c r="X26" s="5">
        <f>'Dati Figura 4'!X9</f>
        <v>1565.1053179999999</v>
      </c>
      <c r="Y26" s="5">
        <f>'Dati Figura 4'!Y9</f>
        <v>1540.172675</v>
      </c>
      <c r="Z26" s="5">
        <f>'Dati Figura 4'!Z9</f>
        <v>1536.579741</v>
      </c>
      <c r="AA26" s="5">
        <f>'Dati Figura 4'!AA9</f>
        <v>1530.5671890000001</v>
      </c>
      <c r="AB26" s="5">
        <f>'Dati Figura 4'!AB9</f>
        <v>1516.7623040000001</v>
      </c>
      <c r="AC26" s="5">
        <f>'Dati Figura 4'!AC9</f>
        <v>1507.683833</v>
      </c>
      <c r="AD26" s="5">
        <f>'Dati Figura 4'!AD9</f>
        <v>1504.5467719999999</v>
      </c>
      <c r="AE26" s="5">
        <f>'Dati Figura 4'!AE9</f>
        <v>1491.5157979999999</v>
      </c>
      <c r="AF26" s="5">
        <f>'Dati Figura 4'!AF9</f>
        <v>1465.935929</v>
      </c>
      <c r="AG26" s="5">
        <f>'Dati Figura 4'!AG9</f>
        <v>1458.1537920000001</v>
      </c>
      <c r="AH26" s="5">
        <f>'Dati Figura 4'!AH9</f>
        <v>1448.915217</v>
      </c>
      <c r="AI26" s="5">
        <f>'Dati Figura 4'!AI9</f>
        <v>1443.399674</v>
      </c>
      <c r="AJ26" s="5">
        <f>'Dati Figura 4'!AJ9</f>
        <v>1442.5853870000001</v>
      </c>
      <c r="AK26" s="5">
        <f>'Dati Figura 4'!AK9</f>
        <v>1432.4203399999999</v>
      </c>
      <c r="AL26" s="5">
        <f>'Dati Figura 4'!AL9</f>
        <v>1453.1816140000001</v>
      </c>
      <c r="AM26" s="5">
        <f>'Dati Figura 4'!AM9</f>
        <v>1454.098927</v>
      </c>
      <c r="AN26" s="5">
        <f>'Dati Figura 4'!AN9</f>
        <v>1447.3333170000001</v>
      </c>
      <c r="AO26" s="5">
        <f>'Dati Figura 4'!AO9</f>
        <v>1405.0487250000001</v>
      </c>
      <c r="AP26" s="5">
        <f>'Dati Figura 4'!AP9</f>
        <v>1425.741595</v>
      </c>
      <c r="AQ26" s="5">
        <f>'Dati Figura 4'!AQ9</f>
        <v>1426.900828</v>
      </c>
      <c r="AR26" s="5">
        <f>'Dati Figura 4'!AR9</f>
        <v>1407.9877670000001</v>
      </c>
      <c r="AS26" s="5">
        <f>'Dati Figura 4'!AS9</f>
        <v>1396.4667999999999</v>
      </c>
      <c r="AT26" s="5">
        <f>'Dati Figura 4'!AT9</f>
        <v>1400.4128880000001</v>
      </c>
      <c r="AU26" s="5">
        <f>'Dati Figura 4'!AU9</f>
        <v>1400.951765</v>
      </c>
      <c r="AV26" s="5">
        <f>'Dati Figura 4'!AV9</f>
        <v>1395.597352</v>
      </c>
      <c r="AW26" s="5">
        <f>'Dati Figura 4'!AW9</f>
        <v>1389.1334429999999</v>
      </c>
      <c r="AX26" s="5">
        <f>'Dati Figura 4'!AX9</f>
        <v>1380.677328</v>
      </c>
      <c r="AY26" s="5">
        <f>'Dati Figura 4'!AY9</f>
        <v>1372.1525280000001</v>
      </c>
      <c r="AZ26" s="5">
        <f>'Dati Figura 4'!AZ9</f>
        <v>1319.1306910000001</v>
      </c>
      <c r="BA26" s="5">
        <f>'Dati Figura 4'!BA9</f>
        <v>1340.1656290000001</v>
      </c>
      <c r="BB26" s="5">
        <f>'Dati Figura 4'!BB9</f>
        <v>1340.861971</v>
      </c>
    </row>
    <row r="27" spans="1:54" x14ac:dyDescent="0.2">
      <c r="A27" s="4" t="s">
        <v>84</v>
      </c>
      <c r="B27" s="6">
        <f>'Dati Figura 4'!B10</f>
        <v>2042.316257</v>
      </c>
      <c r="C27" s="6">
        <f>'Dati Figura 4'!C10</f>
        <v>1989.836041</v>
      </c>
      <c r="D27" s="6">
        <f>'Dati Figura 4'!D10</f>
        <v>1970.972518</v>
      </c>
      <c r="E27" s="6">
        <f>'Dati Figura 4'!E10</f>
        <v>1954.729585</v>
      </c>
      <c r="F27" s="6">
        <f>'Dati Figura 4'!F10</f>
        <v>1924.1532520000001</v>
      </c>
      <c r="G27" s="6">
        <f>'Dati Figura 4'!G10</f>
        <v>1908.630731</v>
      </c>
      <c r="H27" s="6">
        <f>'Dati Figura 4'!H10</f>
        <v>1906.5350530000001</v>
      </c>
      <c r="I27" s="6">
        <f>'Dati Figura 4'!I10</f>
        <v>1871.6875250000001</v>
      </c>
      <c r="J27" s="6">
        <f>'Dati Figura 4'!J10</f>
        <v>1861.6439740000001</v>
      </c>
      <c r="K27" s="6">
        <f>'Dati Figura 4'!K10</f>
        <v>1855.108011</v>
      </c>
      <c r="L27" s="6">
        <f>'Dati Figura 4'!L10</f>
        <v>1856.1445650000001</v>
      </c>
      <c r="M27" s="6">
        <f>'Dati Figura 4'!M10</f>
        <v>1862.422343</v>
      </c>
      <c r="N27" s="6">
        <f>'Dati Figura 4'!N10</f>
        <v>1873.8284080000001</v>
      </c>
      <c r="O27" s="6">
        <f>'Dati Figura 4'!O10</f>
        <v>1873.1012290000001</v>
      </c>
      <c r="P27" s="6">
        <f>'Dati Figura 4'!P10</f>
        <v>1862.7348079999999</v>
      </c>
      <c r="Q27" s="6">
        <f>'Dati Figura 4'!Q10</f>
        <v>1859.2355889999999</v>
      </c>
      <c r="R27" s="6">
        <f>'Dati Figura 4'!R10</f>
        <v>1867.671724</v>
      </c>
      <c r="S27" s="6">
        <f>'Dati Figura 4'!S10</f>
        <v>1886.7984120000001</v>
      </c>
      <c r="T27" s="6">
        <f>'Dati Figura 4'!T10</f>
        <v>1890.463716</v>
      </c>
      <c r="U27" s="6">
        <f>'Dati Figura 4'!U10</f>
        <v>1874.5992739999999</v>
      </c>
      <c r="V27" s="6">
        <f>'Dati Figura 4'!V10</f>
        <v>1863.887514</v>
      </c>
      <c r="W27" s="6">
        <f>'Dati Figura 4'!W10</f>
        <v>1856.937713</v>
      </c>
      <c r="X27" s="6">
        <f>'Dati Figura 4'!X10</f>
        <v>1860.0984920000001</v>
      </c>
      <c r="Y27" s="6">
        <f>'Dati Figura 4'!Y10</f>
        <v>1859.961573</v>
      </c>
      <c r="Z27" s="6">
        <f>'Dati Figura 4'!Z10</f>
        <v>1853.8814</v>
      </c>
      <c r="AA27" s="6">
        <f>'Dati Figura 4'!AA10</f>
        <v>1856.212894</v>
      </c>
      <c r="AB27" s="6">
        <f>'Dati Figura 4'!AB10</f>
        <v>1866.151756</v>
      </c>
      <c r="AC27" s="6">
        <f>'Dati Figura 4'!AC10</f>
        <v>1859.8638980000001</v>
      </c>
      <c r="AD27" s="6">
        <f>'Dati Figura 4'!AD10</f>
        <v>1873.132928</v>
      </c>
      <c r="AE27" s="6">
        <f>'Dati Figura 4'!AE10</f>
        <v>1869.8780180000001</v>
      </c>
      <c r="AF27" s="6">
        <f>'Dati Figura 4'!AF10</f>
        <v>1850.1979710000001</v>
      </c>
      <c r="AG27" s="6">
        <f>'Dati Figura 4'!AG10</f>
        <v>1837.636217</v>
      </c>
      <c r="AH27" s="6">
        <f>'Dati Figura 4'!AH10</f>
        <v>1826.1900949999999</v>
      </c>
      <c r="AI27" s="6">
        <f>'Dati Figura 4'!AI10</f>
        <v>1815.1038129999999</v>
      </c>
      <c r="AJ27" s="6">
        <f>'Dati Figura 4'!AJ10</f>
        <v>1814.615542</v>
      </c>
      <c r="AK27" s="6">
        <f>'Dati Figura 4'!AK10</f>
        <v>1811.1017179999999</v>
      </c>
      <c r="AL27" s="6">
        <f>'Dati Figura 4'!AL10</f>
        <v>1811.851615</v>
      </c>
      <c r="AM27" s="6">
        <f>'Dati Figura 4'!AM10</f>
        <v>1817.707441</v>
      </c>
      <c r="AN27" s="6">
        <f>'Dati Figura 4'!AN10</f>
        <v>1806.539391</v>
      </c>
      <c r="AO27" s="6">
        <f>'Dati Figura 4'!AO10</f>
        <v>1775.169635</v>
      </c>
      <c r="AP27" s="6">
        <f>'Dati Figura 4'!AP10</f>
        <v>1776.773246</v>
      </c>
      <c r="AQ27" s="6">
        <f>'Dati Figura 4'!AQ10</f>
        <v>1772.5573750000001</v>
      </c>
      <c r="AR27" s="6">
        <f>'Dati Figura 4'!AR10</f>
        <v>1733.6422729999999</v>
      </c>
      <c r="AS27" s="6">
        <f>'Dati Figura 4'!AS10</f>
        <v>1719.0903000000001</v>
      </c>
      <c r="AT27" s="6">
        <f>'Dati Figura 4'!AT10</f>
        <v>1716.341179</v>
      </c>
      <c r="AU27" s="6">
        <f>'Dati Figura 4'!AU10</f>
        <v>1717.4689800000001</v>
      </c>
      <c r="AV27" s="6">
        <f>'Dati Figura 4'!AV10</f>
        <v>1721.6975130000001</v>
      </c>
      <c r="AW27" s="6">
        <f>'Dati Figura 4'!AW10</f>
        <v>1719.1575800000001</v>
      </c>
      <c r="AX27" s="6">
        <f>'Dati Figura 4'!AX10</f>
        <v>1719.3524179999999</v>
      </c>
      <c r="AY27" s="6">
        <f>'Dati Figura 4'!AY10</f>
        <v>1710.180953</v>
      </c>
      <c r="AZ27" s="6">
        <f>'Dati Figura 4'!AZ10</f>
        <v>1543.1173140000001</v>
      </c>
      <c r="BA27" s="6">
        <f>'Dati Figura 4'!BA10</f>
        <v>1658.2698800000001</v>
      </c>
      <c r="BB27" s="6">
        <f>'Dati Figura 4'!BB10</f>
        <v>1694.452444</v>
      </c>
    </row>
    <row r="29" spans="1:54" x14ac:dyDescent="0.2">
      <c r="A29" s="291" t="s">
        <v>586</v>
      </c>
    </row>
  </sheetData>
  <mergeCells count="3">
    <mergeCell ref="B2:BB2"/>
    <mergeCell ref="B3:BB3"/>
    <mergeCell ref="B4:BB4"/>
  </mergeCells>
  <hyperlinks>
    <hyperlink ref="A23" r:id="rId1" display="http://localhost/OECDStat_Metadata/ShowMetadata.ashx?Dataset=PDB_LV&amp;Coords=[LOCATION].[DEU]&amp;ShowOnWeb=true&amp;Lang=en" xr:uid="{00000000-0004-0000-0700-000004000000}"/>
    <hyperlink ref="A26" r:id="rId2" display="http://stats.oecd.org/OECDStat_Metadata/ShowMetadata.ashx?Dataset=PDB_LV&amp;Coords=%5bLOCATION%5d.%5bDEU%5d&amp;ShowOnWeb=true&amp;Lang=en" xr:uid="{00000000-0004-0000-0700-000005000000}"/>
    <hyperlink ref="A1" r:id="rId3" display="http://stats.oecd.org/OECDStat_Metadata/ShowMetadata.ashx?Dataset=PDB_LV&amp;ShowOnWeb=true&amp;Lang=en" xr:uid="{49AF08FE-13D1-4088-971D-8E3F104B4EBC}"/>
    <hyperlink ref="B2" r:id="rId4" display="http://stats.oecd.org/OECDStat_Metadata/ShowMetadata.ashx?Dataset=PDB_LV&amp;Coords=[SUBJECT].[T_GDPHRS]&amp;ShowOnWeb=true&amp;Lang=en" xr:uid="{E328A5B2-392E-4E7F-8663-D6476A829541}"/>
    <hyperlink ref="A8" r:id="rId5" display="http://stats.oecd.org/OECDStat_Metadata/ShowMetadata.ashx?Dataset=PDB_LV&amp;Coords=[LOCATION].[DEU]&amp;ShowOnWeb=true&amp;Lang=en" xr:uid="{EDF047F1-B9C6-455F-8DCC-2B2121073463}"/>
    <hyperlink ref="A18" r:id="rId6" display="https://stats-2.oecd.org/index.aspx?DatasetCode=PDB_LV" xr:uid="{E65C2D50-4284-474D-81E4-5A0C3316089D}"/>
  </hyperlinks>
  <pageMargins left="0.75" right="0.75" top="1" bottom="1" header="0.5" footer="0.5"/>
  <pageSetup orientation="portrait" horizontalDpi="0" verticalDpi="0"/>
  <legacy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26ED-E084-4800-9F67-E14D536C4BD2}">
  <dimension ref="A1:BA45"/>
  <sheetViews>
    <sheetView showGridLines="0" topLeftCell="A4" workbookViewId="0">
      <selection activeCell="E8" sqref="E8"/>
    </sheetView>
  </sheetViews>
  <sheetFormatPr defaultRowHeight="12.75" x14ac:dyDescent="0.2"/>
  <cols>
    <col min="1" max="1" width="27.42578125" customWidth="1"/>
  </cols>
  <sheetData>
    <row r="1" spans="1:53" hidden="1" x14ac:dyDescent="0.2">
      <c r="A1" s="1" t="e">
        <f ca="1">DotStatQuery(#REF!)</f>
        <v>#NAME?</v>
      </c>
    </row>
    <row r="2" spans="1:53" ht="23.25" x14ac:dyDescent="0.2">
      <c r="A2" s="2" t="s">
        <v>0</v>
      </c>
    </row>
    <row r="3" spans="1:53" x14ac:dyDescent="0.2">
      <c r="A3" s="12" t="s">
        <v>1</v>
      </c>
      <c r="B3" s="310" t="s">
        <v>76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2"/>
    </row>
    <row r="4" spans="1:53" x14ac:dyDescent="0.2">
      <c r="A4" s="12" t="s">
        <v>2</v>
      </c>
      <c r="B4" s="298" t="s">
        <v>3</v>
      </c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AV4" s="299"/>
      <c r="AW4" s="299"/>
      <c r="AX4" s="299"/>
      <c r="AY4" s="299"/>
      <c r="AZ4" s="299"/>
      <c r="BA4" s="300"/>
    </row>
    <row r="5" spans="1:53" x14ac:dyDescent="0.2">
      <c r="A5" s="12" t="s">
        <v>4</v>
      </c>
      <c r="B5" s="298" t="s">
        <v>70</v>
      </c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300"/>
    </row>
    <row r="6" spans="1:53" x14ac:dyDescent="0.2">
      <c r="A6" s="11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3" t="s">
        <v>42</v>
      </c>
      <c r="AN6" s="3" t="s">
        <v>43</v>
      </c>
      <c r="AO6" s="3" t="s">
        <v>44</v>
      </c>
      <c r="AP6" s="3" t="s">
        <v>45</v>
      </c>
      <c r="AQ6" s="3" t="s">
        <v>46</v>
      </c>
      <c r="AR6" s="3" t="s">
        <v>47</v>
      </c>
      <c r="AS6" s="3" t="s">
        <v>48</v>
      </c>
      <c r="AT6" s="3" t="s">
        <v>49</v>
      </c>
      <c r="AU6" s="3" t="s">
        <v>50</v>
      </c>
      <c r="AV6" s="3" t="s">
        <v>51</v>
      </c>
      <c r="AW6" s="3" t="s">
        <v>52</v>
      </c>
      <c r="AX6" s="3" t="s">
        <v>53</v>
      </c>
      <c r="AY6" s="3" t="s">
        <v>54</v>
      </c>
      <c r="AZ6" s="3" t="s">
        <v>55</v>
      </c>
      <c r="BA6" s="3" t="s">
        <v>56</v>
      </c>
    </row>
    <row r="7" spans="1:53" x14ac:dyDescent="0.2">
      <c r="A7" s="4" t="s">
        <v>57</v>
      </c>
      <c r="B7" s="5">
        <v>28.629921</v>
      </c>
      <c r="C7" s="5">
        <v>29.334364999999998</v>
      </c>
      <c r="D7" s="5">
        <v>30.350245999999999</v>
      </c>
      <c r="E7" s="5">
        <v>31.073509999999999</v>
      </c>
      <c r="F7" s="5">
        <v>31.071950999999999</v>
      </c>
      <c r="G7" s="5">
        <v>31.427783999999999</v>
      </c>
      <c r="H7" s="5">
        <v>33.280529999999999</v>
      </c>
      <c r="I7" s="5">
        <v>34.204027000000004</v>
      </c>
      <c r="J7" s="5">
        <v>34.456076000000003</v>
      </c>
      <c r="K7" s="5">
        <v>34.116931000000001</v>
      </c>
      <c r="L7" s="5">
        <v>34.016491000000002</v>
      </c>
      <c r="M7" s="5">
        <v>34.483961000000001</v>
      </c>
      <c r="N7" s="5">
        <v>34.959850000000003</v>
      </c>
      <c r="O7" s="5">
        <v>35.772644</v>
      </c>
      <c r="P7" s="5">
        <v>36.744883999999999</v>
      </c>
      <c r="Q7" s="5">
        <v>37.074654000000002</v>
      </c>
      <c r="R7" s="5">
        <v>36.758122999999998</v>
      </c>
      <c r="S7" s="5">
        <v>36.928035999999999</v>
      </c>
      <c r="T7" s="5">
        <v>37.281976</v>
      </c>
      <c r="U7" s="5">
        <v>37.371447000000003</v>
      </c>
      <c r="V7" s="5">
        <v>37.329579000000003</v>
      </c>
      <c r="W7" s="5">
        <v>37.657787999999996</v>
      </c>
      <c r="X7" s="5">
        <v>38.428156000000001</v>
      </c>
      <c r="Y7" s="5">
        <v>39.205668000000003</v>
      </c>
      <c r="Z7" s="5">
        <v>39.985070999999998</v>
      </c>
      <c r="AA7" s="5">
        <v>40.473261000000001</v>
      </c>
      <c r="AB7" s="5">
        <v>40.384258000000003</v>
      </c>
      <c r="AC7" s="5">
        <v>41.030169999999998</v>
      </c>
      <c r="AD7" s="5">
        <v>41.803713000000002</v>
      </c>
      <c r="AE7" s="5">
        <v>42.880200000000002</v>
      </c>
      <c r="AF7" s="5">
        <v>44.249048000000002</v>
      </c>
      <c r="AG7" s="5">
        <v>44.960464999999999</v>
      </c>
      <c r="AH7" s="5">
        <v>45.686833</v>
      </c>
      <c r="AI7" s="5">
        <v>45.787447999999998</v>
      </c>
      <c r="AJ7" s="5">
        <v>46.167149000000002</v>
      </c>
      <c r="AK7" s="5">
        <v>47.187987</v>
      </c>
      <c r="AL7" s="5">
        <v>47.742663</v>
      </c>
      <c r="AM7" s="5">
        <v>47.802103000000002</v>
      </c>
      <c r="AN7" s="5">
        <v>47.658732999999998</v>
      </c>
      <c r="AO7" s="5">
        <v>47.877704000000001</v>
      </c>
      <c r="AP7" s="5">
        <v>48.405298000000002</v>
      </c>
      <c r="AQ7" s="5">
        <v>49.181534999999997</v>
      </c>
      <c r="AR7" s="5">
        <v>49.335661999999999</v>
      </c>
      <c r="AS7" s="5">
        <v>50.068609000000002</v>
      </c>
      <c r="AT7" s="5">
        <v>51.425818</v>
      </c>
      <c r="AU7" s="5">
        <v>51.340885</v>
      </c>
      <c r="AV7" s="5">
        <v>51.524774000000001</v>
      </c>
      <c r="AW7" s="5">
        <v>52.346352000000003</v>
      </c>
      <c r="AX7" s="5">
        <v>52.365926000000002</v>
      </c>
      <c r="AY7" s="5">
        <v>52.803113000000003</v>
      </c>
      <c r="AZ7" s="5">
        <v>56.871358999999998</v>
      </c>
      <c r="BA7" s="5">
        <v>53.633501000000003</v>
      </c>
    </row>
    <row r="8" spans="1:53" x14ac:dyDescent="0.2">
      <c r="A8" s="4" t="s">
        <v>58</v>
      </c>
      <c r="B8" s="6">
        <v>23.895838000000001</v>
      </c>
      <c r="C8" s="6">
        <v>25.083749999999998</v>
      </c>
      <c r="D8" s="6">
        <v>26.770467</v>
      </c>
      <c r="E8" s="6">
        <v>28.316172000000002</v>
      </c>
      <c r="F8" s="6">
        <v>29.760027000000001</v>
      </c>
      <c r="G8" s="6">
        <v>30.117225000000001</v>
      </c>
      <c r="H8" s="6">
        <v>30.736343999999999</v>
      </c>
      <c r="I8" s="6">
        <v>32.177911000000002</v>
      </c>
      <c r="J8" s="6">
        <v>33.831662999999999</v>
      </c>
      <c r="K8" s="6">
        <v>34.864781000000001</v>
      </c>
      <c r="L8" s="6">
        <v>35.437722999999998</v>
      </c>
      <c r="M8" s="6">
        <v>36.265537999999999</v>
      </c>
      <c r="N8" s="6">
        <v>38.617471000000002</v>
      </c>
      <c r="O8" s="6">
        <v>39.556883999999997</v>
      </c>
      <c r="P8" s="6">
        <v>40.521273000000001</v>
      </c>
      <c r="Q8" s="6">
        <v>42.149867</v>
      </c>
      <c r="R8" s="6">
        <v>43.080523999999997</v>
      </c>
      <c r="S8" s="6">
        <v>43.50535</v>
      </c>
      <c r="T8" s="6">
        <v>44.910327000000002</v>
      </c>
      <c r="U8" s="6">
        <v>46.511042000000003</v>
      </c>
      <c r="V8" s="6">
        <v>47.626606000000002</v>
      </c>
      <c r="W8" s="6">
        <v>48.223343</v>
      </c>
      <c r="X8" s="6">
        <v>49.384036999999999</v>
      </c>
      <c r="Y8" s="6">
        <v>49.843589000000001</v>
      </c>
      <c r="Z8" s="6">
        <v>50.872062</v>
      </c>
      <c r="AA8" s="6">
        <v>52.137054999999997</v>
      </c>
      <c r="AB8" s="6">
        <v>52.705154999999998</v>
      </c>
      <c r="AC8" s="6">
        <v>53.577233999999997</v>
      </c>
      <c r="AD8" s="6">
        <v>54.902496999999997</v>
      </c>
      <c r="AE8" s="6">
        <v>55.693666</v>
      </c>
      <c r="AF8" s="6">
        <v>57.168796999999998</v>
      </c>
      <c r="AG8" s="6">
        <v>58.238428999999996</v>
      </c>
      <c r="AH8" s="6">
        <v>59.938668</v>
      </c>
      <c r="AI8" s="6">
        <v>60.280773000000003</v>
      </c>
      <c r="AJ8" s="6">
        <v>60.946953999999998</v>
      </c>
      <c r="AK8" s="6">
        <v>61.487910999999997</v>
      </c>
      <c r="AL8" s="6">
        <v>63.018745000000003</v>
      </c>
      <c r="AM8" s="6">
        <v>62.723394999999996</v>
      </c>
      <c r="AN8" s="6">
        <v>62.323214999999998</v>
      </c>
      <c r="AO8" s="6">
        <v>61.685771000000003</v>
      </c>
      <c r="AP8" s="6">
        <v>62.484285</v>
      </c>
      <c r="AQ8" s="6">
        <v>63.109940999999999</v>
      </c>
      <c r="AR8" s="6">
        <v>63.316136999999998</v>
      </c>
      <c r="AS8" s="6">
        <v>64.173601000000005</v>
      </c>
      <c r="AT8" s="6">
        <v>64.791078999999996</v>
      </c>
      <c r="AU8" s="6">
        <v>65.316731000000004</v>
      </c>
      <c r="AV8" s="6">
        <v>65.499243000000007</v>
      </c>
      <c r="AW8" s="6">
        <v>66.881125999999995</v>
      </c>
      <c r="AX8" s="6">
        <v>67.155152999999999</v>
      </c>
      <c r="AY8" s="6">
        <v>67.417143999999993</v>
      </c>
      <c r="AZ8" s="6">
        <v>67.757323999999997</v>
      </c>
      <c r="BA8" s="6">
        <v>66.745493999999994</v>
      </c>
    </row>
    <row r="9" spans="1:53" x14ac:dyDescent="0.2">
      <c r="A9" s="7" t="s">
        <v>59</v>
      </c>
      <c r="B9" s="5">
        <v>24.997145</v>
      </c>
      <c r="C9" s="5">
        <v>26.088089</v>
      </c>
      <c r="D9" s="5">
        <v>27.388072000000001</v>
      </c>
      <c r="E9" s="5">
        <v>28.785133999999999</v>
      </c>
      <c r="F9" s="5">
        <v>29.947237999999999</v>
      </c>
      <c r="G9" s="5">
        <v>31.074000000000002</v>
      </c>
      <c r="H9" s="5">
        <v>32.522756999999999</v>
      </c>
      <c r="I9" s="5">
        <v>33.862079000000001</v>
      </c>
      <c r="J9" s="5">
        <v>34.907446999999998</v>
      </c>
      <c r="K9" s="5">
        <v>35.906958000000003</v>
      </c>
      <c r="L9" s="5">
        <v>36.209254999999999</v>
      </c>
      <c r="M9" s="5">
        <v>36.811230000000002</v>
      </c>
      <c r="N9" s="5">
        <v>37.192096999999997</v>
      </c>
      <c r="O9" s="5">
        <v>38.412381000000003</v>
      </c>
      <c r="P9" s="5">
        <v>39.426924999999997</v>
      </c>
      <c r="Q9" s="5">
        <v>40.336666999999998</v>
      </c>
      <c r="R9" s="5">
        <v>40.947861000000003</v>
      </c>
      <c r="S9" s="5">
        <v>41.507998000000001</v>
      </c>
      <c r="T9" s="5">
        <v>42.578713999999998</v>
      </c>
      <c r="U9" s="5">
        <v>44.060484000000002</v>
      </c>
      <c r="V9" s="5">
        <v>45.617387999999998</v>
      </c>
      <c r="W9" s="5">
        <v>47.203372999999999</v>
      </c>
      <c r="X9" s="5">
        <v>48.408307999999998</v>
      </c>
      <c r="Y9" s="5">
        <v>49.350819999999999</v>
      </c>
      <c r="Z9" s="5">
        <v>50.628</v>
      </c>
      <c r="AA9" s="5">
        <v>51.390580999999997</v>
      </c>
      <c r="AB9" s="5">
        <v>52.255597000000002</v>
      </c>
      <c r="AC9" s="5">
        <v>53.53631</v>
      </c>
      <c r="AD9" s="5">
        <v>54.081496000000001</v>
      </c>
      <c r="AE9" s="5">
        <v>54.695537999999999</v>
      </c>
      <c r="AF9" s="5">
        <v>56.051436000000002</v>
      </c>
      <c r="AG9" s="5">
        <v>57.459099999999999</v>
      </c>
      <c r="AH9" s="5">
        <v>57.991791999999997</v>
      </c>
      <c r="AI9" s="5">
        <v>58.437852999999997</v>
      </c>
      <c r="AJ9" s="5">
        <v>58.970058000000002</v>
      </c>
      <c r="AK9" s="5">
        <v>59.900694999999999</v>
      </c>
      <c r="AL9" s="5">
        <v>60.858652999999997</v>
      </c>
      <c r="AM9" s="5">
        <v>61.577685000000002</v>
      </c>
      <c r="AN9" s="5">
        <v>61.593702</v>
      </c>
      <c r="AO9" s="5">
        <v>59.739676000000003</v>
      </c>
      <c r="AP9" s="5">
        <v>61.116777999999996</v>
      </c>
      <c r="AQ9" s="5">
        <v>62.706420999999999</v>
      </c>
      <c r="AR9" s="5">
        <v>63.093299000000002</v>
      </c>
      <c r="AS9" s="5">
        <v>63.392823</v>
      </c>
      <c r="AT9" s="5">
        <v>64.049841999999998</v>
      </c>
      <c r="AU9" s="5">
        <v>64.376152000000005</v>
      </c>
      <c r="AV9" s="5">
        <v>65.248665000000003</v>
      </c>
      <c r="AW9" s="5">
        <v>66.411797000000007</v>
      </c>
      <c r="AX9" s="5">
        <v>66.549287000000007</v>
      </c>
      <c r="AY9" s="5">
        <v>67.055995999999993</v>
      </c>
      <c r="AZ9" s="5">
        <v>67.714112999999998</v>
      </c>
      <c r="BA9" s="5">
        <v>68.303360999999995</v>
      </c>
    </row>
    <row r="10" spans="1:53" x14ac:dyDescent="0.2">
      <c r="A10" s="4" t="s">
        <v>60</v>
      </c>
      <c r="B10" s="6">
        <v>25.305958</v>
      </c>
      <c r="C10" s="6">
        <v>26.437249000000001</v>
      </c>
      <c r="D10" s="6">
        <v>27.746943000000002</v>
      </c>
      <c r="E10" s="6">
        <v>29.552664</v>
      </c>
      <c r="F10" s="6">
        <v>31.189036000000002</v>
      </c>
      <c r="G10" s="6">
        <v>30.761906</v>
      </c>
      <c r="H10" s="6">
        <v>32.659562999999999</v>
      </c>
      <c r="I10" s="6">
        <v>34.014955999999998</v>
      </c>
      <c r="J10" s="6">
        <v>35.189796999999999</v>
      </c>
      <c r="K10" s="6">
        <v>37.006675999999999</v>
      </c>
      <c r="L10" s="6">
        <v>37.709445000000002</v>
      </c>
      <c r="M10" s="6">
        <v>37.930318</v>
      </c>
      <c r="N10" s="6">
        <v>37.77805</v>
      </c>
      <c r="O10" s="6">
        <v>38.111702999999999</v>
      </c>
      <c r="P10" s="6">
        <v>39.562280999999999</v>
      </c>
      <c r="Q10" s="6">
        <v>40.363742999999999</v>
      </c>
      <c r="R10" s="6">
        <v>41.048174000000003</v>
      </c>
      <c r="S10" s="6">
        <v>41.833545000000001</v>
      </c>
      <c r="T10" s="6">
        <v>43.041769000000002</v>
      </c>
      <c r="U10" s="6">
        <v>44.572499000000001</v>
      </c>
      <c r="V10" s="6">
        <v>45.001814000000003</v>
      </c>
      <c r="W10" s="6">
        <v>45.022632999999999</v>
      </c>
      <c r="X10" s="6">
        <v>45.652706999999999</v>
      </c>
      <c r="Y10" s="6">
        <v>46.516213</v>
      </c>
      <c r="Z10" s="6">
        <v>48.470112999999998</v>
      </c>
      <c r="AA10" s="6">
        <v>49.907066</v>
      </c>
      <c r="AB10" s="6">
        <v>49.964089000000001</v>
      </c>
      <c r="AC10" s="6">
        <v>50.886195999999998</v>
      </c>
      <c r="AD10" s="6">
        <v>50.921112000000001</v>
      </c>
      <c r="AE10" s="6">
        <v>51.279218</v>
      </c>
      <c r="AF10" s="6">
        <v>52.751834000000002</v>
      </c>
      <c r="AG10" s="6">
        <v>53.105590999999997</v>
      </c>
      <c r="AH10" s="6">
        <v>52.689151000000003</v>
      </c>
      <c r="AI10" s="6">
        <v>52.315779999999997</v>
      </c>
      <c r="AJ10" s="6">
        <v>52.754499000000003</v>
      </c>
      <c r="AK10" s="6">
        <v>52.990200999999999</v>
      </c>
      <c r="AL10" s="6">
        <v>52.873541000000003</v>
      </c>
      <c r="AM10" s="6">
        <v>52.833351999999998</v>
      </c>
      <c r="AN10" s="6">
        <v>52.532094999999998</v>
      </c>
      <c r="AO10" s="6">
        <v>51.485627000000001</v>
      </c>
      <c r="AP10" s="6">
        <v>52.656139000000003</v>
      </c>
      <c r="AQ10" s="6">
        <v>53.011614999999999</v>
      </c>
      <c r="AR10" s="6">
        <v>52.728248999999998</v>
      </c>
      <c r="AS10" s="6">
        <v>53.147359000000002</v>
      </c>
      <c r="AT10" s="6">
        <v>53.189636</v>
      </c>
      <c r="AU10" s="6">
        <v>53.221214000000003</v>
      </c>
      <c r="AV10" s="6">
        <v>53.057614999999998</v>
      </c>
      <c r="AW10" s="6">
        <v>53.399887</v>
      </c>
      <c r="AX10" s="6">
        <v>53.393273999999998</v>
      </c>
      <c r="AY10" s="6">
        <v>53.658554000000002</v>
      </c>
      <c r="AZ10" s="6">
        <v>55.284371999999998</v>
      </c>
      <c r="BA10" s="6">
        <v>54.590989999999998</v>
      </c>
    </row>
    <row r="11" spans="1:53" x14ac:dyDescent="0.2">
      <c r="A11" s="4" t="s">
        <v>61</v>
      </c>
      <c r="B11" s="5">
        <v>13.913012999999999</v>
      </c>
      <c r="C11" s="5">
        <v>14.490584999999999</v>
      </c>
      <c r="D11" s="5">
        <v>15.705665</v>
      </c>
      <c r="E11" s="5">
        <v>16.795891000000001</v>
      </c>
      <c r="F11" s="5">
        <v>17.159120999999999</v>
      </c>
      <c r="G11" s="5">
        <v>17.943131999999999</v>
      </c>
      <c r="H11" s="5">
        <v>18.365817</v>
      </c>
      <c r="I11" s="5">
        <v>18.935959</v>
      </c>
      <c r="J11" s="5">
        <v>19.797495999999999</v>
      </c>
      <c r="K11" s="5">
        <v>20.641463000000002</v>
      </c>
      <c r="L11" s="5">
        <v>21.126940000000001</v>
      </c>
      <c r="M11" s="5">
        <v>22.016203000000001</v>
      </c>
      <c r="N11" s="5">
        <v>22.575417999999999</v>
      </c>
      <c r="O11" s="5">
        <v>23.145116999999999</v>
      </c>
      <c r="P11" s="5">
        <v>23.935479999999998</v>
      </c>
      <c r="Q11" s="5">
        <v>25.214230000000001</v>
      </c>
      <c r="R11" s="5">
        <v>25.862897</v>
      </c>
      <c r="S11" s="5">
        <v>26.971292999999999</v>
      </c>
      <c r="T11" s="5">
        <v>28.492222999999999</v>
      </c>
      <c r="U11" s="5">
        <v>29.774673</v>
      </c>
      <c r="V11" s="5">
        <v>31.293218</v>
      </c>
      <c r="W11" s="5">
        <v>32.274529000000001</v>
      </c>
      <c r="X11" s="5">
        <v>32.742607999999997</v>
      </c>
      <c r="Y11" s="5">
        <v>33.492015000000002</v>
      </c>
      <c r="Z11" s="5">
        <v>33.941482000000001</v>
      </c>
      <c r="AA11" s="5">
        <v>34.978825000000001</v>
      </c>
      <c r="AB11" s="5">
        <v>35.877155999999999</v>
      </c>
      <c r="AC11" s="5">
        <v>36.500514000000003</v>
      </c>
      <c r="AD11" s="5">
        <v>36.905062999999998</v>
      </c>
      <c r="AE11" s="5">
        <v>37.930377999999997</v>
      </c>
      <c r="AF11" s="5">
        <v>39.030799000000002</v>
      </c>
      <c r="AG11" s="5">
        <v>39.601446000000003</v>
      </c>
      <c r="AH11" s="5">
        <v>40.313406000000001</v>
      </c>
      <c r="AI11" s="5">
        <v>40.905008000000002</v>
      </c>
      <c r="AJ11" s="5">
        <v>41.868989999999997</v>
      </c>
      <c r="AK11" s="5">
        <v>42.497598000000004</v>
      </c>
      <c r="AL11" s="5">
        <v>42.564981000000003</v>
      </c>
      <c r="AM11" s="5">
        <v>42.875805</v>
      </c>
      <c r="AN11" s="5">
        <v>42.736764000000001</v>
      </c>
      <c r="AO11" s="5">
        <v>42.149500000000003</v>
      </c>
      <c r="AP11" s="5">
        <v>43.442625999999997</v>
      </c>
      <c r="AQ11" s="5">
        <v>43.709114</v>
      </c>
      <c r="AR11" s="5">
        <v>44.189847999999998</v>
      </c>
      <c r="AS11" s="5">
        <v>45.190244999999997</v>
      </c>
      <c r="AT11" s="5">
        <v>45.251120999999998</v>
      </c>
      <c r="AU11" s="5">
        <v>46.162101999999997</v>
      </c>
      <c r="AV11" s="5">
        <v>46.228687000000001</v>
      </c>
      <c r="AW11" s="5">
        <v>46.650205</v>
      </c>
      <c r="AX11" s="5">
        <v>46.892448000000002</v>
      </c>
      <c r="AY11" s="5">
        <v>47.389767999999997</v>
      </c>
      <c r="AZ11" s="5">
        <v>46.790714999999999</v>
      </c>
      <c r="BA11" s="5">
        <v>47.26699</v>
      </c>
    </row>
    <row r="12" spans="1:53" x14ac:dyDescent="0.2">
      <c r="A12" s="4" t="s">
        <v>62</v>
      </c>
      <c r="B12" s="6">
        <v>19.456709</v>
      </c>
      <c r="C12" s="6">
        <v>20.254235000000001</v>
      </c>
      <c r="D12" s="6">
        <v>21.883541999999998</v>
      </c>
      <c r="E12" s="6">
        <v>23.266107000000002</v>
      </c>
      <c r="F12" s="6">
        <v>24.326675999999999</v>
      </c>
      <c r="G12" s="6">
        <v>24.740870999999999</v>
      </c>
      <c r="H12" s="6">
        <v>25.741651999999998</v>
      </c>
      <c r="I12" s="6">
        <v>26.694269999999999</v>
      </c>
      <c r="J12" s="6">
        <v>27.944322</v>
      </c>
      <c r="K12" s="6">
        <v>29.080019</v>
      </c>
      <c r="L12" s="6">
        <v>30.842334999999999</v>
      </c>
      <c r="M12" s="6">
        <v>32.129102000000003</v>
      </c>
      <c r="N12" s="6">
        <v>33.182738000000001</v>
      </c>
      <c r="O12" s="6">
        <v>34.482717000000001</v>
      </c>
      <c r="P12" s="6">
        <v>36.786388000000002</v>
      </c>
      <c r="Q12" s="6">
        <v>38.244664</v>
      </c>
      <c r="R12" s="6">
        <v>38.769526999999997</v>
      </c>
      <c r="S12" s="6">
        <v>39.227079000000003</v>
      </c>
      <c r="T12" s="6">
        <v>39.922170000000001</v>
      </c>
      <c r="U12" s="6">
        <v>40.663922999999997</v>
      </c>
      <c r="V12" s="6">
        <v>40.610334000000002</v>
      </c>
      <c r="W12" s="6">
        <v>40.939230000000002</v>
      </c>
      <c r="X12" s="6">
        <v>42.095182000000001</v>
      </c>
      <c r="Y12" s="6">
        <v>43.075285999999998</v>
      </c>
      <c r="Z12" s="6">
        <v>44.336893000000003</v>
      </c>
      <c r="AA12" s="6">
        <v>44.707712999999998</v>
      </c>
      <c r="AB12" s="6">
        <v>45.202826000000002</v>
      </c>
      <c r="AC12" s="6">
        <v>45.127254000000001</v>
      </c>
      <c r="AD12" s="6">
        <v>44.914611000000001</v>
      </c>
      <c r="AE12" s="6">
        <v>44.756284999999998</v>
      </c>
      <c r="AF12" s="6">
        <v>44.96434</v>
      </c>
      <c r="AG12" s="6">
        <v>45.036349999999999</v>
      </c>
      <c r="AH12" s="6">
        <v>45.106206999999998</v>
      </c>
      <c r="AI12" s="6">
        <v>45.240430000000003</v>
      </c>
      <c r="AJ12" s="6">
        <v>45.385455999999998</v>
      </c>
      <c r="AK12" s="6">
        <v>45.562728</v>
      </c>
      <c r="AL12" s="6">
        <v>45.829180999999998</v>
      </c>
      <c r="AM12" s="6">
        <v>46.335692999999999</v>
      </c>
      <c r="AN12" s="6">
        <v>46.455022</v>
      </c>
      <c r="AO12" s="6">
        <v>47.574562</v>
      </c>
      <c r="AP12" s="6">
        <v>48.783988999999998</v>
      </c>
      <c r="AQ12" s="6">
        <v>49.504171999999997</v>
      </c>
      <c r="AR12" s="6">
        <v>50.458889999999997</v>
      </c>
      <c r="AS12" s="6">
        <v>51.186838999999999</v>
      </c>
      <c r="AT12" s="6">
        <v>51.339305000000003</v>
      </c>
      <c r="AU12" s="6">
        <v>51.745407</v>
      </c>
      <c r="AV12" s="6">
        <v>51.978712000000002</v>
      </c>
      <c r="AW12" s="6">
        <v>52.431783000000003</v>
      </c>
      <c r="AX12" s="6">
        <v>52.314162000000003</v>
      </c>
      <c r="AY12" s="6">
        <v>52.401553</v>
      </c>
      <c r="AZ12" s="6">
        <v>52.253121</v>
      </c>
      <c r="BA12" s="6">
        <v>51.333021000000002</v>
      </c>
    </row>
    <row r="13" spans="1:53" x14ac:dyDescent="0.2">
      <c r="A13" s="4" t="s">
        <v>63</v>
      </c>
      <c r="B13" s="5">
        <v>23.643847999999998</v>
      </c>
      <c r="C13" s="5">
        <v>25.186055</v>
      </c>
      <c r="D13" s="5">
        <v>26.674871</v>
      </c>
      <c r="E13" s="5">
        <v>27.160495999999998</v>
      </c>
      <c r="F13" s="5">
        <v>26.965176</v>
      </c>
      <c r="G13" s="5">
        <v>26.741142</v>
      </c>
      <c r="H13" s="5">
        <v>27.935884000000001</v>
      </c>
      <c r="I13" s="5">
        <v>28.891067</v>
      </c>
      <c r="J13" s="5">
        <v>30.276807000000002</v>
      </c>
      <c r="K13" s="5">
        <v>31.230549</v>
      </c>
      <c r="L13" s="5">
        <v>31.529046999999998</v>
      </c>
      <c r="M13" s="5">
        <v>33.415014999999997</v>
      </c>
      <c r="N13" s="5">
        <v>34.409681999999997</v>
      </c>
      <c r="O13" s="5">
        <v>36.226326999999998</v>
      </c>
      <c r="P13" s="5">
        <v>35.897581000000002</v>
      </c>
      <c r="Q13" s="5">
        <v>36.304738999999998</v>
      </c>
      <c r="R13" s="5">
        <v>37.261012999999998</v>
      </c>
      <c r="S13" s="5">
        <v>38.63926</v>
      </c>
      <c r="T13" s="5">
        <v>38.562531999999997</v>
      </c>
      <c r="U13" s="5">
        <v>38.722034999999998</v>
      </c>
      <c r="V13" s="5">
        <v>39.156526999999997</v>
      </c>
      <c r="W13" s="5">
        <v>39.946269999999998</v>
      </c>
      <c r="X13" s="5">
        <v>41.852313000000002</v>
      </c>
      <c r="Y13" s="5">
        <v>43.370404000000001</v>
      </c>
      <c r="Z13" s="5">
        <v>44.428289999999997</v>
      </c>
      <c r="AA13" s="5">
        <v>45.050145000000001</v>
      </c>
      <c r="AB13" s="5">
        <v>45.715798999999997</v>
      </c>
      <c r="AC13" s="5">
        <v>47.116380999999997</v>
      </c>
      <c r="AD13" s="5">
        <v>48.250672000000002</v>
      </c>
      <c r="AE13" s="5">
        <v>49.295741999999997</v>
      </c>
      <c r="AF13" s="5">
        <v>50.993513999999998</v>
      </c>
      <c r="AG13" s="5">
        <v>51.470610999999998</v>
      </c>
      <c r="AH13" s="5">
        <v>52.776116000000002</v>
      </c>
      <c r="AI13" s="5">
        <v>54.158928000000003</v>
      </c>
      <c r="AJ13" s="5">
        <v>54.845052000000003</v>
      </c>
      <c r="AK13" s="5">
        <v>55.275852</v>
      </c>
      <c r="AL13" s="5">
        <v>56.424596000000001</v>
      </c>
      <c r="AM13" s="5">
        <v>57.059609999999999</v>
      </c>
      <c r="AN13" s="5">
        <v>57.046242999999997</v>
      </c>
      <c r="AO13" s="5">
        <v>55.824959999999997</v>
      </c>
      <c r="AP13" s="5">
        <v>57.215812</v>
      </c>
      <c r="AQ13" s="5">
        <v>57.448393000000003</v>
      </c>
      <c r="AR13" s="5">
        <v>57.073977999999997</v>
      </c>
      <c r="AS13" s="5">
        <v>57.387765000000002</v>
      </c>
      <c r="AT13" s="5">
        <v>57.412585</v>
      </c>
      <c r="AU13" s="5">
        <v>58.564438000000003</v>
      </c>
      <c r="AV13" s="5">
        <v>58.403281</v>
      </c>
      <c r="AW13" s="5">
        <v>59.279300999999997</v>
      </c>
      <c r="AX13" s="5">
        <v>59.527738999999997</v>
      </c>
      <c r="AY13" s="5">
        <v>59.840297</v>
      </c>
      <c r="AZ13" s="5">
        <v>61.729332999999997</v>
      </c>
      <c r="BA13" s="5">
        <v>60.594093000000001</v>
      </c>
    </row>
    <row r="14" spans="1:53" x14ac:dyDescent="0.2">
      <c r="A14" s="4" t="s">
        <v>64</v>
      </c>
      <c r="B14" s="6">
        <v>33.708826000000002</v>
      </c>
      <c r="C14" s="6">
        <v>34.972937000000002</v>
      </c>
      <c r="D14" s="6">
        <v>35.823552999999997</v>
      </c>
      <c r="E14" s="6">
        <v>36.673833000000002</v>
      </c>
      <c r="F14" s="6">
        <v>36.342967000000002</v>
      </c>
      <c r="G14" s="6">
        <v>37.337947</v>
      </c>
      <c r="H14" s="6">
        <v>38.242547000000002</v>
      </c>
      <c r="I14" s="6">
        <v>38.650575000000003</v>
      </c>
      <c r="J14" s="6">
        <v>38.956695000000003</v>
      </c>
      <c r="K14" s="6">
        <v>39.131168000000002</v>
      </c>
      <c r="L14" s="6">
        <v>39.139085000000001</v>
      </c>
      <c r="M14" s="6">
        <v>40.047013999999997</v>
      </c>
      <c r="N14" s="6">
        <v>39.918351999999999</v>
      </c>
      <c r="O14" s="6">
        <v>41.010657999999999</v>
      </c>
      <c r="P14" s="6">
        <v>41.86562</v>
      </c>
      <c r="Q14" s="6">
        <v>42.635508999999999</v>
      </c>
      <c r="R14" s="6">
        <v>43.599936</v>
      </c>
      <c r="S14" s="6">
        <v>43.916781999999998</v>
      </c>
      <c r="T14" s="6">
        <v>44.424495999999998</v>
      </c>
      <c r="U14" s="6">
        <v>44.815882999999999</v>
      </c>
      <c r="V14" s="6">
        <v>45.583298999999997</v>
      </c>
      <c r="W14" s="6">
        <v>46.180487999999997</v>
      </c>
      <c r="X14" s="6">
        <v>47.766894000000001</v>
      </c>
      <c r="Y14" s="6">
        <v>47.94876</v>
      </c>
      <c r="Z14" s="6">
        <v>48.354937999999997</v>
      </c>
      <c r="AA14" s="6">
        <v>48.461331000000001</v>
      </c>
      <c r="AB14" s="6">
        <v>49.666111000000001</v>
      </c>
      <c r="AC14" s="6">
        <v>50.386032</v>
      </c>
      <c r="AD14" s="6">
        <v>51.519575000000003</v>
      </c>
      <c r="AE14" s="6">
        <v>53.041435999999997</v>
      </c>
      <c r="AF14" s="6">
        <v>54.498167000000002</v>
      </c>
      <c r="AG14" s="6">
        <v>55.693840999999999</v>
      </c>
      <c r="AH14" s="6">
        <v>57.234571000000003</v>
      </c>
      <c r="AI14" s="6">
        <v>58.965218</v>
      </c>
      <c r="AJ14" s="6">
        <v>60.508037000000002</v>
      </c>
      <c r="AK14" s="6">
        <v>61.772075000000001</v>
      </c>
      <c r="AL14" s="6">
        <v>62.356937000000002</v>
      </c>
      <c r="AM14" s="6">
        <v>63.232582999999998</v>
      </c>
      <c r="AN14" s="6">
        <v>64.042430999999993</v>
      </c>
      <c r="AO14" s="6">
        <v>66.089234000000005</v>
      </c>
      <c r="AP14" s="6">
        <v>67.835887</v>
      </c>
      <c r="AQ14" s="6">
        <v>67.861869999999996</v>
      </c>
      <c r="AR14" s="6">
        <v>68.118059000000002</v>
      </c>
      <c r="AS14" s="6">
        <v>68.407848999999999</v>
      </c>
      <c r="AT14" s="6">
        <v>68.665008999999998</v>
      </c>
      <c r="AU14" s="6">
        <v>69.047471000000002</v>
      </c>
      <c r="AV14" s="6">
        <v>69.256658999999999</v>
      </c>
      <c r="AW14" s="6">
        <v>69.907374000000004</v>
      </c>
      <c r="AX14" s="6">
        <v>70.662734999999998</v>
      </c>
      <c r="AY14" s="6">
        <v>71.539697000000004</v>
      </c>
      <c r="AZ14" s="6">
        <v>73.868686999999994</v>
      </c>
      <c r="BA14" s="6">
        <v>74.794921000000002</v>
      </c>
    </row>
    <row r="15" spans="1:53" x14ac:dyDescent="0.2">
      <c r="A15" s="4" t="s">
        <v>65</v>
      </c>
      <c r="B15" s="5" t="s">
        <v>66</v>
      </c>
      <c r="C15" s="5" t="s">
        <v>66</v>
      </c>
      <c r="D15" s="5" t="s">
        <v>66</v>
      </c>
      <c r="E15" s="5" t="s">
        <v>66</v>
      </c>
      <c r="F15" s="5" t="s">
        <v>66</v>
      </c>
      <c r="G15" s="5" t="s">
        <v>66</v>
      </c>
      <c r="H15" s="5" t="s">
        <v>66</v>
      </c>
      <c r="I15" s="5" t="s">
        <v>66</v>
      </c>
      <c r="J15" s="5" t="s">
        <v>66</v>
      </c>
      <c r="K15" s="5" t="s">
        <v>66</v>
      </c>
      <c r="L15" s="5" t="s">
        <v>66</v>
      </c>
      <c r="M15" s="5" t="s">
        <v>66</v>
      </c>
      <c r="N15" s="5" t="s">
        <v>66</v>
      </c>
      <c r="O15" s="5" t="s">
        <v>66</v>
      </c>
      <c r="P15" s="5" t="s">
        <v>66</v>
      </c>
      <c r="Q15" s="5" t="s">
        <v>66</v>
      </c>
      <c r="R15" s="5" t="s">
        <v>66</v>
      </c>
      <c r="S15" s="5" t="s">
        <v>66</v>
      </c>
      <c r="T15" s="5" t="s">
        <v>66</v>
      </c>
      <c r="U15" s="5" t="s">
        <v>66</v>
      </c>
      <c r="V15" s="5" t="s">
        <v>66</v>
      </c>
      <c r="W15" s="5" t="s">
        <v>66</v>
      </c>
      <c r="X15" s="5" t="s">
        <v>66</v>
      </c>
      <c r="Y15" s="5" t="s">
        <v>66</v>
      </c>
      <c r="Z15" s="5" t="s">
        <v>66</v>
      </c>
      <c r="AA15" s="5">
        <v>47.140779000000002</v>
      </c>
      <c r="AB15" s="5">
        <v>47.656624999999998</v>
      </c>
      <c r="AC15" s="5">
        <v>48.546328000000003</v>
      </c>
      <c r="AD15" s="5">
        <v>49.063423999999998</v>
      </c>
      <c r="AE15" s="5">
        <v>49.741509000000001</v>
      </c>
      <c r="AF15" s="5">
        <v>50.929116999999998</v>
      </c>
      <c r="AG15" s="5">
        <v>51.688442999999999</v>
      </c>
      <c r="AH15" s="5">
        <v>52.125622</v>
      </c>
      <c r="AI15" s="5">
        <v>52.378644000000001</v>
      </c>
      <c r="AJ15" s="5">
        <v>53.006310999999997</v>
      </c>
      <c r="AK15" s="5">
        <v>53.476747000000003</v>
      </c>
      <c r="AL15" s="5">
        <v>54.230255999999997</v>
      </c>
      <c r="AM15" s="5">
        <v>54.719521</v>
      </c>
      <c r="AN15" s="5">
        <v>54.59834</v>
      </c>
      <c r="AO15" s="5">
        <v>53.996599000000003</v>
      </c>
      <c r="AP15" s="5">
        <v>55.378464000000001</v>
      </c>
      <c r="AQ15" s="5">
        <v>56.211286999999999</v>
      </c>
      <c r="AR15" s="5">
        <v>56.545664000000002</v>
      </c>
      <c r="AS15" s="5">
        <v>57.066746000000002</v>
      </c>
      <c r="AT15" s="5">
        <v>57.488332</v>
      </c>
      <c r="AU15" s="5">
        <v>58.113928999999999</v>
      </c>
      <c r="AV15" s="5">
        <v>58.272427</v>
      </c>
      <c r="AW15" s="5">
        <v>59.151162999999997</v>
      </c>
      <c r="AX15" s="5">
        <v>59.212020000000003</v>
      </c>
      <c r="AY15" s="5">
        <v>59.605691999999998</v>
      </c>
      <c r="AZ15" s="5">
        <v>60.746527999999998</v>
      </c>
      <c r="BA15" s="5">
        <v>60.642977999999999</v>
      </c>
    </row>
    <row r="16" spans="1:53" ht="21" x14ac:dyDescent="0.2">
      <c r="A16" s="4" t="s">
        <v>67</v>
      </c>
      <c r="B16" s="6" t="s">
        <v>66</v>
      </c>
      <c r="C16" s="6" t="s">
        <v>66</v>
      </c>
      <c r="D16" s="6" t="s">
        <v>66</v>
      </c>
      <c r="E16" s="6" t="s">
        <v>66</v>
      </c>
      <c r="F16" s="6" t="s">
        <v>66</v>
      </c>
      <c r="G16" s="6" t="s">
        <v>66</v>
      </c>
      <c r="H16" s="6" t="s">
        <v>66</v>
      </c>
      <c r="I16" s="6" t="s">
        <v>66</v>
      </c>
      <c r="J16" s="6" t="s">
        <v>66</v>
      </c>
      <c r="K16" s="6" t="s">
        <v>66</v>
      </c>
      <c r="L16" s="6" t="s">
        <v>66</v>
      </c>
      <c r="M16" s="6" t="s">
        <v>66</v>
      </c>
      <c r="N16" s="6" t="s">
        <v>66</v>
      </c>
      <c r="O16" s="6" t="s">
        <v>66</v>
      </c>
      <c r="P16" s="6" t="s">
        <v>66</v>
      </c>
      <c r="Q16" s="6" t="s">
        <v>66</v>
      </c>
      <c r="R16" s="6" t="s">
        <v>66</v>
      </c>
      <c r="S16" s="6" t="s">
        <v>66</v>
      </c>
      <c r="T16" s="6" t="s">
        <v>66</v>
      </c>
      <c r="U16" s="6" t="s">
        <v>66</v>
      </c>
      <c r="V16" s="6" t="s">
        <v>66</v>
      </c>
      <c r="W16" s="6" t="s">
        <v>66</v>
      </c>
      <c r="X16" s="6" t="s">
        <v>66</v>
      </c>
      <c r="Y16" s="6" t="s">
        <v>66</v>
      </c>
      <c r="Z16" s="6" t="s">
        <v>66</v>
      </c>
      <c r="AA16" s="6">
        <v>39.901611000000003</v>
      </c>
      <c r="AB16" s="6">
        <v>40.417211999999999</v>
      </c>
      <c r="AC16" s="6">
        <v>41.202205999999997</v>
      </c>
      <c r="AD16" s="6">
        <v>41.919930999999998</v>
      </c>
      <c r="AE16" s="6">
        <v>42.810091</v>
      </c>
      <c r="AF16" s="6">
        <v>44.192323000000002</v>
      </c>
      <c r="AG16" s="6">
        <v>45.099418</v>
      </c>
      <c r="AH16" s="6">
        <v>45.980800000000002</v>
      </c>
      <c r="AI16" s="6">
        <v>46.409844</v>
      </c>
      <c r="AJ16" s="6">
        <v>47.158878000000001</v>
      </c>
      <c r="AK16" s="6">
        <v>47.688001999999997</v>
      </c>
      <c r="AL16" s="6">
        <v>48.475256999999999</v>
      </c>
      <c r="AM16" s="6">
        <v>48.929957999999999</v>
      </c>
      <c r="AN16" s="6">
        <v>48.801845</v>
      </c>
      <c r="AO16" s="6">
        <v>48.232149</v>
      </c>
      <c r="AP16" s="6">
        <v>49.673445000000001</v>
      </c>
      <c r="AQ16" s="6">
        <v>50.562142000000001</v>
      </c>
      <c r="AR16" s="6">
        <v>50.837107000000003</v>
      </c>
      <c r="AS16" s="6">
        <v>51.301630000000003</v>
      </c>
      <c r="AT16" s="6">
        <v>51.647672</v>
      </c>
      <c r="AU16" s="6">
        <v>52.362797999999998</v>
      </c>
      <c r="AV16" s="6">
        <v>52.591462</v>
      </c>
      <c r="AW16" s="6">
        <v>53.506365000000002</v>
      </c>
      <c r="AX16" s="6">
        <v>53.888587000000001</v>
      </c>
      <c r="AY16" s="6">
        <v>54.451647000000001</v>
      </c>
      <c r="AZ16" s="6">
        <v>54.954510999999997</v>
      </c>
      <c r="BA16" s="6">
        <v>55.167973000000003</v>
      </c>
    </row>
    <row r="17" spans="1:53" x14ac:dyDescent="0.2">
      <c r="A17" s="4" t="s">
        <v>68</v>
      </c>
      <c r="B17" s="5">
        <v>24.886796</v>
      </c>
      <c r="C17" s="5">
        <v>25.916371000000002</v>
      </c>
      <c r="D17" s="5">
        <v>27.171572000000001</v>
      </c>
      <c r="E17" s="5">
        <v>28.313264</v>
      </c>
      <c r="F17" s="5">
        <v>28.788786000000002</v>
      </c>
      <c r="G17" s="5">
        <v>29.401160000000001</v>
      </c>
      <c r="H17" s="5">
        <v>30.40672</v>
      </c>
      <c r="I17" s="5">
        <v>31.247236999999998</v>
      </c>
      <c r="J17" s="5">
        <v>32.142935999999999</v>
      </c>
      <c r="K17" s="5">
        <v>32.857337000000001</v>
      </c>
      <c r="L17" s="5">
        <v>33.128570000000003</v>
      </c>
      <c r="M17" s="5">
        <v>33.997314000000003</v>
      </c>
      <c r="N17" s="5">
        <v>34.337580000000003</v>
      </c>
      <c r="O17" s="5">
        <v>35.277017999999998</v>
      </c>
      <c r="P17" s="5">
        <v>36.177233000000001</v>
      </c>
      <c r="Q17" s="5">
        <v>37.154699000000001</v>
      </c>
      <c r="R17" s="5">
        <v>37.932836000000002</v>
      </c>
      <c r="S17" s="5">
        <v>38.639941</v>
      </c>
      <c r="T17" s="5">
        <v>39.556775000000002</v>
      </c>
      <c r="U17" s="5">
        <v>40.454979999999999</v>
      </c>
      <c r="V17" s="5">
        <v>41.443010000000001</v>
      </c>
      <c r="W17" s="5">
        <v>42.188037999999999</v>
      </c>
      <c r="X17" s="5">
        <v>43.365766999999998</v>
      </c>
      <c r="Y17" s="5">
        <v>44.037339000000003</v>
      </c>
      <c r="Z17" s="5">
        <v>44.811346999999998</v>
      </c>
      <c r="AA17" s="5">
        <v>45.467542999999999</v>
      </c>
      <c r="AB17" s="5">
        <v>46.342984000000001</v>
      </c>
      <c r="AC17" s="5">
        <v>47.218485999999999</v>
      </c>
      <c r="AD17" s="5">
        <v>48.147252000000002</v>
      </c>
      <c r="AE17" s="5">
        <v>49.390399000000002</v>
      </c>
      <c r="AF17" s="5">
        <v>50.806398000000002</v>
      </c>
      <c r="AG17" s="5">
        <v>51.751863</v>
      </c>
      <c r="AH17" s="5">
        <v>52.837234000000002</v>
      </c>
      <c r="AI17" s="5">
        <v>53.830556999999999</v>
      </c>
      <c r="AJ17" s="5">
        <v>54.921228999999997</v>
      </c>
      <c r="AK17" s="5">
        <v>55.842256999999996</v>
      </c>
      <c r="AL17" s="5">
        <v>56.424202999999999</v>
      </c>
      <c r="AM17" s="5">
        <v>56.965088999999999</v>
      </c>
      <c r="AN17" s="5">
        <v>57.224797000000002</v>
      </c>
      <c r="AO17" s="5">
        <v>57.547508999999998</v>
      </c>
      <c r="AP17" s="5">
        <v>58.934691999999998</v>
      </c>
      <c r="AQ17" s="5">
        <v>59.361769000000002</v>
      </c>
      <c r="AR17" s="5">
        <v>59.636896</v>
      </c>
      <c r="AS17" s="5">
        <v>60.201965000000001</v>
      </c>
      <c r="AT17" s="5">
        <v>60.569710000000001</v>
      </c>
      <c r="AU17" s="5">
        <v>61.150740999999996</v>
      </c>
      <c r="AV17" s="5">
        <v>61.358220000000003</v>
      </c>
      <c r="AW17" s="5">
        <v>62.085698999999998</v>
      </c>
      <c r="AX17" s="5">
        <v>62.567850999999997</v>
      </c>
      <c r="AY17" s="5">
        <v>63.256878</v>
      </c>
      <c r="AZ17" s="5">
        <v>64.752275999999995</v>
      </c>
      <c r="BA17" s="5">
        <v>65.007925999999998</v>
      </c>
    </row>
    <row r="18" spans="1:53" x14ac:dyDescent="0.2">
      <c r="A18" s="4" t="s">
        <v>69</v>
      </c>
      <c r="B18" s="6" t="s">
        <v>66</v>
      </c>
      <c r="C18" s="6" t="s">
        <v>66</v>
      </c>
      <c r="D18" s="6" t="s">
        <v>66</v>
      </c>
      <c r="E18" s="6" t="s">
        <v>66</v>
      </c>
      <c r="F18" s="6" t="s">
        <v>66</v>
      </c>
      <c r="G18" s="6" t="s">
        <v>66</v>
      </c>
      <c r="H18" s="6" t="s">
        <v>66</v>
      </c>
      <c r="I18" s="6" t="s">
        <v>66</v>
      </c>
      <c r="J18" s="6" t="s">
        <v>66</v>
      </c>
      <c r="K18" s="6" t="s">
        <v>66</v>
      </c>
      <c r="L18" s="6" t="s">
        <v>66</v>
      </c>
      <c r="M18" s="6" t="s">
        <v>66</v>
      </c>
      <c r="N18" s="6" t="s">
        <v>66</v>
      </c>
      <c r="O18" s="6" t="s">
        <v>66</v>
      </c>
      <c r="P18" s="6" t="s">
        <v>66</v>
      </c>
      <c r="Q18" s="6" t="s">
        <v>66</v>
      </c>
      <c r="R18" s="6" t="s">
        <v>66</v>
      </c>
      <c r="S18" s="6" t="s">
        <v>66</v>
      </c>
      <c r="T18" s="6" t="s">
        <v>66</v>
      </c>
      <c r="U18" s="6" t="s">
        <v>66</v>
      </c>
      <c r="V18" s="6" t="s">
        <v>66</v>
      </c>
      <c r="W18" s="6" t="s">
        <v>66</v>
      </c>
      <c r="X18" s="6" t="s">
        <v>66</v>
      </c>
      <c r="Y18" s="6" t="s">
        <v>66</v>
      </c>
      <c r="Z18" s="6" t="s">
        <v>66</v>
      </c>
      <c r="AA18" s="6" t="s">
        <v>66</v>
      </c>
      <c r="AB18" s="6" t="s">
        <v>66</v>
      </c>
      <c r="AC18" s="6" t="s">
        <v>66</v>
      </c>
      <c r="AD18" s="6" t="s">
        <v>66</v>
      </c>
      <c r="AE18" s="6" t="s">
        <v>66</v>
      </c>
      <c r="AF18" s="6">
        <v>41.909263000000003</v>
      </c>
      <c r="AG18" s="6">
        <v>42.595229000000003</v>
      </c>
      <c r="AH18" s="6">
        <v>43.217784999999999</v>
      </c>
      <c r="AI18" s="6">
        <v>44.129103999999998</v>
      </c>
      <c r="AJ18" s="6">
        <v>45.125020999999997</v>
      </c>
      <c r="AK18" s="6">
        <v>45.820847999999998</v>
      </c>
      <c r="AL18" s="6">
        <v>46.554344</v>
      </c>
      <c r="AM18" s="6">
        <v>47.231529000000002</v>
      </c>
      <c r="AN18" s="6">
        <v>47.247266000000003</v>
      </c>
      <c r="AO18" s="6">
        <v>47.264811000000002</v>
      </c>
      <c r="AP18" s="6">
        <v>47.981886000000003</v>
      </c>
      <c r="AQ18" s="6">
        <v>48.476514999999999</v>
      </c>
      <c r="AR18" s="6">
        <v>48.685464000000003</v>
      </c>
      <c r="AS18" s="6">
        <v>49.185003999999999</v>
      </c>
      <c r="AT18" s="6">
        <v>49.577767999999999</v>
      </c>
      <c r="AU18" s="6">
        <v>50.147748999999997</v>
      </c>
      <c r="AV18" s="6">
        <v>50.396152999999998</v>
      </c>
      <c r="AW18" s="6">
        <v>51.238906</v>
      </c>
      <c r="AX18" s="6">
        <v>51.730336000000001</v>
      </c>
      <c r="AY18" s="6">
        <v>52.323023999999997</v>
      </c>
      <c r="AZ18" s="6">
        <v>54.267060000000001</v>
      </c>
      <c r="BA18" s="6">
        <v>53.869582999999999</v>
      </c>
    </row>
    <row r="19" spans="1:53" x14ac:dyDescent="0.2">
      <c r="A19" s="8" t="s">
        <v>77</v>
      </c>
    </row>
    <row r="20" spans="1:53" x14ac:dyDescent="0.2">
      <c r="A20" s="9" t="s">
        <v>74</v>
      </c>
    </row>
    <row r="21" spans="1:53" x14ac:dyDescent="0.2">
      <c r="A21" s="11"/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  <c r="Q21" s="3" t="s">
        <v>20</v>
      </c>
      <c r="R21" s="3" t="s">
        <v>21</v>
      </c>
      <c r="S21" s="3" t="s">
        <v>22</v>
      </c>
      <c r="T21" s="3" t="s">
        <v>23</v>
      </c>
      <c r="U21" s="3" t="s">
        <v>24</v>
      </c>
      <c r="V21" s="3" t="s">
        <v>25</v>
      </c>
      <c r="W21" s="3" t="s">
        <v>26</v>
      </c>
      <c r="X21" s="3" t="s">
        <v>27</v>
      </c>
      <c r="Y21" s="3" t="s">
        <v>28</v>
      </c>
      <c r="Z21" s="3" t="s">
        <v>29</v>
      </c>
      <c r="AA21" s="3" t="s">
        <v>30</v>
      </c>
      <c r="AB21" s="3" t="s">
        <v>31</v>
      </c>
      <c r="AC21" s="3" t="s">
        <v>32</v>
      </c>
      <c r="AD21" s="3" t="s">
        <v>33</v>
      </c>
      <c r="AE21" s="3" t="s">
        <v>34</v>
      </c>
      <c r="AF21" s="3" t="s">
        <v>35</v>
      </c>
      <c r="AG21" s="3" t="s">
        <v>36</v>
      </c>
      <c r="AH21" s="3" t="s">
        <v>37</v>
      </c>
      <c r="AI21" s="3" t="s">
        <v>38</v>
      </c>
      <c r="AJ21" s="3" t="s">
        <v>39</v>
      </c>
      <c r="AK21" s="3" t="s">
        <v>40</v>
      </c>
      <c r="AL21" s="3" t="s">
        <v>41</v>
      </c>
      <c r="AM21" s="3" t="s">
        <v>42</v>
      </c>
      <c r="AN21" s="3" t="s">
        <v>43</v>
      </c>
      <c r="AO21" s="3" t="s">
        <v>44</v>
      </c>
      <c r="AP21" s="3" t="s">
        <v>45</v>
      </c>
      <c r="AQ21" s="3" t="s">
        <v>46</v>
      </c>
      <c r="AR21" s="3" t="s">
        <v>47</v>
      </c>
      <c r="AS21" s="3" t="s">
        <v>48</v>
      </c>
      <c r="AT21" s="3" t="s">
        <v>49</v>
      </c>
      <c r="AU21" s="3" t="s">
        <v>50</v>
      </c>
      <c r="AV21" s="3" t="s">
        <v>51</v>
      </c>
      <c r="AW21" s="3" t="s">
        <v>52</v>
      </c>
      <c r="AX21" s="3" t="s">
        <v>53</v>
      </c>
      <c r="AY21" s="3" t="s">
        <v>54</v>
      </c>
      <c r="AZ21" s="3" t="s">
        <v>55</v>
      </c>
      <c r="BA21" s="3" t="s">
        <v>56</v>
      </c>
    </row>
    <row r="22" spans="1:53" x14ac:dyDescent="0.2">
      <c r="A22" s="4" t="s">
        <v>85</v>
      </c>
      <c r="B22" s="6">
        <v>23.895838000000001</v>
      </c>
      <c r="C22" s="6">
        <v>25.083749999999998</v>
      </c>
      <c r="D22" s="6">
        <v>26.770467</v>
      </c>
      <c r="E22" s="6">
        <v>28.316172000000002</v>
      </c>
      <c r="F22" s="6">
        <v>29.760027000000001</v>
      </c>
      <c r="G22" s="6">
        <v>30.117225000000001</v>
      </c>
      <c r="H22" s="6">
        <v>30.736343999999999</v>
      </c>
      <c r="I22" s="6">
        <v>32.177911000000002</v>
      </c>
      <c r="J22" s="6">
        <v>33.831662999999999</v>
      </c>
      <c r="K22" s="6">
        <v>34.864781000000001</v>
      </c>
      <c r="L22" s="6">
        <v>35.437722999999998</v>
      </c>
      <c r="M22" s="6">
        <v>36.265537999999999</v>
      </c>
      <c r="N22" s="6">
        <v>38.617471000000002</v>
      </c>
      <c r="O22" s="6">
        <v>39.556883999999997</v>
      </c>
      <c r="P22" s="6">
        <v>40.521273000000001</v>
      </c>
      <c r="Q22" s="6">
        <v>42.149867</v>
      </c>
      <c r="R22" s="6">
        <v>43.080523999999997</v>
      </c>
      <c r="S22" s="6">
        <v>43.50535</v>
      </c>
      <c r="T22" s="6">
        <v>44.910327000000002</v>
      </c>
      <c r="U22" s="6">
        <v>46.511042000000003</v>
      </c>
      <c r="V22" s="6">
        <v>47.626606000000002</v>
      </c>
      <c r="W22" s="6">
        <v>48.223343</v>
      </c>
      <c r="X22" s="6">
        <v>49.384036999999999</v>
      </c>
      <c r="Y22" s="6">
        <v>49.843589000000001</v>
      </c>
      <c r="Z22" s="6">
        <v>50.872062</v>
      </c>
      <c r="AA22" s="6">
        <v>52.137054999999997</v>
      </c>
      <c r="AB22" s="6">
        <v>52.705154999999998</v>
      </c>
      <c r="AC22" s="6">
        <v>53.577233999999997</v>
      </c>
      <c r="AD22" s="6">
        <v>54.902496999999997</v>
      </c>
      <c r="AE22" s="6">
        <v>55.693666</v>
      </c>
      <c r="AF22" s="6">
        <v>57.168796999999998</v>
      </c>
      <c r="AG22" s="6">
        <v>58.238428999999996</v>
      </c>
      <c r="AH22" s="6">
        <v>59.938668</v>
      </c>
      <c r="AI22" s="6">
        <v>60.280773000000003</v>
      </c>
      <c r="AJ22" s="6">
        <v>60.946953999999998</v>
      </c>
      <c r="AK22" s="6">
        <v>61.487910999999997</v>
      </c>
      <c r="AL22" s="6">
        <v>63.018745000000003</v>
      </c>
      <c r="AM22" s="6">
        <v>62.723394999999996</v>
      </c>
      <c r="AN22" s="6">
        <v>62.323214999999998</v>
      </c>
      <c r="AO22" s="6">
        <v>61.685771000000003</v>
      </c>
      <c r="AP22" s="6">
        <v>62.484285</v>
      </c>
      <c r="AQ22" s="6">
        <v>63.109940999999999</v>
      </c>
      <c r="AR22" s="6">
        <v>63.316136999999998</v>
      </c>
      <c r="AS22" s="6">
        <v>64.173601000000005</v>
      </c>
      <c r="AT22" s="6">
        <v>64.791078999999996</v>
      </c>
      <c r="AU22" s="6">
        <v>65.316731000000004</v>
      </c>
      <c r="AV22" s="6">
        <v>65.499243000000007</v>
      </c>
      <c r="AW22" s="6">
        <v>66.881125999999995</v>
      </c>
      <c r="AX22" s="6">
        <v>67.155152999999999</v>
      </c>
      <c r="AY22" s="6">
        <v>67.417143999999993</v>
      </c>
      <c r="AZ22" s="6">
        <v>67.757323999999997</v>
      </c>
      <c r="BA22" s="6">
        <v>66.745493999999994</v>
      </c>
    </row>
    <row r="23" spans="1:53" x14ac:dyDescent="0.2">
      <c r="A23" s="7" t="s">
        <v>86</v>
      </c>
      <c r="B23" s="5">
        <v>24.997145</v>
      </c>
      <c r="C23" s="5">
        <v>26.088089</v>
      </c>
      <c r="D23" s="5">
        <v>27.388072000000001</v>
      </c>
      <c r="E23" s="5">
        <v>28.785133999999999</v>
      </c>
      <c r="F23" s="5">
        <v>29.947237999999999</v>
      </c>
      <c r="G23" s="5">
        <v>31.074000000000002</v>
      </c>
      <c r="H23" s="5">
        <v>32.522756999999999</v>
      </c>
      <c r="I23" s="5">
        <v>33.862079000000001</v>
      </c>
      <c r="J23" s="5">
        <v>34.907446999999998</v>
      </c>
      <c r="K23" s="5">
        <v>35.906958000000003</v>
      </c>
      <c r="L23" s="5">
        <v>36.209254999999999</v>
      </c>
      <c r="M23" s="5">
        <v>36.811230000000002</v>
      </c>
      <c r="N23" s="5">
        <v>37.192096999999997</v>
      </c>
      <c r="O23" s="5">
        <v>38.412381000000003</v>
      </c>
      <c r="P23" s="5">
        <v>39.426924999999997</v>
      </c>
      <c r="Q23" s="5">
        <v>40.336666999999998</v>
      </c>
      <c r="R23" s="5">
        <v>40.947861000000003</v>
      </c>
      <c r="S23" s="5">
        <v>41.507998000000001</v>
      </c>
      <c r="T23" s="5">
        <v>42.578713999999998</v>
      </c>
      <c r="U23" s="5">
        <v>44.060484000000002</v>
      </c>
      <c r="V23" s="5">
        <v>45.617387999999998</v>
      </c>
      <c r="W23" s="5">
        <v>47.203372999999999</v>
      </c>
      <c r="X23" s="5">
        <v>48.408307999999998</v>
      </c>
      <c r="Y23" s="5">
        <v>49.350819999999999</v>
      </c>
      <c r="Z23" s="5">
        <v>50.628</v>
      </c>
      <c r="AA23" s="5">
        <v>51.390580999999997</v>
      </c>
      <c r="AB23" s="5">
        <v>52.255597000000002</v>
      </c>
      <c r="AC23" s="5">
        <v>53.53631</v>
      </c>
      <c r="AD23" s="5">
        <v>54.081496000000001</v>
      </c>
      <c r="AE23" s="5">
        <v>54.695537999999999</v>
      </c>
      <c r="AF23" s="5">
        <v>56.051436000000002</v>
      </c>
      <c r="AG23" s="5">
        <v>57.459099999999999</v>
      </c>
      <c r="AH23" s="5">
        <v>57.991791999999997</v>
      </c>
      <c r="AI23" s="5">
        <v>58.437852999999997</v>
      </c>
      <c r="AJ23" s="5">
        <v>58.970058000000002</v>
      </c>
      <c r="AK23" s="5">
        <v>59.900694999999999</v>
      </c>
      <c r="AL23" s="5">
        <v>60.858652999999997</v>
      </c>
      <c r="AM23" s="5">
        <v>61.577685000000002</v>
      </c>
      <c r="AN23" s="5">
        <v>61.593702</v>
      </c>
      <c r="AO23" s="5">
        <v>59.739676000000003</v>
      </c>
      <c r="AP23" s="5">
        <v>61.116777999999996</v>
      </c>
      <c r="AQ23" s="5">
        <v>62.706420999999999</v>
      </c>
      <c r="AR23" s="5">
        <v>63.093299000000002</v>
      </c>
      <c r="AS23" s="5">
        <v>63.392823</v>
      </c>
      <c r="AT23" s="5">
        <v>64.049841999999998</v>
      </c>
      <c r="AU23" s="5">
        <v>64.376152000000005</v>
      </c>
      <c r="AV23" s="5">
        <v>65.248665000000003</v>
      </c>
      <c r="AW23" s="5">
        <v>66.411797000000007</v>
      </c>
      <c r="AX23" s="5">
        <v>66.549287000000007</v>
      </c>
      <c r="AY23" s="5">
        <v>67.055995999999993</v>
      </c>
      <c r="AZ23" s="5">
        <v>67.714112999999998</v>
      </c>
      <c r="BA23" s="5">
        <v>68.303360999999995</v>
      </c>
    </row>
    <row r="24" spans="1:53" x14ac:dyDescent="0.2">
      <c r="A24" s="4" t="s">
        <v>87</v>
      </c>
      <c r="B24" s="6">
        <v>25.305958</v>
      </c>
      <c r="C24" s="6">
        <v>26.437249000000001</v>
      </c>
      <c r="D24" s="6">
        <v>27.746943000000002</v>
      </c>
      <c r="E24" s="6">
        <v>29.552664</v>
      </c>
      <c r="F24" s="6">
        <v>31.189036000000002</v>
      </c>
      <c r="G24" s="6">
        <v>30.761906</v>
      </c>
      <c r="H24" s="6">
        <v>32.659562999999999</v>
      </c>
      <c r="I24" s="6">
        <v>34.014955999999998</v>
      </c>
      <c r="J24" s="6">
        <v>35.189796999999999</v>
      </c>
      <c r="K24" s="6">
        <v>37.006675999999999</v>
      </c>
      <c r="L24" s="6">
        <v>37.709445000000002</v>
      </c>
      <c r="M24" s="6">
        <v>37.930318</v>
      </c>
      <c r="N24" s="6">
        <v>37.77805</v>
      </c>
      <c r="O24" s="6">
        <v>38.111702999999999</v>
      </c>
      <c r="P24" s="6">
        <v>39.562280999999999</v>
      </c>
      <c r="Q24" s="6">
        <v>40.363742999999999</v>
      </c>
      <c r="R24" s="6">
        <v>41.048174000000003</v>
      </c>
      <c r="S24" s="6">
        <v>41.833545000000001</v>
      </c>
      <c r="T24" s="6">
        <v>43.041769000000002</v>
      </c>
      <c r="U24" s="6">
        <v>44.572499000000001</v>
      </c>
      <c r="V24" s="6">
        <v>45.001814000000003</v>
      </c>
      <c r="W24" s="6">
        <v>45.022632999999999</v>
      </c>
      <c r="X24" s="6">
        <v>45.652706999999999</v>
      </c>
      <c r="Y24" s="6">
        <v>46.516213</v>
      </c>
      <c r="Z24" s="6">
        <v>48.470112999999998</v>
      </c>
      <c r="AA24" s="6">
        <v>49.907066</v>
      </c>
      <c r="AB24" s="6">
        <v>49.964089000000001</v>
      </c>
      <c r="AC24" s="6">
        <v>50.886195999999998</v>
      </c>
      <c r="AD24" s="6">
        <v>50.921112000000001</v>
      </c>
      <c r="AE24" s="6">
        <v>51.279218</v>
      </c>
      <c r="AF24" s="6">
        <v>52.751834000000002</v>
      </c>
      <c r="AG24" s="6">
        <v>53.105590999999997</v>
      </c>
      <c r="AH24" s="6">
        <v>52.689151000000003</v>
      </c>
      <c r="AI24" s="6">
        <v>52.315779999999997</v>
      </c>
      <c r="AJ24" s="6">
        <v>52.754499000000003</v>
      </c>
      <c r="AK24" s="6">
        <v>52.990200999999999</v>
      </c>
      <c r="AL24" s="6">
        <v>52.873541000000003</v>
      </c>
      <c r="AM24" s="6">
        <v>52.833351999999998</v>
      </c>
      <c r="AN24" s="6">
        <v>52.532094999999998</v>
      </c>
      <c r="AO24" s="6">
        <v>51.485627000000001</v>
      </c>
      <c r="AP24" s="6">
        <v>52.656139000000003</v>
      </c>
      <c r="AQ24" s="6">
        <v>53.011614999999999</v>
      </c>
      <c r="AR24" s="6">
        <v>52.728248999999998</v>
      </c>
      <c r="AS24" s="6">
        <v>53.147359000000002</v>
      </c>
      <c r="AT24" s="6">
        <v>53.189636</v>
      </c>
      <c r="AU24" s="6">
        <v>53.221214000000003</v>
      </c>
      <c r="AV24" s="6">
        <v>53.057614999999998</v>
      </c>
      <c r="AW24" s="6">
        <v>53.399887</v>
      </c>
      <c r="AX24" s="6">
        <v>53.393273999999998</v>
      </c>
      <c r="AY24" s="6">
        <v>53.658554000000002</v>
      </c>
      <c r="AZ24" s="6">
        <v>55.284371999999998</v>
      </c>
      <c r="BA24" s="6">
        <v>54.590989999999998</v>
      </c>
    </row>
    <row r="25" spans="1:53" x14ac:dyDescent="0.2">
      <c r="A25" s="4" t="s">
        <v>82</v>
      </c>
      <c r="B25" s="6">
        <v>1992.507975</v>
      </c>
      <c r="C25" s="6">
        <v>1989.7316960000001</v>
      </c>
      <c r="D25" s="6">
        <v>1936.627698</v>
      </c>
      <c r="E25" s="6">
        <v>1920.4269429999999</v>
      </c>
      <c r="F25" s="6">
        <v>1888.4677730000001</v>
      </c>
      <c r="G25" s="6">
        <v>1862.6045899999999</v>
      </c>
      <c r="H25" s="6">
        <v>1888.886164</v>
      </c>
      <c r="I25" s="6">
        <v>1850.328211</v>
      </c>
      <c r="J25" s="6">
        <v>1819.027159</v>
      </c>
      <c r="K25" s="6">
        <v>1815.5414410000001</v>
      </c>
      <c r="L25" s="6">
        <v>1806.1337840000001</v>
      </c>
      <c r="M25" s="6">
        <v>1785.5871870000001</v>
      </c>
      <c r="N25" s="6">
        <v>1714.3784009999999</v>
      </c>
      <c r="O25" s="6">
        <v>1696.3026219999999</v>
      </c>
      <c r="P25" s="6">
        <v>1689.6501599999999</v>
      </c>
      <c r="Q25" s="6">
        <v>1654.3220530000001</v>
      </c>
      <c r="R25" s="6">
        <v>1648.351684</v>
      </c>
      <c r="S25" s="6">
        <v>1659.385665</v>
      </c>
      <c r="T25" s="6">
        <v>1667.407559</v>
      </c>
      <c r="U25" s="6">
        <v>1651.266781</v>
      </c>
      <c r="V25" s="6">
        <v>1644.8506689999999</v>
      </c>
      <c r="W25" s="6">
        <v>1637.7817279999999</v>
      </c>
      <c r="X25" s="6">
        <v>1635.1524830000001</v>
      </c>
      <c r="Y25" s="6">
        <v>1626.6858850000001</v>
      </c>
      <c r="Z25" s="6">
        <v>1623.233565</v>
      </c>
      <c r="AA25" s="6">
        <v>1601.2115879999999</v>
      </c>
      <c r="AB25" s="6">
        <v>1597.2815089999999</v>
      </c>
      <c r="AC25" s="6">
        <v>1595.6453280000001</v>
      </c>
      <c r="AD25" s="6">
        <v>1585.289681</v>
      </c>
      <c r="AE25" s="6">
        <v>1578.3045099999999</v>
      </c>
      <c r="AF25" s="6">
        <v>1558.338802</v>
      </c>
      <c r="AG25" s="6">
        <v>1537.956604</v>
      </c>
      <c r="AH25" s="6">
        <v>1503.886735</v>
      </c>
      <c r="AI25" s="6">
        <v>1507.2567710000001</v>
      </c>
      <c r="AJ25" s="6">
        <v>1530.856012</v>
      </c>
      <c r="AK25" s="6">
        <v>1532.0759089999999</v>
      </c>
      <c r="AL25" s="6">
        <v>1515.0111999999999</v>
      </c>
      <c r="AM25" s="6">
        <v>1536.815501</v>
      </c>
      <c r="AN25" s="6">
        <v>1542.7960849999999</v>
      </c>
      <c r="AO25" s="6">
        <v>1531.4511729999999</v>
      </c>
      <c r="AP25" s="6">
        <v>1539.803062</v>
      </c>
      <c r="AQ25" s="6">
        <v>1546.331189</v>
      </c>
      <c r="AR25" s="6">
        <v>1540.880619</v>
      </c>
      <c r="AS25" s="6">
        <v>1526.2420010000001</v>
      </c>
      <c r="AT25" s="6">
        <v>1518.111034</v>
      </c>
      <c r="AU25" s="6">
        <v>1519.4843559999999</v>
      </c>
      <c r="AV25" s="6">
        <v>1522.069358</v>
      </c>
      <c r="AW25" s="6">
        <v>1507.60482</v>
      </c>
      <c r="AX25" s="6">
        <v>1514.4103270000001</v>
      </c>
      <c r="AY25" s="6">
        <v>1518.157256</v>
      </c>
      <c r="AZ25" s="6">
        <v>1402.6435080000001</v>
      </c>
      <c r="BA25" s="6">
        <v>1483.7927050000001</v>
      </c>
    </row>
    <row r="26" spans="1:53" x14ac:dyDescent="0.2">
      <c r="A26" s="7" t="s">
        <v>83</v>
      </c>
      <c r="B26" s="5">
        <v>1960.4488220000001</v>
      </c>
      <c r="C26" s="5">
        <v>1928.5378370000001</v>
      </c>
      <c r="D26" s="5">
        <v>1905.5093649999999</v>
      </c>
      <c r="E26" s="5">
        <v>1877.0002710000001</v>
      </c>
      <c r="F26" s="5">
        <v>1837.5962259999999</v>
      </c>
      <c r="G26" s="5">
        <v>1800.8289319999999</v>
      </c>
      <c r="H26" s="5">
        <v>1813.2967369999999</v>
      </c>
      <c r="I26" s="5">
        <v>1795.8176699999999</v>
      </c>
      <c r="J26" s="5">
        <v>1776.880997</v>
      </c>
      <c r="K26" s="5">
        <v>1765.0233820000001</v>
      </c>
      <c r="L26" s="5">
        <v>1745.6876810000001</v>
      </c>
      <c r="M26" s="5">
        <v>1724.1532050000001</v>
      </c>
      <c r="N26" s="5">
        <v>1712.987185</v>
      </c>
      <c r="O26" s="5">
        <v>1700.1263329999999</v>
      </c>
      <c r="P26" s="5">
        <v>1688.5615150000001</v>
      </c>
      <c r="Q26" s="5">
        <v>1665.531612</v>
      </c>
      <c r="R26" s="5">
        <v>1646.5892550000001</v>
      </c>
      <c r="S26" s="5">
        <v>1624.456586</v>
      </c>
      <c r="T26" s="5">
        <v>1619.272363</v>
      </c>
      <c r="U26" s="5">
        <v>1595.843672</v>
      </c>
      <c r="V26" s="5">
        <v>1572.813742</v>
      </c>
      <c r="W26" s="5">
        <v>1554.070798</v>
      </c>
      <c r="X26" s="5">
        <v>1565.1053179999999</v>
      </c>
      <c r="Y26" s="5">
        <v>1540.172675</v>
      </c>
      <c r="Z26" s="5">
        <v>1536.579741</v>
      </c>
      <c r="AA26" s="5">
        <v>1530.5671890000001</v>
      </c>
      <c r="AB26" s="5">
        <v>1516.7623040000001</v>
      </c>
      <c r="AC26" s="5">
        <v>1507.683833</v>
      </c>
      <c r="AD26" s="5">
        <v>1504.5467719999999</v>
      </c>
      <c r="AE26" s="5">
        <v>1491.5157979999999</v>
      </c>
      <c r="AF26" s="5">
        <v>1465.935929</v>
      </c>
      <c r="AG26" s="5">
        <v>1458.1537920000001</v>
      </c>
      <c r="AH26" s="5">
        <v>1448.915217</v>
      </c>
      <c r="AI26" s="5">
        <v>1443.399674</v>
      </c>
      <c r="AJ26" s="5">
        <v>1442.5853870000001</v>
      </c>
      <c r="AK26" s="5">
        <v>1432.4203399999999</v>
      </c>
      <c r="AL26" s="5">
        <v>1453.1816140000001</v>
      </c>
      <c r="AM26" s="5">
        <v>1454.098927</v>
      </c>
      <c r="AN26" s="5">
        <v>1447.3333170000001</v>
      </c>
      <c r="AO26" s="5">
        <v>1405.0487250000001</v>
      </c>
      <c r="AP26" s="5">
        <v>1425.741595</v>
      </c>
      <c r="AQ26" s="5">
        <v>1426.900828</v>
      </c>
      <c r="AR26" s="5">
        <v>1407.9877670000001</v>
      </c>
      <c r="AS26" s="5">
        <v>1396.4667999999999</v>
      </c>
      <c r="AT26" s="5">
        <v>1400.4128880000001</v>
      </c>
      <c r="AU26" s="5">
        <v>1400.951765</v>
      </c>
      <c r="AV26" s="5">
        <v>1395.597352</v>
      </c>
      <c r="AW26" s="5">
        <v>1389.1334429999999</v>
      </c>
      <c r="AX26" s="5">
        <v>1380.677328</v>
      </c>
      <c r="AY26" s="5">
        <v>1372.1525280000001</v>
      </c>
      <c r="AZ26" s="5">
        <v>1319.1306910000001</v>
      </c>
      <c r="BA26" s="5">
        <v>1340.1656290000001</v>
      </c>
    </row>
    <row r="27" spans="1:53" x14ac:dyDescent="0.2">
      <c r="A27" s="4" t="s">
        <v>84</v>
      </c>
      <c r="B27" s="6">
        <v>2042.316257</v>
      </c>
      <c r="C27" s="6">
        <v>1989.836041</v>
      </c>
      <c r="D27" s="6">
        <v>1970.972518</v>
      </c>
      <c r="E27" s="6">
        <v>1954.729585</v>
      </c>
      <c r="F27" s="6">
        <v>1924.1532520000001</v>
      </c>
      <c r="G27" s="6">
        <v>1908.630731</v>
      </c>
      <c r="H27" s="6">
        <v>1906.5350530000001</v>
      </c>
      <c r="I27" s="6">
        <v>1871.6875250000001</v>
      </c>
      <c r="J27" s="6">
        <v>1861.6439740000001</v>
      </c>
      <c r="K27" s="6">
        <v>1855.108011</v>
      </c>
      <c r="L27" s="6">
        <v>1856.1445650000001</v>
      </c>
      <c r="M27" s="6">
        <v>1862.422343</v>
      </c>
      <c r="N27" s="6">
        <v>1873.8284080000001</v>
      </c>
      <c r="O27" s="6">
        <v>1873.1012290000001</v>
      </c>
      <c r="P27" s="6">
        <v>1862.7348079999999</v>
      </c>
      <c r="Q27" s="6">
        <v>1859.2355889999999</v>
      </c>
      <c r="R27" s="6">
        <v>1867.671724</v>
      </c>
      <c r="S27" s="6">
        <v>1886.7984120000001</v>
      </c>
      <c r="T27" s="6">
        <v>1890.463716</v>
      </c>
      <c r="U27" s="6">
        <v>1874.5992739999999</v>
      </c>
      <c r="V27" s="6">
        <v>1863.887514</v>
      </c>
      <c r="W27" s="6">
        <v>1856.937713</v>
      </c>
      <c r="X27" s="6">
        <v>1860.0984920000001</v>
      </c>
      <c r="Y27" s="6">
        <v>1859.961573</v>
      </c>
      <c r="Z27" s="6">
        <v>1853.8814</v>
      </c>
      <c r="AA27" s="6">
        <v>1856.212894</v>
      </c>
      <c r="AB27" s="6">
        <v>1866.151756</v>
      </c>
      <c r="AC27" s="6">
        <v>1859.8638980000001</v>
      </c>
      <c r="AD27" s="6">
        <v>1873.132928</v>
      </c>
      <c r="AE27" s="6">
        <v>1869.8780180000001</v>
      </c>
      <c r="AF27" s="6">
        <v>1850.1979710000001</v>
      </c>
      <c r="AG27" s="6">
        <v>1837.636217</v>
      </c>
      <c r="AH27" s="6">
        <v>1826.1900949999999</v>
      </c>
      <c r="AI27" s="6">
        <v>1815.1038129999999</v>
      </c>
      <c r="AJ27" s="6">
        <v>1814.615542</v>
      </c>
      <c r="AK27" s="6">
        <v>1811.1017179999999</v>
      </c>
      <c r="AL27" s="6">
        <v>1811.851615</v>
      </c>
      <c r="AM27" s="6">
        <v>1817.707441</v>
      </c>
      <c r="AN27" s="6">
        <v>1806.539391</v>
      </c>
      <c r="AO27" s="6">
        <v>1775.169635</v>
      </c>
      <c r="AP27" s="6">
        <v>1776.773246</v>
      </c>
      <c r="AQ27" s="6">
        <v>1772.5573750000001</v>
      </c>
      <c r="AR27" s="6">
        <v>1733.6422729999999</v>
      </c>
      <c r="AS27" s="6">
        <v>1719.0903000000001</v>
      </c>
      <c r="AT27" s="6">
        <v>1716.341179</v>
      </c>
      <c r="AU27" s="6">
        <v>1717.4689800000001</v>
      </c>
      <c r="AV27" s="6">
        <v>1721.6975130000001</v>
      </c>
      <c r="AW27" s="6">
        <v>1719.1575800000001</v>
      </c>
      <c r="AX27" s="6">
        <v>1719.3524179999999</v>
      </c>
      <c r="AY27" s="6">
        <v>1710.180953</v>
      </c>
      <c r="AZ27" s="6">
        <v>1543.0997709999999</v>
      </c>
      <c r="BA27" s="6">
        <v>1658.8026159999999</v>
      </c>
    </row>
    <row r="30" spans="1:53" x14ac:dyDescent="0.2">
      <c r="A30" s="11"/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3" t="s">
        <v>11</v>
      </c>
      <c r="I30" s="3" t="s">
        <v>12</v>
      </c>
      <c r="J30" s="3" t="s">
        <v>13</v>
      </c>
      <c r="K30" s="3" t="s">
        <v>14</v>
      </c>
      <c r="L30" s="3" t="s">
        <v>15</v>
      </c>
      <c r="M30" s="3" t="s">
        <v>16</v>
      </c>
      <c r="N30" s="3" t="s">
        <v>17</v>
      </c>
      <c r="O30" s="3" t="s">
        <v>18</v>
      </c>
      <c r="P30" s="3" t="s">
        <v>19</v>
      </c>
      <c r="Q30" s="3" t="s">
        <v>20</v>
      </c>
      <c r="R30" s="3" t="s">
        <v>21</v>
      </c>
      <c r="S30" s="3" t="s">
        <v>22</v>
      </c>
      <c r="T30" s="3" t="s">
        <v>23</v>
      </c>
      <c r="U30" s="3" t="s">
        <v>24</v>
      </c>
      <c r="V30" s="3" t="s">
        <v>25</v>
      </c>
      <c r="W30" s="3" t="s">
        <v>26</v>
      </c>
      <c r="X30" s="3" t="s">
        <v>27</v>
      </c>
      <c r="Y30" s="3" t="s">
        <v>28</v>
      </c>
      <c r="Z30" s="3" t="s">
        <v>29</v>
      </c>
      <c r="AA30" s="3" t="s">
        <v>30</v>
      </c>
      <c r="AB30" s="3" t="s">
        <v>31</v>
      </c>
      <c r="AC30" s="3" t="s">
        <v>32</v>
      </c>
      <c r="AD30" s="3" t="s">
        <v>33</v>
      </c>
      <c r="AE30" s="3" t="s">
        <v>34</v>
      </c>
      <c r="AF30" s="3" t="s">
        <v>35</v>
      </c>
      <c r="AG30" s="3" t="s">
        <v>36</v>
      </c>
      <c r="AH30" s="3" t="s">
        <v>37</v>
      </c>
      <c r="AI30" s="3" t="s">
        <v>38</v>
      </c>
      <c r="AJ30" s="3" t="s">
        <v>39</v>
      </c>
      <c r="AK30" s="3" t="s">
        <v>40</v>
      </c>
      <c r="AL30" s="3" t="s">
        <v>41</v>
      </c>
      <c r="AM30" s="3" t="s">
        <v>42</v>
      </c>
      <c r="AN30" s="3" t="s">
        <v>43</v>
      </c>
      <c r="AO30" s="3" t="s">
        <v>44</v>
      </c>
      <c r="AP30" s="3" t="s">
        <v>45</v>
      </c>
      <c r="AQ30" s="3" t="s">
        <v>46</v>
      </c>
      <c r="AR30" s="3" t="s">
        <v>47</v>
      </c>
      <c r="AS30" s="3" t="s">
        <v>48</v>
      </c>
      <c r="AT30" s="3" t="s">
        <v>49</v>
      </c>
      <c r="AU30" s="3" t="s">
        <v>50</v>
      </c>
      <c r="AV30" s="3" t="s">
        <v>51</v>
      </c>
      <c r="AW30" s="3" t="s">
        <v>52</v>
      </c>
      <c r="AX30" s="3" t="s">
        <v>53</v>
      </c>
      <c r="AY30" s="3" t="s">
        <v>54</v>
      </c>
      <c r="AZ30" s="3" t="s">
        <v>55</v>
      </c>
      <c r="BA30" s="3" t="s">
        <v>56</v>
      </c>
    </row>
    <row r="31" spans="1:53" x14ac:dyDescent="0.2">
      <c r="A31" s="4" t="s">
        <v>85</v>
      </c>
      <c r="B31" s="6">
        <f t="shared" ref="B31:AG31" si="0">B22/$AF$22*100</f>
        <v>41.79874206553621</v>
      </c>
      <c r="C31" s="6">
        <f t="shared" si="0"/>
        <v>43.87664480678157</v>
      </c>
      <c r="D31" s="6">
        <f t="shared" si="0"/>
        <v>46.827060223079386</v>
      </c>
      <c r="E31" s="6">
        <f t="shared" si="0"/>
        <v>49.530816609627102</v>
      </c>
      <c r="F31" s="6">
        <f t="shared" si="0"/>
        <v>52.056416369929913</v>
      </c>
      <c r="G31" s="6">
        <f t="shared" si="0"/>
        <v>52.68122923769063</v>
      </c>
      <c r="H31" s="6">
        <f t="shared" si="0"/>
        <v>53.764195877691812</v>
      </c>
      <c r="I31" s="6">
        <f t="shared" si="0"/>
        <v>56.285793454775693</v>
      </c>
      <c r="J31" s="6">
        <f t="shared" si="0"/>
        <v>59.178546296854904</v>
      </c>
      <c r="K31" s="6">
        <f t="shared" si="0"/>
        <v>60.98568245191516</v>
      </c>
      <c r="L31" s="6">
        <f t="shared" si="0"/>
        <v>61.987876008655562</v>
      </c>
      <c r="M31" s="6">
        <f t="shared" si="0"/>
        <v>63.435894934084416</v>
      </c>
      <c r="N31" s="6">
        <f t="shared" si="0"/>
        <v>67.549910137168013</v>
      </c>
      <c r="O31" s="6">
        <f t="shared" si="0"/>
        <v>69.193136948465082</v>
      </c>
      <c r="P31" s="6">
        <f t="shared" si="0"/>
        <v>70.880051927627591</v>
      </c>
      <c r="Q31" s="6">
        <f t="shared" si="0"/>
        <v>73.728798246358068</v>
      </c>
      <c r="R31" s="6">
        <f t="shared" si="0"/>
        <v>75.35670901033653</v>
      </c>
      <c r="S31" s="6">
        <f t="shared" si="0"/>
        <v>76.09981717824148</v>
      </c>
      <c r="T31" s="6">
        <f t="shared" si="0"/>
        <v>78.557411309529584</v>
      </c>
      <c r="U31" s="6">
        <f t="shared" si="0"/>
        <v>81.357391515515019</v>
      </c>
      <c r="V31" s="6">
        <f t="shared" si="0"/>
        <v>83.308742704521137</v>
      </c>
      <c r="W31" s="6">
        <f t="shared" si="0"/>
        <v>84.352558616897255</v>
      </c>
      <c r="X31" s="6">
        <f t="shared" si="0"/>
        <v>86.382851470532088</v>
      </c>
      <c r="Y31" s="6">
        <f t="shared" si="0"/>
        <v>87.186702564337679</v>
      </c>
      <c r="Z31" s="6">
        <f t="shared" si="0"/>
        <v>88.985713657749358</v>
      </c>
      <c r="AA31" s="6">
        <f t="shared" si="0"/>
        <v>91.198446943006346</v>
      </c>
      <c r="AB31" s="6">
        <f t="shared" si="0"/>
        <v>92.192170844525549</v>
      </c>
      <c r="AC31" s="6">
        <f t="shared" si="0"/>
        <v>93.717616622228377</v>
      </c>
      <c r="AD31" s="6">
        <f t="shared" si="0"/>
        <v>96.035774550232361</v>
      </c>
      <c r="AE31" s="6">
        <f t="shared" si="0"/>
        <v>97.41969207433209</v>
      </c>
      <c r="AF31" s="13">
        <f t="shared" si="0"/>
        <v>100</v>
      </c>
      <c r="AG31" s="6">
        <f t="shared" si="0"/>
        <v>101.87100666120365</v>
      </c>
      <c r="AH31" s="6">
        <f t="shared" ref="AH31:BA31" si="1">AH22/$AF$22*100</f>
        <v>104.84507484038889</v>
      </c>
      <c r="AI31" s="6">
        <f t="shared" si="1"/>
        <v>105.44348694271109</v>
      </c>
      <c r="AJ31" s="6">
        <f t="shared" si="1"/>
        <v>106.60877471324086</v>
      </c>
      <c r="AK31" s="6">
        <f t="shared" si="1"/>
        <v>107.55501991759596</v>
      </c>
      <c r="AL31" s="6">
        <f t="shared" si="1"/>
        <v>110.23276386242658</v>
      </c>
      <c r="AM31" s="6">
        <f t="shared" si="1"/>
        <v>109.7161358844056</v>
      </c>
      <c r="AN31" s="6">
        <f t="shared" si="1"/>
        <v>109.0161386464018</v>
      </c>
      <c r="AO31" s="6">
        <f t="shared" si="1"/>
        <v>107.90111780732417</v>
      </c>
      <c r="AP31" s="6">
        <f t="shared" si="1"/>
        <v>109.29788324914375</v>
      </c>
      <c r="AQ31" s="6">
        <f t="shared" si="1"/>
        <v>110.39228444845534</v>
      </c>
      <c r="AR31" s="6">
        <f t="shared" si="1"/>
        <v>110.75296371900217</v>
      </c>
      <c r="AS31" s="6">
        <f t="shared" si="1"/>
        <v>112.2528448517117</v>
      </c>
      <c r="AT31" s="6">
        <f t="shared" si="1"/>
        <v>113.3329410447451</v>
      </c>
      <c r="AU31" s="6">
        <f t="shared" si="1"/>
        <v>114.25241465199977</v>
      </c>
      <c r="AV31" s="6">
        <f t="shared" si="1"/>
        <v>114.57166572877159</v>
      </c>
      <c r="AW31" s="6">
        <f t="shared" si="1"/>
        <v>116.98886369779653</v>
      </c>
      <c r="AX31" s="6">
        <f t="shared" si="1"/>
        <v>117.46819335729595</v>
      </c>
      <c r="AY31" s="6">
        <f t="shared" si="1"/>
        <v>117.92646957395307</v>
      </c>
      <c r="AZ31" s="6">
        <f t="shared" si="1"/>
        <v>118.52151445481702</v>
      </c>
      <c r="BA31" s="6">
        <f t="shared" si="1"/>
        <v>116.75161539606999</v>
      </c>
    </row>
    <row r="32" spans="1:53" x14ac:dyDescent="0.2">
      <c r="A32" s="4" t="s">
        <v>86</v>
      </c>
      <c r="B32" s="6">
        <f t="shared" ref="B32:AG32" si="2">B23/$AF$23*100</f>
        <v>44.596796770737498</v>
      </c>
      <c r="C32" s="6">
        <f t="shared" si="2"/>
        <v>46.543123355483701</v>
      </c>
      <c r="D32" s="6">
        <f t="shared" si="2"/>
        <v>48.862391322142038</v>
      </c>
      <c r="E32" s="6">
        <f t="shared" si="2"/>
        <v>51.35485556516339</v>
      </c>
      <c r="F32" s="6">
        <f t="shared" si="2"/>
        <v>53.42813697047832</v>
      </c>
      <c r="G32" s="6">
        <f t="shared" si="2"/>
        <v>55.438365575504612</v>
      </c>
      <c r="H32" s="6">
        <f t="shared" si="2"/>
        <v>58.023057607301979</v>
      </c>
      <c r="I32" s="6">
        <f t="shared" si="2"/>
        <v>60.412509324471188</v>
      </c>
      <c r="J32" s="6">
        <f t="shared" si="2"/>
        <v>62.277524879112811</v>
      </c>
      <c r="K32" s="6">
        <f t="shared" si="2"/>
        <v>64.060728078402846</v>
      </c>
      <c r="L32" s="6">
        <f t="shared" si="2"/>
        <v>64.60004878376354</v>
      </c>
      <c r="M32" s="6">
        <f t="shared" si="2"/>
        <v>65.674017700456417</v>
      </c>
      <c r="N32" s="6">
        <f t="shared" si="2"/>
        <v>66.353513226672717</v>
      </c>
      <c r="O32" s="6">
        <f t="shared" si="2"/>
        <v>68.530592151109204</v>
      </c>
      <c r="P32" s="6">
        <f t="shared" si="2"/>
        <v>70.340615359078399</v>
      </c>
      <c r="Q32" s="6">
        <f t="shared" si="2"/>
        <v>71.963663874731054</v>
      </c>
      <c r="R32" s="6">
        <f t="shared" si="2"/>
        <v>73.054080184493401</v>
      </c>
      <c r="S32" s="6">
        <f t="shared" si="2"/>
        <v>74.053406945720354</v>
      </c>
      <c r="T32" s="6">
        <f t="shared" si="2"/>
        <v>75.963645248981663</v>
      </c>
      <c r="U32" s="6">
        <f t="shared" si="2"/>
        <v>78.607234968966722</v>
      </c>
      <c r="V32" s="6">
        <f t="shared" si="2"/>
        <v>81.384869426003632</v>
      </c>
      <c r="W32" s="6">
        <f t="shared" si="2"/>
        <v>84.214386585920835</v>
      </c>
      <c r="X32" s="6">
        <f t="shared" si="2"/>
        <v>86.364081733784658</v>
      </c>
      <c r="Y32" s="6">
        <f t="shared" si="2"/>
        <v>88.045594407251215</v>
      </c>
      <c r="Z32" s="6">
        <f t="shared" si="2"/>
        <v>90.324180097723101</v>
      </c>
      <c r="AA32" s="6">
        <f t="shared" si="2"/>
        <v>91.684682262199303</v>
      </c>
      <c r="AB32" s="6">
        <f t="shared" si="2"/>
        <v>93.227936212017838</v>
      </c>
      <c r="AC32" s="6">
        <f t="shared" si="2"/>
        <v>95.512825041627835</v>
      </c>
      <c r="AD32" s="6">
        <f t="shared" si="2"/>
        <v>96.485478088375814</v>
      </c>
      <c r="AE32" s="6">
        <f t="shared" si="2"/>
        <v>97.580975445481883</v>
      </c>
      <c r="AF32" s="13">
        <f t="shared" si="2"/>
        <v>100</v>
      </c>
      <c r="AG32" s="6">
        <f t="shared" si="2"/>
        <v>102.51137901266259</v>
      </c>
      <c r="AH32" s="6">
        <f t="shared" ref="AH32:BA32" si="3">AH23/$AF$23*100</f>
        <v>103.46174181871093</v>
      </c>
      <c r="AI32" s="6">
        <f t="shared" si="3"/>
        <v>104.25754837039321</v>
      </c>
      <c r="AJ32" s="6">
        <f t="shared" si="3"/>
        <v>105.20704233161841</v>
      </c>
      <c r="AK32" s="6">
        <f t="shared" si="3"/>
        <v>106.86736910718932</v>
      </c>
      <c r="AL32" s="6">
        <f t="shared" si="3"/>
        <v>108.57643861256292</v>
      </c>
      <c r="AM32" s="6">
        <f t="shared" si="3"/>
        <v>109.85924606820063</v>
      </c>
      <c r="AN32" s="6">
        <f t="shared" si="3"/>
        <v>109.88782160728228</v>
      </c>
      <c r="AO32" s="6">
        <f t="shared" si="3"/>
        <v>106.58009903617813</v>
      </c>
      <c r="AP32" s="6">
        <f t="shared" si="3"/>
        <v>109.03695312997867</v>
      </c>
      <c r="AQ32" s="6">
        <f t="shared" si="3"/>
        <v>111.87299643848554</v>
      </c>
      <c r="AR32" s="6">
        <f t="shared" si="3"/>
        <v>112.56321604320716</v>
      </c>
      <c r="AS32" s="6">
        <f t="shared" si="3"/>
        <v>113.09758950689506</v>
      </c>
      <c r="AT32" s="6">
        <f t="shared" si="3"/>
        <v>114.26976108158942</v>
      </c>
      <c r="AU32" s="6">
        <f t="shared" si="3"/>
        <v>114.85192279462741</v>
      </c>
      <c r="AV32" s="6">
        <f t="shared" si="3"/>
        <v>116.40855195931108</v>
      </c>
      <c r="AW32" s="6">
        <f t="shared" si="3"/>
        <v>118.48366739435544</v>
      </c>
      <c r="AX32" s="6">
        <f t="shared" si="3"/>
        <v>118.72895995028567</v>
      </c>
      <c r="AY32" s="6">
        <f t="shared" si="3"/>
        <v>119.63296711970052</v>
      </c>
      <c r="AZ32" s="6">
        <f t="shared" si="3"/>
        <v>120.80709760941717</v>
      </c>
      <c r="BA32" s="6">
        <f t="shared" si="3"/>
        <v>121.85836059579276</v>
      </c>
    </row>
    <row r="33" spans="1:53" x14ac:dyDescent="0.2">
      <c r="A33" s="4" t="s">
        <v>87</v>
      </c>
      <c r="B33" s="6">
        <f t="shared" ref="B33:AG33" si="4">B24/$AF$24*100</f>
        <v>47.971712225209082</v>
      </c>
      <c r="C33" s="6">
        <f t="shared" si="4"/>
        <v>50.116265152032433</v>
      </c>
      <c r="D33" s="6">
        <f t="shared" si="4"/>
        <v>52.599011059975666</v>
      </c>
      <c r="E33" s="6">
        <f t="shared" si="4"/>
        <v>56.022059820706893</v>
      </c>
      <c r="F33" s="6">
        <f t="shared" si="4"/>
        <v>59.124078984628291</v>
      </c>
      <c r="G33" s="6">
        <f t="shared" si="4"/>
        <v>58.314382017504826</v>
      </c>
      <c r="H33" s="6">
        <f t="shared" si="4"/>
        <v>61.911710974826008</v>
      </c>
      <c r="I33" s="6">
        <f t="shared" si="4"/>
        <v>64.481087046186857</v>
      </c>
      <c r="J33" s="6">
        <f t="shared" si="4"/>
        <v>66.708196344415242</v>
      </c>
      <c r="K33" s="6">
        <f t="shared" si="4"/>
        <v>70.1523969763781</v>
      </c>
      <c r="L33" s="6">
        <f t="shared" si="4"/>
        <v>71.484614165262954</v>
      </c>
      <c r="M33" s="6">
        <f t="shared" si="4"/>
        <v>71.903316195603736</v>
      </c>
      <c r="N33" s="6">
        <f t="shared" si="4"/>
        <v>71.614666515670336</v>
      </c>
      <c r="O33" s="6">
        <f t="shared" si="4"/>
        <v>72.247162060754135</v>
      </c>
      <c r="P33" s="6">
        <f t="shared" si="4"/>
        <v>74.996977356275423</v>
      </c>
      <c r="Q33" s="6">
        <f t="shared" si="4"/>
        <v>76.516283775081632</v>
      </c>
      <c r="R33" s="6">
        <f t="shared" si="4"/>
        <v>77.813738191547998</v>
      </c>
      <c r="S33" s="6">
        <f t="shared" si="4"/>
        <v>79.302541405479857</v>
      </c>
      <c r="T33" s="6">
        <f t="shared" si="4"/>
        <v>81.592933811552413</v>
      </c>
      <c r="U33" s="6">
        <f t="shared" si="4"/>
        <v>84.494690743832706</v>
      </c>
      <c r="V33" s="6">
        <f t="shared" si="4"/>
        <v>85.30852974704159</v>
      </c>
      <c r="W33" s="6">
        <f t="shared" si="4"/>
        <v>85.347995673477428</v>
      </c>
      <c r="X33" s="6">
        <f t="shared" si="4"/>
        <v>86.542407227016966</v>
      </c>
      <c r="Y33" s="6">
        <f t="shared" si="4"/>
        <v>88.17932851396219</v>
      </c>
      <c r="Z33" s="6">
        <f t="shared" si="4"/>
        <v>91.883275565357593</v>
      </c>
      <c r="AA33" s="6">
        <f t="shared" si="4"/>
        <v>94.607262374991549</v>
      </c>
      <c r="AB33" s="6">
        <f t="shared" si="4"/>
        <v>94.715359090643176</v>
      </c>
      <c r="AC33" s="6">
        <f t="shared" si="4"/>
        <v>96.463368458431219</v>
      </c>
      <c r="AD33" s="6">
        <f t="shared" si="4"/>
        <v>96.529557626375606</v>
      </c>
      <c r="AE33" s="6">
        <f t="shared" si="4"/>
        <v>97.208407957910993</v>
      </c>
      <c r="AF33" s="13">
        <f t="shared" si="4"/>
        <v>100</v>
      </c>
      <c r="AG33" s="6">
        <f t="shared" si="4"/>
        <v>100.67060606840701</v>
      </c>
      <c r="AH33" s="6">
        <f t="shared" ref="AH33:BA33" si="5">AH24/$AF$24*100</f>
        <v>99.881173799568742</v>
      </c>
      <c r="AI33" s="6">
        <f t="shared" si="5"/>
        <v>99.173386085496091</v>
      </c>
      <c r="AJ33" s="6">
        <f t="shared" si="5"/>
        <v>100.00505195705614</v>
      </c>
      <c r="AK33" s="6">
        <f t="shared" si="5"/>
        <v>100.45186485838578</v>
      </c>
      <c r="AL33" s="6">
        <f t="shared" si="5"/>
        <v>100.23071614912953</v>
      </c>
      <c r="AM33" s="6">
        <f t="shared" si="5"/>
        <v>100.15453112018815</v>
      </c>
      <c r="AN33" s="6">
        <f t="shared" si="5"/>
        <v>99.583447657952505</v>
      </c>
      <c r="AO33" s="6">
        <f t="shared" si="5"/>
        <v>97.599691036334391</v>
      </c>
      <c r="AP33" s="6">
        <f t="shared" si="5"/>
        <v>99.818593984808189</v>
      </c>
      <c r="AQ33" s="6">
        <f t="shared" si="5"/>
        <v>100.49245870769157</v>
      </c>
      <c r="AR33" s="6">
        <f t="shared" si="5"/>
        <v>99.955290653970437</v>
      </c>
      <c r="AS33" s="6">
        <f t="shared" si="5"/>
        <v>100.74978435820829</v>
      </c>
      <c r="AT33" s="6">
        <f t="shared" si="5"/>
        <v>100.82992754337224</v>
      </c>
      <c r="AU33" s="6">
        <f t="shared" si="5"/>
        <v>100.8897889692328</v>
      </c>
      <c r="AV33" s="6">
        <f t="shared" si="5"/>
        <v>100.57965946738459</v>
      </c>
      <c r="AW33" s="6">
        <f t="shared" si="5"/>
        <v>101.22849378089869</v>
      </c>
      <c r="AX33" s="6">
        <f t="shared" si="5"/>
        <v>101.21595772385848</v>
      </c>
      <c r="AY33" s="6">
        <f t="shared" si="5"/>
        <v>101.71884071367072</v>
      </c>
      <c r="AZ33" s="6">
        <f t="shared" si="5"/>
        <v>104.80085299024864</v>
      </c>
      <c r="BA33" s="6">
        <f t="shared" si="5"/>
        <v>103.48643044334722</v>
      </c>
    </row>
    <row r="34" spans="1:53" x14ac:dyDescent="0.2">
      <c r="A34" s="4" t="s">
        <v>82</v>
      </c>
      <c r="B34" s="6">
        <f t="shared" ref="B34:AG34" si="6">B25/$AF$25*100</f>
        <v>127.8610256282382</v>
      </c>
      <c r="C34" s="6">
        <f t="shared" si="6"/>
        <v>127.68286931226653</v>
      </c>
      <c r="D34" s="6">
        <f t="shared" si="6"/>
        <v>124.27513808386837</v>
      </c>
      <c r="E34" s="6">
        <f t="shared" si="6"/>
        <v>123.23552109049005</v>
      </c>
      <c r="F34" s="6">
        <f t="shared" si="6"/>
        <v>121.18467245866601</v>
      </c>
      <c r="G34" s="6">
        <f t="shared" si="6"/>
        <v>119.52500878560552</v>
      </c>
      <c r="H34" s="6">
        <f t="shared" si="6"/>
        <v>121.21152098476722</v>
      </c>
      <c r="I34" s="6">
        <f t="shared" si="6"/>
        <v>118.73722252344969</v>
      </c>
      <c r="J34" s="6">
        <f t="shared" si="6"/>
        <v>116.72860591454362</v>
      </c>
      <c r="K34" s="6">
        <f t="shared" si="6"/>
        <v>116.50492426100804</v>
      </c>
      <c r="L34" s="6">
        <f t="shared" si="6"/>
        <v>115.90122646512913</v>
      </c>
      <c r="M34" s="6">
        <f t="shared" si="6"/>
        <v>114.58273288891642</v>
      </c>
      <c r="N34" s="6">
        <f t="shared" si="6"/>
        <v>110.01320116009022</v>
      </c>
      <c r="O34" s="6">
        <f t="shared" si="6"/>
        <v>108.85326219323646</v>
      </c>
      <c r="P34" s="6">
        <f t="shared" si="6"/>
        <v>108.42636773411998</v>
      </c>
      <c r="Q34" s="6">
        <f t="shared" si="6"/>
        <v>106.15933139037629</v>
      </c>
      <c r="R34" s="6">
        <f t="shared" si="6"/>
        <v>105.77620745145254</v>
      </c>
      <c r="S34" s="6">
        <f t="shared" si="6"/>
        <v>106.48426791852418</v>
      </c>
      <c r="T34" s="6">
        <f t="shared" si="6"/>
        <v>106.99904005855589</v>
      </c>
      <c r="U34" s="6">
        <f t="shared" si="6"/>
        <v>105.9632718431149</v>
      </c>
      <c r="V34" s="6">
        <f t="shared" si="6"/>
        <v>105.55154417569329</v>
      </c>
      <c r="W34" s="6">
        <f t="shared" si="6"/>
        <v>105.09792388523225</v>
      </c>
      <c r="X34" s="6">
        <f t="shared" si="6"/>
        <v>104.92920287304763</v>
      </c>
      <c r="Y34" s="6">
        <f t="shared" si="6"/>
        <v>104.38589367808093</v>
      </c>
      <c r="Z34" s="6">
        <f t="shared" si="6"/>
        <v>104.16435520419004</v>
      </c>
      <c r="AA34" s="6">
        <f t="shared" si="6"/>
        <v>102.75118516878206</v>
      </c>
      <c r="AB34" s="6">
        <f t="shared" si="6"/>
        <v>102.49898847092945</v>
      </c>
      <c r="AC34" s="6">
        <f t="shared" si="6"/>
        <v>102.39399326719712</v>
      </c>
      <c r="AD34" s="6">
        <f t="shared" si="6"/>
        <v>101.72946210191331</v>
      </c>
      <c r="AE34" s="6">
        <f t="shared" si="6"/>
        <v>101.2812174075609</v>
      </c>
      <c r="AF34" s="13">
        <f t="shared" si="6"/>
        <v>100</v>
      </c>
      <c r="AG34" s="6">
        <f t="shared" si="6"/>
        <v>98.692056055214621</v>
      </c>
      <c r="AH34" s="6">
        <f t="shared" ref="AH34:BA34" si="7">AH25/$AF$25*100</f>
        <v>96.50576197357627</v>
      </c>
      <c r="AI34" s="6">
        <f t="shared" si="7"/>
        <v>96.722020209312603</v>
      </c>
      <c r="AJ34" s="6">
        <f t="shared" si="7"/>
        <v>98.236404691667303</v>
      </c>
      <c r="AK34" s="6">
        <f t="shared" si="7"/>
        <v>98.314686577380101</v>
      </c>
      <c r="AL34" s="6">
        <f t="shared" si="7"/>
        <v>97.219628880164393</v>
      </c>
      <c r="AM34" s="6">
        <f t="shared" si="7"/>
        <v>98.618830451223033</v>
      </c>
      <c r="AN34" s="6">
        <f t="shared" si="7"/>
        <v>99.002609895867806</v>
      </c>
      <c r="AO34" s="6">
        <f t="shared" si="7"/>
        <v>98.274596707372496</v>
      </c>
      <c r="AP34" s="6">
        <f t="shared" si="7"/>
        <v>98.810544922823524</v>
      </c>
      <c r="AQ34" s="6">
        <f t="shared" si="7"/>
        <v>99.229460693362114</v>
      </c>
      <c r="AR34" s="6">
        <f t="shared" si="7"/>
        <v>98.879692722943574</v>
      </c>
      <c r="AS34" s="6">
        <f t="shared" si="7"/>
        <v>97.940319463340941</v>
      </c>
      <c r="AT34" s="6">
        <f t="shared" si="7"/>
        <v>97.418548010973552</v>
      </c>
      <c r="AU34" s="6">
        <f t="shared" si="7"/>
        <v>97.506675316681225</v>
      </c>
      <c r="AV34" s="6">
        <f t="shared" si="7"/>
        <v>97.672557215834516</v>
      </c>
      <c r="AW34" s="6">
        <f t="shared" si="7"/>
        <v>96.744354826120798</v>
      </c>
      <c r="AX34" s="6">
        <f t="shared" si="7"/>
        <v>97.181070320290985</v>
      </c>
      <c r="AY34" s="6">
        <f t="shared" si="7"/>
        <v>97.421514118211633</v>
      </c>
      <c r="AZ34" s="6">
        <f t="shared" si="7"/>
        <v>90.008893200876614</v>
      </c>
      <c r="BA34" s="6">
        <f t="shared" si="7"/>
        <v>95.216310028067966</v>
      </c>
    </row>
    <row r="35" spans="1:53" x14ac:dyDescent="0.2">
      <c r="A35" s="4" t="s">
        <v>83</v>
      </c>
      <c r="B35" s="6">
        <f t="shared" ref="B35:AG35" si="8">B26/$AF$26*100</f>
        <v>133.73359525592198</v>
      </c>
      <c r="C35" s="6">
        <f t="shared" si="8"/>
        <v>131.55676171437912</v>
      </c>
      <c r="D35" s="6">
        <f t="shared" si="8"/>
        <v>129.98585595073439</v>
      </c>
      <c r="E35" s="6">
        <f t="shared" si="8"/>
        <v>128.04108514349676</v>
      </c>
      <c r="F35" s="6">
        <f t="shared" si="8"/>
        <v>125.35310647945788</v>
      </c>
      <c r="G35" s="6">
        <f t="shared" si="8"/>
        <v>122.84499590841259</v>
      </c>
      <c r="H35" s="6">
        <f t="shared" si="8"/>
        <v>123.69549726753439</v>
      </c>
      <c r="I35" s="6">
        <f t="shared" si="8"/>
        <v>122.50314863522252</v>
      </c>
      <c r="J35" s="6">
        <f t="shared" si="8"/>
        <v>121.21136823572594</v>
      </c>
      <c r="K35" s="6">
        <f t="shared" si="8"/>
        <v>120.40249147887553</v>
      </c>
      <c r="L35" s="6">
        <f t="shared" si="8"/>
        <v>119.08349106299858</v>
      </c>
      <c r="M35" s="6">
        <f t="shared" si="8"/>
        <v>117.61449943969551</v>
      </c>
      <c r="N35" s="6">
        <f t="shared" si="8"/>
        <v>116.85280039275167</v>
      </c>
      <c r="O35" s="6">
        <f t="shared" si="8"/>
        <v>115.9754870159813</v>
      </c>
      <c r="P35" s="6">
        <f t="shared" si="8"/>
        <v>115.18658364229233</v>
      </c>
      <c r="Q35" s="6">
        <f t="shared" si="8"/>
        <v>113.61558026183012</v>
      </c>
      <c r="R35" s="6">
        <f t="shared" si="8"/>
        <v>112.3234121236959</v>
      </c>
      <c r="S35" s="6">
        <f t="shared" si="8"/>
        <v>110.81361428313829</v>
      </c>
      <c r="T35" s="6">
        <f t="shared" si="8"/>
        <v>110.4599683360377</v>
      </c>
      <c r="U35" s="6">
        <f t="shared" si="8"/>
        <v>108.86176131098837</v>
      </c>
      <c r="V35" s="6">
        <f t="shared" si="8"/>
        <v>107.29075608869942</v>
      </c>
      <c r="W35" s="6">
        <f t="shared" si="8"/>
        <v>106.01219106895905</v>
      </c>
      <c r="X35" s="6">
        <f t="shared" si="8"/>
        <v>106.76491973749829</v>
      </c>
      <c r="Y35" s="6">
        <f t="shared" si="8"/>
        <v>105.06411941554916</v>
      </c>
      <c r="Z35" s="6">
        <f t="shared" si="8"/>
        <v>104.81902452914093</v>
      </c>
      <c r="AA35" s="6">
        <f t="shared" si="8"/>
        <v>104.40887345220393</v>
      </c>
      <c r="AB35" s="6">
        <f t="shared" si="8"/>
        <v>103.467162104054</v>
      </c>
      <c r="AC35" s="6">
        <f t="shared" si="8"/>
        <v>102.84786689336953</v>
      </c>
      <c r="AD35" s="6">
        <f t="shared" si="8"/>
        <v>102.63386975079727</v>
      </c>
      <c r="AE35" s="6">
        <f t="shared" si="8"/>
        <v>101.74495136478778</v>
      </c>
      <c r="AF35" s="13">
        <f t="shared" si="8"/>
        <v>100</v>
      </c>
      <c r="AG35" s="6">
        <f t="shared" si="8"/>
        <v>99.469135257138518</v>
      </c>
      <c r="AH35" s="6">
        <f t="shared" ref="AH35:BA35" si="9">AH26/$AF$26*100</f>
        <v>98.838918423153004</v>
      </c>
      <c r="AI35" s="6">
        <f t="shared" si="9"/>
        <v>98.462671215421167</v>
      </c>
      <c r="AJ35" s="6">
        <f t="shared" si="9"/>
        <v>98.40712397192361</v>
      </c>
      <c r="AK35" s="6">
        <f t="shared" si="9"/>
        <v>97.713707104316413</v>
      </c>
      <c r="AL35" s="6">
        <f t="shared" si="9"/>
        <v>99.129954130485061</v>
      </c>
      <c r="AM35" s="6">
        <f t="shared" si="9"/>
        <v>99.192529375545448</v>
      </c>
      <c r="AN35" s="6">
        <f t="shared" si="9"/>
        <v>98.731007840657142</v>
      </c>
      <c r="AO35" s="6">
        <f t="shared" si="9"/>
        <v>95.846530343141637</v>
      </c>
      <c r="AP35" s="6">
        <f t="shared" si="9"/>
        <v>97.258111135360537</v>
      </c>
      <c r="AQ35" s="6">
        <f t="shared" si="9"/>
        <v>97.337189148053156</v>
      </c>
      <c r="AR35" s="6">
        <f t="shared" si="9"/>
        <v>96.047019460152683</v>
      </c>
      <c r="AS35" s="6">
        <f t="shared" si="9"/>
        <v>95.261107417744441</v>
      </c>
      <c r="AT35" s="6">
        <f t="shared" si="9"/>
        <v>95.530292988678084</v>
      </c>
      <c r="AU35" s="6">
        <f t="shared" si="9"/>
        <v>95.567052917222</v>
      </c>
      <c r="AV35" s="6">
        <f t="shared" si="9"/>
        <v>95.201797322207526</v>
      </c>
      <c r="AW35" s="6">
        <f t="shared" si="9"/>
        <v>94.760856564011533</v>
      </c>
      <c r="AX35" s="6">
        <f t="shared" si="9"/>
        <v>94.184015869086451</v>
      </c>
      <c r="AY35" s="6">
        <f t="shared" si="9"/>
        <v>93.602489771570376</v>
      </c>
      <c r="AZ35" s="6">
        <f t="shared" si="9"/>
        <v>89.985562459053426</v>
      </c>
      <c r="BA35" s="6">
        <f t="shared" si="9"/>
        <v>91.42047769537956</v>
      </c>
    </row>
    <row r="36" spans="1:53" x14ac:dyDescent="0.2">
      <c r="A36" s="4" t="s">
        <v>84</v>
      </c>
      <c r="B36" s="6">
        <f t="shared" ref="B36:AG36" si="10">B27/$AF$27*100</f>
        <v>110.38366104661563</v>
      </c>
      <c r="C36" s="6">
        <f t="shared" si="10"/>
        <v>107.54719614812507</v>
      </c>
      <c r="D36" s="6">
        <f t="shared" si="10"/>
        <v>106.52765535867081</v>
      </c>
      <c r="E36" s="6">
        <f t="shared" si="10"/>
        <v>105.64975292581813</v>
      </c>
      <c r="F36" s="6">
        <f t="shared" si="10"/>
        <v>103.99715501579696</v>
      </c>
      <c r="G36" s="6">
        <f t="shared" si="10"/>
        <v>103.15818960543007</v>
      </c>
      <c r="H36" s="6">
        <f t="shared" si="10"/>
        <v>103.0449218344754</v>
      </c>
      <c r="I36" s="6">
        <f t="shared" si="10"/>
        <v>101.1614732226944</v>
      </c>
      <c r="J36" s="6">
        <f t="shared" si="10"/>
        <v>100.61863666371949</v>
      </c>
      <c r="K36" s="6">
        <f t="shared" si="10"/>
        <v>100.26537916898408</v>
      </c>
      <c r="L36" s="6">
        <f t="shared" si="10"/>
        <v>100.32140311973134</v>
      </c>
      <c r="M36" s="6">
        <f t="shared" si="10"/>
        <v>100.66070616180565</v>
      </c>
      <c r="N36" s="6">
        <f t="shared" si="10"/>
        <v>101.27718424570686</v>
      </c>
      <c r="O36" s="6">
        <f t="shared" si="10"/>
        <v>101.23788147857611</v>
      </c>
      <c r="P36" s="6">
        <f t="shared" si="10"/>
        <v>100.67759435457731</v>
      </c>
      <c r="Q36" s="6">
        <f t="shared" si="10"/>
        <v>100.48846762031174</v>
      </c>
      <c r="R36" s="6">
        <f t="shared" si="10"/>
        <v>100.9444261248733</v>
      </c>
      <c r="S36" s="6">
        <f t="shared" si="10"/>
        <v>101.97819052737465</v>
      </c>
      <c r="T36" s="6">
        <f t="shared" si="10"/>
        <v>102.17629386860894</v>
      </c>
      <c r="U36" s="6">
        <f t="shared" si="10"/>
        <v>101.31884821962115</v>
      </c>
      <c r="V36" s="6">
        <f t="shared" si="10"/>
        <v>100.73989612001364</v>
      </c>
      <c r="W36" s="6">
        <f t="shared" si="10"/>
        <v>100.36427139720389</v>
      </c>
      <c r="X36" s="6">
        <f t="shared" si="10"/>
        <v>100.53510603487739</v>
      </c>
      <c r="Y36" s="6">
        <f t="shared" si="10"/>
        <v>100.52770579975952</v>
      </c>
      <c r="Z36" s="6">
        <f t="shared" si="10"/>
        <v>100.19908296613302</v>
      </c>
      <c r="AA36" s="6">
        <f t="shared" si="10"/>
        <v>100.32509618399099</v>
      </c>
      <c r="AB36" s="6">
        <f t="shared" si="10"/>
        <v>100.86227448359904</v>
      </c>
      <c r="AC36" s="6">
        <f t="shared" si="10"/>
        <v>100.52242663496035</v>
      </c>
      <c r="AD36" s="6">
        <f t="shared" si="10"/>
        <v>101.23959475469557</v>
      </c>
      <c r="AE36" s="6">
        <f t="shared" si="10"/>
        <v>101.06367249929278</v>
      </c>
      <c r="AF36" s="13">
        <f t="shared" si="10"/>
        <v>100</v>
      </c>
      <c r="AG36" s="6">
        <f t="shared" si="10"/>
        <v>99.321058924672229</v>
      </c>
      <c r="AH36" s="6">
        <f t="shared" ref="AH36:BA36" si="11">AH27/$AF$27*100</f>
        <v>98.702415829208576</v>
      </c>
      <c r="AI36" s="6">
        <f t="shared" si="11"/>
        <v>98.103221463320907</v>
      </c>
      <c r="AJ36" s="6">
        <f t="shared" si="11"/>
        <v>98.076831260345159</v>
      </c>
      <c r="AK36" s="6">
        <f t="shared" si="11"/>
        <v>97.886915151092225</v>
      </c>
      <c r="AL36" s="6">
        <f t="shared" si="11"/>
        <v>97.927445786827107</v>
      </c>
      <c r="AM36" s="6">
        <f t="shared" si="11"/>
        <v>98.24394305316207</v>
      </c>
      <c r="AN36" s="6">
        <f t="shared" si="11"/>
        <v>97.640329268310495</v>
      </c>
      <c r="AO36" s="6">
        <f t="shared" si="11"/>
        <v>95.944848217542443</v>
      </c>
      <c r="AP36" s="6">
        <f t="shared" si="11"/>
        <v>96.031520618287388</v>
      </c>
      <c r="AQ36" s="6">
        <f t="shared" si="11"/>
        <v>95.80366008303227</v>
      </c>
      <c r="AR36" s="6">
        <f t="shared" si="11"/>
        <v>93.700366132333187</v>
      </c>
      <c r="AS36" s="6">
        <f t="shared" si="11"/>
        <v>92.913857162585771</v>
      </c>
      <c r="AT36" s="6">
        <f t="shared" si="11"/>
        <v>92.765271927757396</v>
      </c>
      <c r="AU36" s="6">
        <f t="shared" si="11"/>
        <v>92.826227621022511</v>
      </c>
      <c r="AV36" s="6">
        <f t="shared" si="11"/>
        <v>93.054772515475861</v>
      </c>
      <c r="AW36" s="6">
        <f t="shared" si="11"/>
        <v>92.91749353020991</v>
      </c>
      <c r="AX36" s="6">
        <f t="shared" si="11"/>
        <v>92.928024187093854</v>
      </c>
      <c r="AY36" s="6">
        <f t="shared" si="11"/>
        <v>92.432322367950533</v>
      </c>
      <c r="AZ36" s="6">
        <f t="shared" si="11"/>
        <v>83.401873485245531</v>
      </c>
      <c r="BA36" s="6">
        <f t="shared" si="11"/>
        <v>89.65541212346298</v>
      </c>
    </row>
    <row r="37" spans="1:53" x14ac:dyDescent="0.2">
      <c r="A37" t="s">
        <v>88</v>
      </c>
    </row>
    <row r="39" spans="1:53" x14ac:dyDescent="0.2">
      <c r="A39" s="11"/>
      <c r="B39" s="3" t="s">
        <v>5</v>
      </c>
      <c r="C39" s="3" t="s">
        <v>6</v>
      </c>
      <c r="D39" s="3" t="s">
        <v>7</v>
      </c>
      <c r="E39" s="3" t="s">
        <v>8</v>
      </c>
      <c r="F39" s="3" t="s">
        <v>9</v>
      </c>
      <c r="G39" s="3" t="s">
        <v>10</v>
      </c>
      <c r="H39" s="3" t="s">
        <v>11</v>
      </c>
      <c r="I39" s="3" t="s">
        <v>12</v>
      </c>
      <c r="J39" s="3" t="s">
        <v>13</v>
      </c>
      <c r="K39" s="3" t="s">
        <v>14</v>
      </c>
      <c r="L39" s="3" t="s">
        <v>15</v>
      </c>
      <c r="M39" s="3" t="s">
        <v>16</v>
      </c>
      <c r="N39" s="3" t="s">
        <v>17</v>
      </c>
      <c r="O39" s="3" t="s">
        <v>18</v>
      </c>
      <c r="P39" s="3" t="s">
        <v>19</v>
      </c>
      <c r="Q39" s="3" t="s">
        <v>20</v>
      </c>
      <c r="R39" s="3" t="s">
        <v>21</v>
      </c>
      <c r="S39" s="3" t="s">
        <v>22</v>
      </c>
      <c r="T39" s="3" t="s">
        <v>23</v>
      </c>
      <c r="U39" s="3" t="s">
        <v>24</v>
      </c>
      <c r="V39" s="3" t="s">
        <v>25</v>
      </c>
      <c r="W39" s="3" t="s">
        <v>26</v>
      </c>
      <c r="X39" s="3" t="s">
        <v>27</v>
      </c>
      <c r="Y39" s="3" t="s">
        <v>28</v>
      </c>
      <c r="Z39" s="3" t="s">
        <v>29</v>
      </c>
      <c r="AA39" s="3" t="s">
        <v>30</v>
      </c>
      <c r="AB39" s="3" t="s">
        <v>31</v>
      </c>
      <c r="AC39" s="3" t="s">
        <v>32</v>
      </c>
      <c r="AD39" s="3" t="s">
        <v>33</v>
      </c>
      <c r="AE39" s="3" t="s">
        <v>34</v>
      </c>
      <c r="AF39" s="3" t="s">
        <v>35</v>
      </c>
      <c r="AG39" s="3" t="s">
        <v>36</v>
      </c>
      <c r="AH39" s="3" t="s">
        <v>37</v>
      </c>
      <c r="AI39" s="3" t="s">
        <v>38</v>
      </c>
      <c r="AJ39" s="3" t="s">
        <v>39</v>
      </c>
      <c r="AK39" s="3" t="s">
        <v>40</v>
      </c>
      <c r="AL39" s="3" t="s">
        <v>41</v>
      </c>
      <c r="AM39" s="3" t="s">
        <v>42</v>
      </c>
      <c r="AN39" s="3" t="s">
        <v>43</v>
      </c>
      <c r="AO39" s="3" t="s">
        <v>44</v>
      </c>
      <c r="AP39" s="3" t="s">
        <v>45</v>
      </c>
      <c r="AQ39" s="3" t="s">
        <v>46</v>
      </c>
      <c r="AR39" s="3" t="s">
        <v>47</v>
      </c>
      <c r="AS39" s="3" t="s">
        <v>48</v>
      </c>
      <c r="AT39" s="3" t="s">
        <v>49</v>
      </c>
      <c r="AU39" s="3" t="s">
        <v>50</v>
      </c>
      <c r="AV39" s="3" t="s">
        <v>51</v>
      </c>
      <c r="AW39" s="3" t="s">
        <v>52</v>
      </c>
      <c r="AX39" s="3" t="s">
        <v>53</v>
      </c>
      <c r="AY39" s="3" t="s">
        <v>54</v>
      </c>
      <c r="AZ39" s="3" t="s">
        <v>55</v>
      </c>
      <c r="BA39" s="3" t="s">
        <v>56</v>
      </c>
    </row>
    <row r="40" spans="1:53" x14ac:dyDescent="0.2">
      <c r="A40" s="4" t="s">
        <v>85</v>
      </c>
      <c r="B40" s="13">
        <f t="shared" ref="B40:AG40" si="12">B22/$V$22*100</f>
        <v>50.173295993420155</v>
      </c>
      <c r="C40" s="13">
        <f t="shared" si="12"/>
        <v>52.667515295967128</v>
      </c>
      <c r="D40" s="13">
        <f t="shared" si="12"/>
        <v>56.209058860923236</v>
      </c>
      <c r="E40" s="13">
        <f t="shared" si="12"/>
        <v>59.454524221188464</v>
      </c>
      <c r="F40" s="13">
        <f t="shared" si="12"/>
        <v>62.48613852517645</v>
      </c>
      <c r="G40" s="13">
        <f t="shared" si="12"/>
        <v>63.236135281191352</v>
      </c>
      <c r="H40" s="13">
        <f t="shared" si="12"/>
        <v>64.536078846349028</v>
      </c>
      <c r="I40" s="13">
        <f t="shared" si="12"/>
        <v>67.562889112862663</v>
      </c>
      <c r="J40" s="13">
        <f t="shared" si="12"/>
        <v>71.035217164120397</v>
      </c>
      <c r="K40" s="13">
        <f t="shared" si="12"/>
        <v>73.204420655127095</v>
      </c>
      <c r="L40" s="13">
        <f t="shared" si="12"/>
        <v>74.407407909772104</v>
      </c>
      <c r="M40" s="13">
        <f t="shared" si="12"/>
        <v>76.145543522458851</v>
      </c>
      <c r="N40" s="13">
        <f t="shared" si="12"/>
        <v>81.08381898974703</v>
      </c>
      <c r="O40" s="13">
        <f t="shared" si="12"/>
        <v>83.056273209978457</v>
      </c>
      <c r="P40" s="13">
        <f t="shared" si="12"/>
        <v>85.081168706415895</v>
      </c>
      <c r="Q40" s="13">
        <f t="shared" si="12"/>
        <v>88.500673342123093</v>
      </c>
      <c r="R40" s="13">
        <f t="shared" si="12"/>
        <v>90.454742880481547</v>
      </c>
      <c r="S40" s="13">
        <f t="shared" si="12"/>
        <v>91.34673589799786</v>
      </c>
      <c r="T40" s="13">
        <f t="shared" si="12"/>
        <v>94.296719358923028</v>
      </c>
      <c r="U40" s="13">
        <f t="shared" si="12"/>
        <v>97.657687385911984</v>
      </c>
      <c r="V40" s="13">
        <f t="shared" si="12"/>
        <v>100</v>
      </c>
      <c r="W40" s="13">
        <f t="shared" si="12"/>
        <v>101.25294882444489</v>
      </c>
      <c r="X40" s="13">
        <f t="shared" si="12"/>
        <v>103.69001939798103</v>
      </c>
      <c r="Y40" s="13">
        <f t="shared" si="12"/>
        <v>104.65492544230423</v>
      </c>
      <c r="Z40" s="13">
        <f t="shared" si="12"/>
        <v>106.81437598135797</v>
      </c>
      <c r="AA40" s="13">
        <f t="shared" si="12"/>
        <v>109.47043969498895</v>
      </c>
      <c r="AB40" s="13">
        <f t="shared" si="12"/>
        <v>110.66326036333555</v>
      </c>
      <c r="AC40" s="13">
        <f t="shared" si="12"/>
        <v>112.49433562408373</v>
      </c>
      <c r="AD40" s="13">
        <f t="shared" si="12"/>
        <v>115.27694625142928</v>
      </c>
      <c r="AE40" s="13">
        <f t="shared" si="12"/>
        <v>116.93813747719079</v>
      </c>
      <c r="AF40" s="13">
        <f t="shared" si="12"/>
        <v>120.03542095777304</v>
      </c>
      <c r="AG40" s="13">
        <f t="shared" si="12"/>
        <v>122.28129167969684</v>
      </c>
      <c r="AH40" s="13">
        <f t="shared" ref="AH40:BA40" si="13">AH22/$V$22*100</f>
        <v>125.851226938153</v>
      </c>
      <c r="AI40" s="13">
        <f t="shared" si="13"/>
        <v>126.56953342423772</v>
      </c>
      <c r="AJ40" s="13">
        <f t="shared" si="13"/>
        <v>127.96829150496258</v>
      </c>
      <c r="AK40" s="13">
        <f t="shared" si="13"/>
        <v>129.10412091930294</v>
      </c>
      <c r="AL40" s="13">
        <f t="shared" si="13"/>
        <v>132.31836213565165</v>
      </c>
      <c r="AM40" s="13">
        <f t="shared" si="13"/>
        <v>131.69822556744856</v>
      </c>
      <c r="AN40" s="13">
        <f t="shared" si="13"/>
        <v>130.85798093611791</v>
      </c>
      <c r="AO40" s="13">
        <f t="shared" si="13"/>
        <v>129.51956097816418</v>
      </c>
      <c r="AP40" s="13">
        <f t="shared" si="13"/>
        <v>131.19617425604503</v>
      </c>
      <c r="AQ40" s="13">
        <f t="shared" si="13"/>
        <v>132.50984334260559</v>
      </c>
      <c r="AR40" s="13">
        <f t="shared" si="13"/>
        <v>132.9427862233139</v>
      </c>
      <c r="AS40" s="13">
        <f t="shared" si="13"/>
        <v>134.743174854828</v>
      </c>
      <c r="AT40" s="13">
        <f t="shared" si="13"/>
        <v>136.03967286688453</v>
      </c>
      <c r="AU40" s="13">
        <f t="shared" si="13"/>
        <v>137.14336688194831</v>
      </c>
      <c r="AV40" s="13">
        <f t="shared" si="13"/>
        <v>137.52658125586359</v>
      </c>
      <c r="AW40" s="13">
        <f t="shared" si="13"/>
        <v>140.4280750133654</v>
      </c>
      <c r="AX40" s="13">
        <f t="shared" si="13"/>
        <v>141.00344038792099</v>
      </c>
      <c r="AY40" s="13">
        <f t="shared" si="13"/>
        <v>141.5535341737347</v>
      </c>
      <c r="AZ40" s="13">
        <f t="shared" si="13"/>
        <v>142.26779880136743</v>
      </c>
      <c r="BA40" s="13">
        <f t="shared" si="13"/>
        <v>140.14329301567275</v>
      </c>
    </row>
    <row r="41" spans="1:53" x14ac:dyDescent="0.2">
      <c r="A41" s="4" t="s">
        <v>86</v>
      </c>
      <c r="B41" s="13">
        <f t="shared" ref="B41:AG41" si="14">B23/$V$23*100</f>
        <v>54.797405322724742</v>
      </c>
      <c r="C41" s="13">
        <f t="shared" si="14"/>
        <v>57.188914455163463</v>
      </c>
      <c r="D41" s="13">
        <f t="shared" si="14"/>
        <v>60.038667711531403</v>
      </c>
      <c r="E41" s="13">
        <f t="shared" si="14"/>
        <v>63.101232363413708</v>
      </c>
      <c r="F41" s="13">
        <f t="shared" si="14"/>
        <v>65.648734644780632</v>
      </c>
      <c r="G41" s="13">
        <f t="shared" si="14"/>
        <v>68.118762082563791</v>
      </c>
      <c r="H41" s="13">
        <f t="shared" si="14"/>
        <v>71.294649750660867</v>
      </c>
      <c r="I41" s="13">
        <f t="shared" si="14"/>
        <v>74.230639860397091</v>
      </c>
      <c r="J41" s="13">
        <f t="shared" si="14"/>
        <v>76.522239721397455</v>
      </c>
      <c r="K41" s="13">
        <f t="shared" si="14"/>
        <v>78.713314317777261</v>
      </c>
      <c r="L41" s="13">
        <f t="shared" si="14"/>
        <v>79.375993645230196</v>
      </c>
      <c r="M41" s="13">
        <f t="shared" si="14"/>
        <v>80.695611068305809</v>
      </c>
      <c r="N41" s="13">
        <f t="shared" si="14"/>
        <v>81.530527350667242</v>
      </c>
      <c r="O41" s="13">
        <f t="shared" si="14"/>
        <v>84.205568718664921</v>
      </c>
      <c r="P41" s="13">
        <f t="shared" si="14"/>
        <v>86.429597854221726</v>
      </c>
      <c r="Q41" s="13">
        <f t="shared" si="14"/>
        <v>88.423885646411847</v>
      </c>
      <c r="R41" s="13">
        <f t="shared" si="14"/>
        <v>89.763712468587642</v>
      </c>
      <c r="S41" s="13">
        <f t="shared" si="14"/>
        <v>90.9916148640514</v>
      </c>
      <c r="T41" s="13">
        <f t="shared" si="14"/>
        <v>93.338781255954416</v>
      </c>
      <c r="U41" s="13">
        <f t="shared" si="14"/>
        <v>96.587038258306251</v>
      </c>
      <c r="V41" s="13">
        <f t="shared" si="14"/>
        <v>100</v>
      </c>
      <c r="W41" s="13">
        <f t="shared" si="14"/>
        <v>103.47671155569012</v>
      </c>
      <c r="X41" s="13">
        <f t="shared" si="14"/>
        <v>106.11810566619904</v>
      </c>
      <c r="Y41" s="13">
        <f t="shared" si="14"/>
        <v>108.18423010103078</v>
      </c>
      <c r="Z41" s="13">
        <f t="shared" si="14"/>
        <v>110.98399583948122</v>
      </c>
      <c r="AA41" s="13">
        <f t="shared" si="14"/>
        <v>112.65568515233709</v>
      </c>
      <c r="AB41" s="13">
        <f t="shared" si="14"/>
        <v>114.55192699766152</v>
      </c>
      <c r="AC41" s="13">
        <f t="shared" si="14"/>
        <v>117.35943758989444</v>
      </c>
      <c r="AD41" s="13">
        <f t="shared" si="14"/>
        <v>118.55456520219877</v>
      </c>
      <c r="AE41" s="13">
        <f t="shared" si="14"/>
        <v>119.90063525776617</v>
      </c>
      <c r="AF41" s="13">
        <f t="shared" si="14"/>
        <v>122.87296238881544</v>
      </c>
      <c r="AG41" s="13">
        <f t="shared" si="14"/>
        <v>125.95876817848493</v>
      </c>
      <c r="AH41" s="13">
        <f t="shared" ref="AH41:BA41" si="15">AH23/$V$23*100</f>
        <v>127.126507111718</v>
      </c>
      <c r="AI41" s="13">
        <f t="shared" si="15"/>
        <v>128.10433819665431</v>
      </c>
      <c r="AJ41" s="13">
        <f t="shared" si="15"/>
        <v>129.27100955451462</v>
      </c>
      <c r="AK41" s="13">
        <f t="shared" si="15"/>
        <v>131.31110224899331</v>
      </c>
      <c r="AL41" s="13">
        <f t="shared" si="15"/>
        <v>133.41108657952972</v>
      </c>
      <c r="AM41" s="13">
        <f t="shared" si="15"/>
        <v>134.98731010201638</v>
      </c>
      <c r="AN41" s="13">
        <f t="shared" si="15"/>
        <v>135.02242171340455</v>
      </c>
      <c r="AO41" s="13">
        <f t="shared" si="15"/>
        <v>130.95812500268539</v>
      </c>
      <c r="AP41" s="13">
        <f t="shared" si="15"/>
        <v>133.976934409309</v>
      </c>
      <c r="AQ41" s="13">
        <f t="shared" si="15"/>
        <v>137.46166483710115</v>
      </c>
      <c r="AR41" s="13">
        <f t="shared" si="15"/>
        <v>138.309758112411</v>
      </c>
      <c r="AS41" s="13">
        <f t="shared" si="15"/>
        <v>138.96635861746404</v>
      </c>
      <c r="AT41" s="13">
        <f t="shared" si="15"/>
        <v>140.40664055557062</v>
      </c>
      <c r="AU41" s="13">
        <f t="shared" si="15"/>
        <v>141.1219598982739</v>
      </c>
      <c r="AV41" s="13">
        <f t="shared" si="15"/>
        <v>143.03463626632896</v>
      </c>
      <c r="AW41" s="13">
        <f t="shared" si="15"/>
        <v>145.58439207435552</v>
      </c>
      <c r="AX41" s="13">
        <f t="shared" si="15"/>
        <v>145.88579030434624</v>
      </c>
      <c r="AY41" s="13">
        <f t="shared" si="15"/>
        <v>146.99657069361359</v>
      </c>
      <c r="AZ41" s="13">
        <f t="shared" si="15"/>
        <v>148.43925960863871</v>
      </c>
      <c r="BA41" s="13">
        <f t="shared" si="15"/>
        <v>149.73097758249551</v>
      </c>
    </row>
    <row r="42" spans="1:53" x14ac:dyDescent="0.2">
      <c r="A42" s="4" t="s">
        <v>87</v>
      </c>
      <c r="B42" s="13">
        <f t="shared" ref="B42:AG42" si="16">B24/$V$24*100</f>
        <v>56.233195399634326</v>
      </c>
      <c r="C42" s="13">
        <f t="shared" si="16"/>
        <v>58.747074062392237</v>
      </c>
      <c r="D42" s="13">
        <f t="shared" si="16"/>
        <v>61.657387855520675</v>
      </c>
      <c r="E42" s="13">
        <f t="shared" si="16"/>
        <v>65.66993943844129</v>
      </c>
      <c r="F42" s="13">
        <f t="shared" si="16"/>
        <v>69.306175079964547</v>
      </c>
      <c r="G42" s="13">
        <f t="shared" si="16"/>
        <v>68.357035563055305</v>
      </c>
      <c r="H42" s="13">
        <f t="shared" si="16"/>
        <v>72.573881132880544</v>
      </c>
      <c r="I42" s="13">
        <f t="shared" si="16"/>
        <v>75.585744165779616</v>
      </c>
      <c r="J42" s="13">
        <f t="shared" si="16"/>
        <v>78.196396705252795</v>
      </c>
      <c r="K42" s="13">
        <f t="shared" si="16"/>
        <v>82.233742844232893</v>
      </c>
      <c r="L42" s="13">
        <f t="shared" si="16"/>
        <v>83.795388781438902</v>
      </c>
      <c r="M42" s="13">
        <f t="shared" si="16"/>
        <v>84.28619788526747</v>
      </c>
      <c r="N42" s="13">
        <f t="shared" si="16"/>
        <v>83.947838191589341</v>
      </c>
      <c r="O42" s="13">
        <f t="shared" si="16"/>
        <v>84.689259415187124</v>
      </c>
      <c r="P42" s="13">
        <f t="shared" si="16"/>
        <v>87.91263614395632</v>
      </c>
      <c r="Q42" s="13">
        <f t="shared" si="16"/>
        <v>89.693591018353175</v>
      </c>
      <c r="R42" s="13">
        <f t="shared" si="16"/>
        <v>91.214487487104407</v>
      </c>
      <c r="S42" s="13">
        <f t="shared" si="16"/>
        <v>92.959686025101121</v>
      </c>
      <c r="T42" s="13">
        <f t="shared" si="16"/>
        <v>95.644520018681916</v>
      </c>
      <c r="U42" s="13">
        <f t="shared" si="16"/>
        <v>99.046005123260144</v>
      </c>
      <c r="V42" s="13">
        <f t="shared" si="16"/>
        <v>100</v>
      </c>
      <c r="W42" s="13">
        <f t="shared" si="16"/>
        <v>100.04626257954845</v>
      </c>
      <c r="X42" s="13">
        <f t="shared" si="16"/>
        <v>101.44637058408357</v>
      </c>
      <c r="Y42" s="13">
        <f t="shared" si="16"/>
        <v>103.36519545634314</v>
      </c>
      <c r="Z42" s="13">
        <f t="shared" si="16"/>
        <v>107.70702043255412</v>
      </c>
      <c r="AA42" s="13">
        <f t="shared" si="16"/>
        <v>110.90012060402721</v>
      </c>
      <c r="AB42" s="13">
        <f t="shared" si="16"/>
        <v>111.02683327387646</v>
      </c>
      <c r="AC42" s="13">
        <f t="shared" si="16"/>
        <v>113.07587734130004</v>
      </c>
      <c r="AD42" s="13">
        <f t="shared" si="16"/>
        <v>113.15346532475334</v>
      </c>
      <c r="AE42" s="13">
        <f t="shared" si="16"/>
        <v>113.94922435793364</v>
      </c>
      <c r="AF42" s="13">
        <f t="shared" si="16"/>
        <v>117.22157244594629</v>
      </c>
      <c r="AG42" s="13">
        <f t="shared" si="16"/>
        <v>118.00766742425093</v>
      </c>
      <c r="AH42" s="13">
        <f t="shared" ref="AH42:BA42" si="17">AH24/$V$24*100</f>
        <v>117.08228250532299</v>
      </c>
      <c r="AI42" s="13">
        <f t="shared" si="17"/>
        <v>116.25260261730782</v>
      </c>
      <c r="AJ42" s="13">
        <f t="shared" si="17"/>
        <v>117.22749442944678</v>
      </c>
      <c r="AK42" s="13">
        <f t="shared" si="17"/>
        <v>117.75125553827675</v>
      </c>
      <c r="AL42" s="13">
        <f t="shared" si="17"/>
        <v>117.49202154384267</v>
      </c>
      <c r="AM42" s="13">
        <f t="shared" si="17"/>
        <v>117.40271625494918</v>
      </c>
      <c r="AN42" s="13">
        <f t="shared" si="17"/>
        <v>116.7332832405378</v>
      </c>
      <c r="AO42" s="13">
        <f t="shared" si="17"/>
        <v>114.40789253517647</v>
      </c>
      <c r="AP42" s="13">
        <f t="shared" si="17"/>
        <v>117.00892546242692</v>
      </c>
      <c r="AQ42" s="13">
        <f t="shared" si="17"/>
        <v>117.79884028674931</v>
      </c>
      <c r="AR42" s="13">
        <f t="shared" si="17"/>
        <v>117.16916344750013</v>
      </c>
      <c r="AS42" s="13">
        <f t="shared" si="17"/>
        <v>118.10048146059178</v>
      </c>
      <c r="AT42" s="13">
        <f t="shared" si="17"/>
        <v>118.19442656244922</v>
      </c>
      <c r="AU42" s="13">
        <f t="shared" si="17"/>
        <v>118.26459706713155</v>
      </c>
      <c r="AV42" s="13">
        <f t="shared" si="17"/>
        <v>117.90105838844629</v>
      </c>
      <c r="AW42" s="13">
        <f t="shared" si="17"/>
        <v>118.66163217331638</v>
      </c>
      <c r="AX42" s="13">
        <f t="shared" si="17"/>
        <v>118.64693721013111</v>
      </c>
      <c r="AY42" s="13">
        <f t="shared" si="17"/>
        <v>119.23642455835224</v>
      </c>
      <c r="AZ42" s="13">
        <f t="shared" si="17"/>
        <v>122.84920781193395</v>
      </c>
      <c r="BA42" s="13">
        <f t="shared" si="17"/>
        <v>121.30842103387209</v>
      </c>
    </row>
    <row r="43" spans="1:53" x14ac:dyDescent="0.2">
      <c r="A43" s="4" t="s">
        <v>82</v>
      </c>
      <c r="B43" s="13">
        <f t="shared" ref="B43:AG43" si="18">B25/$V$25*100</f>
        <v>121.13610144386912</v>
      </c>
      <c r="C43" s="13">
        <f t="shared" si="18"/>
        <v>120.96731536180565</v>
      </c>
      <c r="D43" s="13">
        <f t="shared" si="18"/>
        <v>117.73881571737988</v>
      </c>
      <c r="E43" s="13">
        <f t="shared" si="18"/>
        <v>116.75387797772177</v>
      </c>
      <c r="F43" s="13">
        <f t="shared" si="18"/>
        <v>114.81089490926912</v>
      </c>
      <c r="G43" s="13">
        <f t="shared" si="18"/>
        <v>113.23852220167714</v>
      </c>
      <c r="H43" s="13">
        <f t="shared" si="18"/>
        <v>114.83633132169764</v>
      </c>
      <c r="I43" s="13">
        <f t="shared" si="18"/>
        <v>112.49217001108811</v>
      </c>
      <c r="J43" s="13">
        <f t="shared" si="18"/>
        <v>110.58919774801758</v>
      </c>
      <c r="K43" s="13">
        <f t="shared" si="18"/>
        <v>110.37728075970404</v>
      </c>
      <c r="L43" s="13">
        <f t="shared" si="18"/>
        <v>109.80533479662647</v>
      </c>
      <c r="M43" s="13">
        <f t="shared" si="18"/>
        <v>108.55618814840875</v>
      </c>
      <c r="N43" s="13">
        <f t="shared" si="18"/>
        <v>104.22699356910437</v>
      </c>
      <c r="O43" s="13">
        <f t="shared" si="18"/>
        <v>103.12806225937096</v>
      </c>
      <c r="P43" s="13">
        <f t="shared" si="18"/>
        <v>102.72362055986737</v>
      </c>
      <c r="Q43" s="13">
        <f t="shared" si="18"/>
        <v>100.57582029654755</v>
      </c>
      <c r="R43" s="13">
        <f t="shared" si="18"/>
        <v>100.21284698155173</v>
      </c>
      <c r="S43" s="13">
        <f t="shared" si="18"/>
        <v>100.88366660110468</v>
      </c>
      <c r="T43" s="13">
        <f t="shared" si="18"/>
        <v>101.37136400435145</v>
      </c>
      <c r="U43" s="13">
        <f t="shared" si="18"/>
        <v>100.39007261394136</v>
      </c>
      <c r="V43" s="13">
        <f t="shared" si="18"/>
        <v>100</v>
      </c>
      <c r="W43" s="13">
        <f t="shared" si="18"/>
        <v>99.570238129623178</v>
      </c>
      <c r="X43" s="13">
        <f t="shared" si="18"/>
        <v>99.410391096117195</v>
      </c>
      <c r="Y43" s="13">
        <f t="shared" si="18"/>
        <v>98.895657560753321</v>
      </c>
      <c r="Z43" s="13">
        <f t="shared" si="18"/>
        <v>98.685771030318378</v>
      </c>
      <c r="AA43" s="13">
        <f t="shared" si="18"/>
        <v>97.346927485731527</v>
      </c>
      <c r="AB43" s="13">
        <f t="shared" si="18"/>
        <v>97.107995218257713</v>
      </c>
      <c r="AC43" s="13">
        <f t="shared" si="18"/>
        <v>97.00852229765546</v>
      </c>
      <c r="AD43" s="13">
        <f t="shared" si="18"/>
        <v>96.378942531226215</v>
      </c>
      <c r="AE43" s="13">
        <f t="shared" si="18"/>
        <v>95.954273524388853</v>
      </c>
      <c r="AF43" s="13">
        <f t="shared" si="18"/>
        <v>94.740442483292696</v>
      </c>
      <c r="AG43" s="13">
        <f t="shared" si="18"/>
        <v>93.501290602569583</v>
      </c>
      <c r="AH43" s="13">
        <f t="shared" ref="AH43:BA43" si="19">AH25/$V$25*100</f>
        <v>91.429985915639378</v>
      </c>
      <c r="AI43" s="13">
        <f t="shared" si="19"/>
        <v>91.634869925082555</v>
      </c>
      <c r="AJ43" s="13">
        <f t="shared" si="19"/>
        <v>93.069604484563712</v>
      </c>
      <c r="AK43" s="13">
        <f t="shared" si="19"/>
        <v>93.143769089472286</v>
      </c>
      <c r="AL43" s="13">
        <f t="shared" si="19"/>
        <v>92.106306581682759</v>
      </c>
      <c r="AM43" s="13">
        <f t="shared" si="19"/>
        <v>93.431916341336887</v>
      </c>
      <c r="AN43" s="13">
        <f t="shared" si="19"/>
        <v>93.795510685353293</v>
      </c>
      <c r="AO43" s="13">
        <f t="shared" si="19"/>
        <v>93.105787769236088</v>
      </c>
      <c r="AP43" s="13">
        <f t="shared" si="19"/>
        <v>93.613547480035706</v>
      </c>
      <c r="AQ43" s="13">
        <f t="shared" si="19"/>
        <v>94.010430134676255</v>
      </c>
      <c r="AR43" s="13">
        <f t="shared" si="19"/>
        <v>93.679058411836905</v>
      </c>
      <c r="AS43" s="13">
        <f t="shared" si="19"/>
        <v>92.789092029119644</v>
      </c>
      <c r="AT43" s="13">
        <f t="shared" si="19"/>
        <v>92.294763446395265</v>
      </c>
      <c r="AU43" s="13">
        <f t="shared" si="19"/>
        <v>92.378255645771333</v>
      </c>
      <c r="AV43" s="13">
        <f t="shared" si="19"/>
        <v>92.535412891028841</v>
      </c>
      <c r="AW43" s="13">
        <f t="shared" si="19"/>
        <v>91.656029839873582</v>
      </c>
      <c r="AX43" s="13">
        <f t="shared" si="19"/>
        <v>92.06977603144351</v>
      </c>
      <c r="AY43" s="13">
        <f t="shared" si="19"/>
        <v>92.297573549517153</v>
      </c>
      <c r="AZ43" s="13">
        <f t="shared" si="19"/>
        <v>85.274823692824853</v>
      </c>
      <c r="BA43" s="13">
        <f t="shared" si="19"/>
        <v>90.208353436855376</v>
      </c>
    </row>
    <row r="44" spans="1:53" x14ac:dyDescent="0.2">
      <c r="A44" s="4" t="s">
        <v>83</v>
      </c>
      <c r="B44" s="13">
        <f t="shared" ref="B44:AG44" si="20">B26/$V$26*100</f>
        <v>124.64596217903593</v>
      </c>
      <c r="C44" s="13">
        <f t="shared" si="20"/>
        <v>122.61705156184985</v>
      </c>
      <c r="D44" s="13">
        <f t="shared" si="20"/>
        <v>121.15289395786573</v>
      </c>
      <c r="E44" s="13">
        <f t="shared" si="20"/>
        <v>119.34027665686557</v>
      </c>
      <c r="F44" s="13">
        <f t="shared" si="20"/>
        <v>116.83495489194422</v>
      </c>
      <c r="G44" s="13">
        <f t="shared" si="20"/>
        <v>114.49727859765864</v>
      </c>
      <c r="H44" s="13">
        <f t="shared" si="20"/>
        <v>115.28998562119632</v>
      </c>
      <c r="I44" s="13">
        <f t="shared" si="20"/>
        <v>114.17866095933435</v>
      </c>
      <c r="J44" s="13">
        <f t="shared" si="20"/>
        <v>112.97466124250076</v>
      </c>
      <c r="K44" s="13">
        <f t="shared" si="20"/>
        <v>112.2207502940294</v>
      </c>
      <c r="L44" s="13">
        <f t="shared" si="20"/>
        <v>110.99138024952482</v>
      </c>
      <c r="M44" s="13">
        <f t="shared" si="20"/>
        <v>109.62221138833361</v>
      </c>
      <c r="N44" s="13">
        <f t="shared" si="20"/>
        <v>108.91227227082555</v>
      </c>
      <c r="O44" s="13">
        <f t="shared" si="20"/>
        <v>108.09457519350691</v>
      </c>
      <c r="P44" s="13">
        <f t="shared" si="20"/>
        <v>107.35928037180133</v>
      </c>
      <c r="Q44" s="13">
        <f t="shared" si="20"/>
        <v>105.89503178438022</v>
      </c>
      <c r="R44" s="13">
        <f t="shared" si="20"/>
        <v>104.69067067701141</v>
      </c>
      <c r="S44" s="13">
        <f t="shared" si="20"/>
        <v>103.28346851384518</v>
      </c>
      <c r="T44" s="13">
        <f t="shared" si="20"/>
        <v>102.95385395990519</v>
      </c>
      <c r="U44" s="13">
        <f t="shared" si="20"/>
        <v>101.46425030408972</v>
      </c>
      <c r="V44" s="13">
        <f t="shared" si="20"/>
        <v>100</v>
      </c>
      <c r="W44" s="13">
        <f t="shared" si="20"/>
        <v>98.808317634854433</v>
      </c>
      <c r="X44" s="13">
        <f t="shared" si="20"/>
        <v>99.509895940367471</v>
      </c>
      <c r="Y44" s="13">
        <f t="shared" si="20"/>
        <v>97.924670536099626</v>
      </c>
      <c r="Z44" s="13">
        <f t="shared" si="20"/>
        <v>97.696230644963421</v>
      </c>
      <c r="AA44" s="13">
        <f t="shared" si="20"/>
        <v>97.313950668673655</v>
      </c>
      <c r="AB44" s="13">
        <f t="shared" si="20"/>
        <v>96.436231671734717</v>
      </c>
      <c r="AC44" s="13">
        <f t="shared" si="20"/>
        <v>95.85901958631284</v>
      </c>
      <c r="AD44" s="13">
        <f t="shared" si="20"/>
        <v>95.659564246101297</v>
      </c>
      <c r="AE44" s="13">
        <f t="shared" si="20"/>
        <v>94.831050757693589</v>
      </c>
      <c r="AF44" s="13">
        <f t="shared" si="20"/>
        <v>93.20467451765181</v>
      </c>
      <c r="AG44" s="13">
        <f t="shared" si="20"/>
        <v>92.709883761938812</v>
      </c>
      <c r="AH44" s="13">
        <f t="shared" ref="AH44:BA44" si="21">AH26/$V$26*100</f>
        <v>92.122492213067147</v>
      </c>
      <c r="AI44" s="13">
        <f t="shared" si="21"/>
        <v>91.771812227718954</v>
      </c>
      <c r="AJ44" s="13">
        <f t="shared" si="21"/>
        <v>91.720039600213525</v>
      </c>
      <c r="AK44" s="13">
        <f t="shared" si="21"/>
        <v>91.07374266570973</v>
      </c>
      <c r="AL44" s="13">
        <f t="shared" si="21"/>
        <v>92.393751096816146</v>
      </c>
      <c r="AM44" s="13">
        <f t="shared" si="21"/>
        <v>92.452074150303304</v>
      </c>
      <c r="AN44" s="13">
        <f t="shared" si="21"/>
        <v>92.021914505881782</v>
      </c>
      <c r="AO44" s="13">
        <f t="shared" si="21"/>
        <v>89.333446642787536</v>
      </c>
      <c r="AP44" s="13">
        <f t="shared" si="21"/>
        <v>90.649105925728861</v>
      </c>
      <c r="AQ44" s="13">
        <f t="shared" si="21"/>
        <v>90.722810330074026</v>
      </c>
      <c r="AR44" s="13">
        <f t="shared" si="21"/>
        <v>89.520311871741015</v>
      </c>
      <c r="AS44" s="13">
        <f t="shared" si="21"/>
        <v>88.787805110619374</v>
      </c>
      <c r="AT44" s="13">
        <f t="shared" si="21"/>
        <v>89.03869864585657</v>
      </c>
      <c r="AU44" s="13">
        <f t="shared" si="21"/>
        <v>89.072960617608842</v>
      </c>
      <c r="AV44" s="13">
        <f t="shared" si="21"/>
        <v>88.73252532911809</v>
      </c>
      <c r="AW44" s="13">
        <f t="shared" si="21"/>
        <v>88.32154793062584</v>
      </c>
      <c r="AX44" s="13">
        <f t="shared" si="21"/>
        <v>87.783905438435568</v>
      </c>
      <c r="AY44" s="13">
        <f t="shared" si="21"/>
        <v>87.241895932010493</v>
      </c>
      <c r="AZ44" s="13">
        <f t="shared" si="21"/>
        <v>83.870750602839024</v>
      </c>
      <c r="BA44" s="13">
        <f t="shared" si="21"/>
        <v>85.20815867846099</v>
      </c>
    </row>
    <row r="45" spans="1:53" x14ac:dyDescent="0.2">
      <c r="A45" s="4" t="s">
        <v>84</v>
      </c>
      <c r="B45" s="13">
        <f t="shared" ref="B45:AG45" si="22">B27/$V$27*100</f>
        <v>109.57293515084945</v>
      </c>
      <c r="C45" s="13">
        <f t="shared" si="22"/>
        <v>106.75730300535722</v>
      </c>
      <c r="D45" s="13">
        <f t="shared" si="22"/>
        <v>105.74525035420137</v>
      </c>
      <c r="E45" s="13">
        <f t="shared" si="22"/>
        <v>104.87379577993138</v>
      </c>
      <c r="F45" s="13">
        <f t="shared" si="22"/>
        <v>103.23333557134393</v>
      </c>
      <c r="G45" s="13">
        <f t="shared" si="22"/>
        <v>102.40053204197814</v>
      </c>
      <c r="H45" s="13">
        <f t="shared" si="22"/>
        <v>102.28809617960668</v>
      </c>
      <c r="I45" s="13">
        <f t="shared" si="22"/>
        <v>100.41848077962928</v>
      </c>
      <c r="J45" s="13">
        <f t="shared" si="22"/>
        <v>99.879631148170247</v>
      </c>
      <c r="K45" s="13">
        <f t="shared" si="22"/>
        <v>99.528968195019516</v>
      </c>
      <c r="L45" s="13">
        <f t="shared" si="22"/>
        <v>99.584580671213189</v>
      </c>
      <c r="M45" s="13">
        <f t="shared" si="22"/>
        <v>99.921391661836083</v>
      </c>
      <c r="N45" s="13">
        <f t="shared" si="22"/>
        <v>100.53334194930392</v>
      </c>
      <c r="O45" s="13">
        <f t="shared" si="22"/>
        <v>100.49432784600971</v>
      </c>
      <c r="P45" s="13">
        <f t="shared" si="22"/>
        <v>99.938155817272133</v>
      </c>
      <c r="Q45" s="13">
        <f t="shared" si="22"/>
        <v>99.750418146746583</v>
      </c>
      <c r="R45" s="13">
        <f t="shared" si="22"/>
        <v>100.20302780997115</v>
      </c>
      <c r="S45" s="13">
        <f t="shared" si="22"/>
        <v>101.22919960716041</v>
      </c>
      <c r="T45" s="13">
        <f t="shared" si="22"/>
        <v>101.42584795489971</v>
      </c>
      <c r="U45" s="13">
        <f t="shared" si="22"/>
        <v>100.57469991721828</v>
      </c>
      <c r="V45" s="13">
        <f t="shared" si="22"/>
        <v>100</v>
      </c>
      <c r="W45" s="13">
        <f t="shared" si="22"/>
        <v>99.62713409753546</v>
      </c>
      <c r="X45" s="13">
        <f t="shared" si="22"/>
        <v>99.79671401994274</v>
      </c>
      <c r="Y45" s="13">
        <f t="shared" si="22"/>
        <v>99.789368136729735</v>
      </c>
      <c r="Z45" s="13">
        <f t="shared" si="22"/>
        <v>99.463158912496468</v>
      </c>
      <c r="AA45" s="13">
        <f t="shared" si="22"/>
        <v>99.588246611324209</v>
      </c>
      <c r="AB45" s="13">
        <f t="shared" si="22"/>
        <v>100.12147954117363</v>
      </c>
      <c r="AC45" s="13">
        <f t="shared" si="22"/>
        <v>99.784127745382818</v>
      </c>
      <c r="AD45" s="13">
        <f t="shared" si="22"/>
        <v>100.49602853876942</v>
      </c>
      <c r="AE45" s="13">
        <f t="shared" si="22"/>
        <v>100.32139836524492</v>
      </c>
      <c r="AF45" s="13">
        <f t="shared" si="22"/>
        <v>99.26553813482974</v>
      </c>
      <c r="AG45" s="13">
        <f t="shared" si="22"/>
        <v>98.591583622787226</v>
      </c>
      <c r="AH45" s="13">
        <f t="shared" ref="AH45:BA45" si="23">AH27/$V$27*100</f>
        <v>97.977484224941264</v>
      </c>
      <c r="AI45" s="13">
        <f t="shared" si="23"/>
        <v>97.382690713169282</v>
      </c>
      <c r="AJ45" s="13">
        <f t="shared" si="23"/>
        <v>97.356494336170556</v>
      </c>
      <c r="AK45" s="13">
        <f t="shared" si="23"/>
        <v>97.16797308831589</v>
      </c>
      <c r="AL45" s="13">
        <f t="shared" si="23"/>
        <v>97.20820604198758</v>
      </c>
      <c r="AM45" s="13">
        <f t="shared" si="23"/>
        <v>97.522378756597007</v>
      </c>
      <c r="AN45" s="13">
        <f t="shared" si="23"/>
        <v>96.92319828480808</v>
      </c>
      <c r="AO45" s="13">
        <f t="shared" si="23"/>
        <v>95.240169895789109</v>
      </c>
      <c r="AP45" s="13">
        <f t="shared" si="23"/>
        <v>95.32620572080296</v>
      </c>
      <c r="AQ45" s="13">
        <f t="shared" si="23"/>
        <v>95.100018734285058</v>
      </c>
      <c r="AR45" s="13">
        <f t="shared" si="23"/>
        <v>93.012172675566291</v>
      </c>
      <c r="AS45" s="13">
        <f t="shared" si="23"/>
        <v>92.231440314267815</v>
      </c>
      <c r="AT45" s="13">
        <f t="shared" si="23"/>
        <v>92.083946381326527</v>
      </c>
      <c r="AU45" s="13">
        <f t="shared" si="23"/>
        <v>92.144454378269955</v>
      </c>
      <c r="AV45" s="13">
        <f t="shared" si="23"/>
        <v>92.371320697628761</v>
      </c>
      <c r="AW45" s="13">
        <f t="shared" si="23"/>
        <v>92.235049974158471</v>
      </c>
      <c r="AX45" s="13">
        <f t="shared" si="23"/>
        <v>92.245503287383471</v>
      </c>
      <c r="AY45" s="13">
        <f t="shared" si="23"/>
        <v>91.753442209066705</v>
      </c>
      <c r="AZ45" s="13">
        <f t="shared" si="23"/>
        <v>82.789318529658857</v>
      </c>
      <c r="BA45" s="13">
        <f t="shared" si="23"/>
        <v>88.996927311354895</v>
      </c>
    </row>
  </sheetData>
  <mergeCells count="3">
    <mergeCell ref="B3:BA3"/>
    <mergeCell ref="B4:BA4"/>
    <mergeCell ref="B5:BA5"/>
  </mergeCells>
  <hyperlinks>
    <hyperlink ref="A2" r:id="rId1" display="http://localhost/OECDStat_Metadata/ShowMetadata.ashx?Dataset=PDB_LV&amp;ShowOnWeb=true&amp;Lang=en" xr:uid="{1E9ADB66-2D2B-445C-B027-E405E4F63562}"/>
    <hyperlink ref="B3" r:id="rId2" display="http://localhost/OECDStat_Metadata/ShowMetadata.ashx?Dataset=PDB_LV&amp;Coords=[SUBJECT].[T_GDPHRS]&amp;ShowOnWeb=true&amp;Lang=en" xr:uid="{A39BC8D9-B32B-437F-8442-77CCB21402BA}"/>
    <hyperlink ref="A9" r:id="rId3" display="http://localhost/OECDStat_Metadata/ShowMetadata.ashx?Dataset=PDB_LV&amp;Coords=[LOCATION].[DEU]&amp;ShowOnWeb=true&amp;Lang=en" xr:uid="{87D7EFCE-E5A3-472F-9C57-2688F232F538}"/>
    <hyperlink ref="A19" r:id="rId4" display="https://stats-3.oecd.org/index.aspx?DatasetCode=PDB_LV" xr:uid="{BF5FF741-83FF-4017-8E26-169470DC64A4}"/>
    <hyperlink ref="A23" r:id="rId5" display="http://localhost/OECDStat_Metadata/ShowMetadata.ashx?Dataset=PDB_LV&amp;Coords=[LOCATION].[DEU]&amp;ShowOnWeb=true&amp;Lang=en" xr:uid="{BAD3C786-A483-4140-9641-8B13E6E1F05E}"/>
    <hyperlink ref="A26" r:id="rId6" display="http://stats.oecd.org/OECDStat_Metadata/ShowMetadata.ashx?Dataset=PDB_LV&amp;Coords=%5bLOCATION%5d.%5bDEU%5d&amp;ShowOnWeb=true&amp;Lang=en" xr:uid="{4C9E732D-D889-4A03-A8AA-468CABF9F8CE}"/>
    <hyperlink ref="A32" r:id="rId7" display="http://localhost/OECDStat_Metadata/ShowMetadata.ashx?Dataset=PDB_LV&amp;Coords=[LOCATION].[DEU]&amp;ShowOnWeb=true&amp;Lang=en" xr:uid="{F7FE286A-E9D2-4B4F-889A-611FD4FCDB2B}"/>
    <hyperlink ref="A35" r:id="rId8" display="http://stats.oecd.org/OECDStat_Metadata/ShowMetadata.ashx?Dataset=PDB_LV&amp;Coords=%5bLOCATION%5d.%5bDEU%5d&amp;ShowOnWeb=true&amp;Lang=en" xr:uid="{A82830B9-FC58-4EB8-A2E0-889D52CCEA2E}"/>
    <hyperlink ref="A41" r:id="rId9" display="http://localhost/OECDStat_Metadata/ShowMetadata.ashx?Dataset=PDB_LV&amp;Coords=[LOCATION].[DEU]&amp;ShowOnWeb=true&amp;Lang=en" xr:uid="{FF57572A-B488-4AFE-9734-CA9BC56FEC39}"/>
    <hyperlink ref="A44" r:id="rId10" display="http://stats.oecd.org/OECDStat_Metadata/ShowMetadata.ashx?Dataset=PDB_LV&amp;Coords=%5bLOCATION%5d.%5bDEU%5d&amp;ShowOnWeb=true&amp;Lang=en" xr:uid="{819AC4B8-8022-4AA4-BA7B-03A829703E4C}"/>
  </hyperlinks>
  <pageMargins left="0.75" right="0.75" top="1" bottom="1" header="0.5" footer="0.5"/>
  <pageSetup orientation="portrait" horizontalDpi="0" verticalDpi="0"/>
  <drawing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Grafici</vt:lpstr>
      </vt:variant>
      <vt:variant>
        <vt:i4>20</vt:i4>
      </vt:variant>
    </vt:vector>
  </HeadingPairs>
  <TitlesOfParts>
    <vt:vector size="45" baseType="lpstr">
      <vt:lpstr>Dati Fig 1</vt:lpstr>
      <vt:lpstr>Tabella 1</vt:lpstr>
      <vt:lpstr>Dati fig. 2</vt:lpstr>
      <vt:lpstr>Tabella 2</vt:lpstr>
      <vt:lpstr>Tabella 3</vt:lpstr>
      <vt:lpstr>Dati Figura 3</vt:lpstr>
      <vt:lpstr>Dati Figura 4</vt:lpstr>
      <vt:lpstr>Dati Figura 5</vt:lpstr>
      <vt:lpstr>Dati Figura 6</vt:lpstr>
      <vt:lpstr>Figura 6</vt:lpstr>
      <vt:lpstr>Dati Figura 7</vt:lpstr>
      <vt:lpstr>Dati Figura 8</vt:lpstr>
      <vt:lpstr>Dati Figura 9</vt:lpstr>
      <vt:lpstr>Dati Fig 10</vt:lpstr>
      <vt:lpstr>Dati Fig. 11</vt:lpstr>
      <vt:lpstr>Dati Fig. 12, 13, 15</vt:lpstr>
      <vt:lpstr>Dati Fig. 14</vt:lpstr>
      <vt:lpstr>Foglio1</vt:lpstr>
      <vt:lpstr>Dati Fig. 16</vt:lpstr>
      <vt:lpstr>Dati Fig. 17</vt:lpstr>
      <vt:lpstr>Dati Fig. 18</vt:lpstr>
      <vt:lpstr>Dati Fig. 19</vt:lpstr>
      <vt:lpstr>Dati Fig. 20</vt:lpstr>
      <vt:lpstr>Dati Figura 21</vt:lpstr>
      <vt:lpstr>Var_PIL_Occ_04_21</vt:lpstr>
      <vt:lpstr>Figura 1</vt:lpstr>
      <vt:lpstr>Figura 2</vt:lpstr>
      <vt:lpstr>Figura 3</vt:lpstr>
      <vt:lpstr>Figura 4</vt:lpstr>
      <vt:lpstr>Figura 5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  <vt:lpstr>Figura 17</vt:lpstr>
      <vt:lpstr>Figura 18</vt:lpstr>
      <vt:lpstr>Figura 19</vt:lpstr>
      <vt:lpstr>Figura 20</vt:lpstr>
      <vt:lpstr>Var_PIL_Occ_04_21_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INAPP_Deidda_IP44</dc:title>
  <dc:creator>INAPP</dc:creator>
  <cp:keywords>Inflazione; Produttività; Salari</cp:keywords>
  <cp:lastModifiedBy>Carlucci Chiara</cp:lastModifiedBy>
  <dcterms:created xsi:type="dcterms:W3CDTF">2022-11-08T10:55:56Z</dcterms:created>
  <dcterms:modified xsi:type="dcterms:W3CDTF">2023-07-17T09:16:43Z</dcterms:modified>
</cp:coreProperties>
</file>