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6ACA5077-DEDA-4ED5-9FC1-B96C2CCAB763}" xr6:coauthVersionLast="47" xr6:coauthVersionMax="47" xr10:uidLastSave="{00000000-0000-0000-0000-000000000000}"/>
  <bookViews>
    <workbookView xWindow="-108" yWindow="-108" windowWidth="23256" windowHeight="12576" tabRatio="762" firstSheet="10" activeTab="10" xr2:uid="{3ED856F8-9215-4620-BD66-E652DE182A2C}"/>
  </bookViews>
  <sheets>
    <sheet name="fig 6,1" sheetId="5" r:id="rId1"/>
    <sheet name="Fig 6,2" sheetId="7" r:id="rId2"/>
    <sheet name="Fig 6,3" sheetId="12" r:id="rId3"/>
    <sheet name="Fig 6,4" sheetId="11" r:id="rId4"/>
    <sheet name="Fig. 6,5" sheetId="13" r:id="rId5"/>
    <sheet name="Fig. 6,6" sheetId="14" r:id="rId6"/>
    <sheet name="Fig. 6.7" sheetId="15" r:id="rId7"/>
    <sheet name="Fig 6.8" sheetId="16" r:id="rId8"/>
    <sheet name="Fig 6.9" sheetId="17" r:id="rId9"/>
    <sheet name="Fig. 6,10" sheetId="18" r:id="rId10"/>
    <sheet name="Fig. 6,11" sheetId="19" r:id="rId11"/>
    <sheet name="fig 6.12" sheetId="23" r:id="rId12"/>
    <sheet name="fig 6.13" sheetId="24" r:id="rId13"/>
    <sheet name="fig 6.14" sheetId="25" r:id="rId14"/>
    <sheet name="fig 6,15" sheetId="20" r:id="rId15"/>
    <sheet name=" fig 6,16" sheetId="21" r:id="rId16"/>
    <sheet name="fig 6,17" sheetId="22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24" l="1"/>
  <c r="Q11" i="24"/>
  <c r="P11" i="24"/>
  <c r="O11" i="24"/>
  <c r="N11" i="24"/>
  <c r="M11" i="24"/>
  <c r="F10" i="22"/>
  <c r="E10" i="22"/>
  <c r="D9" i="22"/>
  <c r="C9" i="22"/>
  <c r="F8" i="22"/>
  <c r="E8" i="22"/>
  <c r="F6" i="22"/>
  <c r="E6" i="22"/>
  <c r="A57" i="20"/>
  <c r="D9" i="12"/>
  <c r="E9" i="12"/>
  <c r="F9" i="12"/>
  <c r="C9" i="12"/>
  <c r="J18" i="7"/>
  <c r="J15" i="7"/>
  <c r="J3" i="7"/>
  <c r="J12" i="7"/>
  <c r="I18" i="7"/>
  <c r="I20" i="7"/>
  <c r="I19" i="7"/>
  <c r="C23" i="5"/>
  <c r="C22" i="5"/>
  <c r="C21" i="5"/>
  <c r="O22" i="5"/>
  <c r="P22" i="5"/>
  <c r="Q22" i="5"/>
  <c r="R22" i="5"/>
  <c r="S22" i="5"/>
  <c r="O23" i="5"/>
  <c r="P23" i="5"/>
  <c r="Q23" i="5"/>
  <c r="R23" i="5"/>
  <c r="S23" i="5"/>
  <c r="P21" i="5"/>
  <c r="Q21" i="5"/>
  <c r="R21" i="5"/>
  <c r="S21" i="5"/>
  <c r="O21" i="5"/>
  <c r="I22" i="5"/>
  <c r="J22" i="5"/>
  <c r="K22" i="5"/>
  <c r="L22" i="5"/>
  <c r="M22" i="5"/>
  <c r="I23" i="5"/>
  <c r="J23" i="5"/>
  <c r="K23" i="5"/>
  <c r="L23" i="5"/>
  <c r="M23" i="5"/>
  <c r="J21" i="5"/>
  <c r="K21" i="5"/>
  <c r="L21" i="5"/>
  <c r="M21" i="5"/>
  <c r="I21" i="5"/>
  <c r="G21" i="5"/>
  <c r="F21" i="5"/>
  <c r="E21" i="5"/>
  <c r="D21" i="5"/>
  <c r="G23" i="5"/>
  <c r="F23" i="5"/>
  <c r="E23" i="5"/>
  <c r="D23" i="5"/>
  <c r="D22" i="5"/>
  <c r="E22" i="5"/>
  <c r="F22" i="5"/>
  <c r="G22" i="5"/>
  <c r="H23" i="5"/>
  <c r="H22" i="5"/>
  <c r="H21" i="5"/>
  <c r="N21" i="5"/>
  <c r="T23" i="5"/>
  <c r="T22" i="5"/>
  <c r="T21" i="5"/>
  <c r="N22" i="5"/>
  <c r="N23" i="5"/>
</calcChain>
</file>

<file path=xl/sharedStrings.xml><?xml version="1.0" encoding="utf-8"?>
<sst xmlns="http://schemas.openxmlformats.org/spreadsheetml/2006/main" count="717" uniqueCount="120">
  <si>
    <t>Table 1</t>
  </si>
  <si>
    <t/>
  </si>
  <si>
    <t>Genere</t>
  </si>
  <si>
    <t>Maschio</t>
  </si>
  <si>
    <t>Femmina</t>
  </si>
  <si>
    <t>Total</t>
  </si>
  <si>
    <t>Condizione occupazionale a 5</t>
  </si>
  <si>
    <t>Occupato</t>
  </si>
  <si>
    <t>Disoccupato</t>
  </si>
  <si>
    <t>In cerca di prima occ</t>
  </si>
  <si>
    <t>Inattivo mai lavorato</t>
  </si>
  <si>
    <t>Inattivo ex occupato</t>
  </si>
  <si>
    <t>Count</t>
  </si>
  <si>
    <t>Indicatore di dote familiare</t>
  </si>
  <si>
    <t>Bassa</t>
  </si>
  <si>
    <t>Medio bassa</t>
  </si>
  <si>
    <t>Media</t>
  </si>
  <si>
    <t>Medio alta</t>
  </si>
  <si>
    <t>Alta</t>
  </si>
  <si>
    <t>Bassa/Medio bassa</t>
  </si>
  <si>
    <t>Alta/Medio alta</t>
  </si>
  <si>
    <t>Donne</t>
  </si>
  <si>
    <t>Totale</t>
  </si>
  <si>
    <t>In cerca di prima occupazione</t>
  </si>
  <si>
    <t>Uomini</t>
  </si>
  <si>
    <t>Classi di età</t>
  </si>
  <si>
    <t>18-29 anni</t>
  </si>
  <si>
    <t>30-49 anni</t>
  </si>
  <si>
    <t>50 anni e oltre</t>
  </si>
  <si>
    <t>D143. Nei due periodi immediatamente precedente (2 mesi prima) e successivo (3 mesi dopo) la nascita di suo figlio più piccolo, Lei?</t>
  </si>
  <si>
    <t>1.lavorava prima e lavorava dopo</t>
  </si>
  <si>
    <t>2. lavorava prima ma non lavorava dopo</t>
  </si>
  <si>
    <t>3. non lavorava prima ma lavorava dopo</t>
  </si>
  <si>
    <t>4. non lavorava prima e non lavorava dopo</t>
  </si>
  <si>
    <t>D144a. Perché Lei non lavorava dopo la nascita di Suo/a figlio/a?(leggere)</t>
  </si>
  <si>
    <t>1.Per libera scelta personale e familiare, voleva stare con suo/sua figlio/a</t>
  </si>
  <si>
    <t>2.Non era economicamente conveniente</t>
  </si>
  <si>
    <t>3.Aveva perso il lavoro (licenziamento o contratto non rinnovato)</t>
  </si>
  <si>
    <t>D144b. Lei 'non lavorava per Sua scelta (motivi familiari) oppure perché non riusciva a trovare lavoro?</t>
  </si>
  <si>
    <t>1. Per scelta o motivi familiari</t>
  </si>
  <si>
    <t>2. Perché non trovava lavoro</t>
  </si>
  <si>
    <t>Lavorava prima e lavorava dopo</t>
  </si>
  <si>
    <t>Lavorava prima ma non lavorava dopo</t>
  </si>
  <si>
    <t>Non lavorava prima ma lavorava dopo</t>
  </si>
  <si>
    <t>Non lavorava prima e non lavorava dopo</t>
  </si>
  <si>
    <t xml:space="preserve">Se D143=2  </t>
  </si>
  <si>
    <t>Per scelta personale e familiare, voleva stare con i figli</t>
  </si>
  <si>
    <t>Non era economicamente conveniente</t>
  </si>
  <si>
    <t>Licenziamento o mancato rinnovo contrattuale</t>
  </si>
  <si>
    <t>Intende avere un figlio nei prossimi tre anni</t>
  </si>
  <si>
    <t>Ritiene che la nascita di un figlio possa compromettere o rallentare la sua carriera o le sue opportunità lavorative</t>
  </si>
  <si>
    <t>Con figli</t>
  </si>
  <si>
    <t>Senza figli</t>
  </si>
  <si>
    <t>Si'</t>
  </si>
  <si>
    <t>No</t>
  </si>
  <si>
    <t>Titolo di studio</t>
  </si>
  <si>
    <t>Classi d'età</t>
  </si>
  <si>
    <t>Fino alla licenza media</t>
  </si>
  <si>
    <t>Diploma</t>
  </si>
  <si>
    <t>Laurea o post-lauream</t>
  </si>
  <si>
    <t>18-24 anni</t>
  </si>
  <si>
    <t>25-29 anni</t>
  </si>
  <si>
    <t>30-39 anni</t>
  </si>
  <si>
    <t>40-49 anni</t>
  </si>
  <si>
    <t>Lei intende avere un figlio nei prossimi 3 anni?</t>
  </si>
  <si>
    <t>Sì</t>
  </si>
  <si>
    <t xml:space="preserve">Ritiene che la nascita di un figlio possa compromettere o rallentare la Sua carriera? Le sue opportunità lavorative? </t>
  </si>
  <si>
    <t>In cerca di occupazione</t>
  </si>
  <si>
    <t>Inattivo</t>
  </si>
  <si>
    <t>Intende avere un figlio nei prossimi 3 anni</t>
  </si>
  <si>
    <t xml:space="preserve">Ritiene che la nascita di un figlio possa compromettere o rallentare la sua carriera o le sue opportunità lavorative </t>
  </si>
  <si>
    <t>Part-Time</t>
  </si>
  <si>
    <t>Full-Time</t>
  </si>
  <si>
    <t>Fino a 1.000 €</t>
  </si>
  <si>
    <t>1.001-1.500€</t>
  </si>
  <si>
    <t>1.501-2.000€</t>
  </si>
  <si>
    <t>2.001-3.000 €</t>
  </si>
  <si>
    <t>3.001-5.000€</t>
  </si>
  <si>
    <t>Oltre 5000€</t>
  </si>
  <si>
    <t>1. Fino a 1.000 € di reddito mensile</t>
  </si>
  <si>
    <t>2. Tra 1.001 e 1.500 € di reddito mensile</t>
  </si>
  <si>
    <t>6. Tra 1.501 e 2.000 € di reddito mensile</t>
  </si>
  <si>
    <t>3. Tra 2.001 e 3.000 € di reddito mensile</t>
  </si>
  <si>
    <t>4. Tra 3.001 e 5.000 € di reddito mensile</t>
  </si>
  <si>
    <t>5. Oltre 5.000 € di reddito mensile</t>
  </si>
  <si>
    <t>D149. tutti. Lei intende avere un figlio nei prossimi 3 anni?</t>
  </si>
  <si>
    <t>D148. Ritiene che la nascita di un/a figlio/a possa compromettere o rallentare % if '(//q@id='d6bis'/v@m='1')'|xpathbool % la Sua carriera? % endif % % if 'not(//q@id='d6bis'/v@m='1')'|xpathbool % le sue opportunità lavorative?  % endif %</t>
  </si>
  <si>
    <t>1. Sì</t>
  </si>
  <si>
    <t>2. No</t>
  </si>
  <si>
    <t>Figura 1 Variazione % 2022-2011 donne per condizione e classe di età dei figli</t>
  </si>
  <si>
    <t>figli 0-3 anni</t>
  </si>
  <si>
    <t>Occupate</t>
  </si>
  <si>
    <t>In cerca di occ.</t>
  </si>
  <si>
    <t xml:space="preserve">Inattive </t>
  </si>
  <si>
    <t>Con figli 0-3 anni</t>
  </si>
  <si>
    <t>Con figli 4-18 anni</t>
  </si>
  <si>
    <t>Totale donne 18-49 anni</t>
  </si>
  <si>
    <t xml:space="preserve">Figura 2 Incidenza % reddito familiare su totale donne con figli 0-18 per condizione </t>
  </si>
  <si>
    <t>Fino a 2.000 €</t>
  </si>
  <si>
    <t>3.001-5.000 €</t>
  </si>
  <si>
    <t>Oltre 5.000 €</t>
  </si>
  <si>
    <t>Non sa, non risponde</t>
  </si>
  <si>
    <t xml:space="preserve">Totale </t>
  </si>
  <si>
    <t>Figura 3 Variazione % 2022-2011 reddito familiare su totale donne con figli 0-18 per condizione</t>
  </si>
  <si>
    <t>18-29</t>
  </si>
  <si>
    <t>30-49</t>
  </si>
  <si>
    <t>50 e oltre</t>
  </si>
  <si>
    <t>Basso</t>
  </si>
  <si>
    <t>Medio basso</t>
  </si>
  <si>
    <t>Medio alto</t>
  </si>
  <si>
    <t>Alto</t>
  </si>
  <si>
    <t xml:space="preserve">Uomini </t>
  </si>
  <si>
    <t>Persistenze</t>
  </si>
  <si>
    <t>Persistenza nel Basso</t>
  </si>
  <si>
    <t>Persistenza nel Medio Basso</t>
  </si>
  <si>
    <t>Persistenza nel Medio Alto</t>
  </si>
  <si>
    <t>Persistenza nell'Alto</t>
  </si>
  <si>
    <t>Cambiamenti</t>
  </si>
  <si>
    <t>Miglioramento</t>
  </si>
  <si>
    <t>Peggioramento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</si>
</sst>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##0"/>
    <numFmt numFmtId="165" formatCode="###0.0"/>
    <numFmt numFmtId="166" formatCode="0.0"/>
    <numFmt numFmtId="167" formatCode="_-* #,##0_-;\-* #,##0_-;_-* &quot;-&quot;??_-;_-@_-"/>
    <numFmt numFmtId="168" formatCode="#,##0.0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sz val="10"/>
      <name val="Arial"/>
      <family val="2"/>
    </font>
    <font>
      <sz val="10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6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1"/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3" fillId="0" borderId="2" xfId="1" applyFont="1" applyBorder="1" applyAlignment="1">
      <alignment horizontal="left" vertical="top" wrapText="1"/>
    </xf>
    <xf numFmtId="164" fontId="3" fillId="0" borderId="16" xfId="1" applyNumberFormat="1" applyFont="1" applyBorder="1" applyAlignment="1">
      <alignment horizontal="right" vertical="top"/>
    </xf>
    <xf numFmtId="164" fontId="3" fillId="0" borderId="17" xfId="1" applyNumberFormat="1" applyFont="1" applyBorder="1" applyAlignment="1">
      <alignment horizontal="right" vertical="top"/>
    </xf>
    <xf numFmtId="164" fontId="3" fillId="0" borderId="18" xfId="1" applyNumberFormat="1" applyFont="1" applyBorder="1" applyAlignment="1">
      <alignment horizontal="right" vertical="top"/>
    </xf>
    <xf numFmtId="0" fontId="3" fillId="0" borderId="7" xfId="1" applyFont="1" applyBorder="1" applyAlignment="1">
      <alignment horizontal="left" vertical="top" wrapText="1"/>
    </xf>
    <xf numFmtId="164" fontId="3" fillId="0" borderId="19" xfId="1" applyNumberFormat="1" applyFont="1" applyBorder="1" applyAlignment="1">
      <alignment horizontal="right" vertical="top"/>
    </xf>
    <xf numFmtId="164" fontId="3" fillId="0" borderId="20" xfId="1" applyNumberFormat="1" applyFont="1" applyBorder="1" applyAlignment="1">
      <alignment horizontal="right" vertical="top"/>
    </xf>
    <xf numFmtId="164" fontId="3" fillId="0" borderId="21" xfId="1" applyNumberFormat="1" applyFont="1" applyBorder="1" applyAlignment="1">
      <alignment horizontal="right" vertical="top"/>
    </xf>
    <xf numFmtId="0" fontId="3" fillId="0" borderId="12" xfId="1" applyFont="1" applyBorder="1" applyAlignment="1">
      <alignment horizontal="left" vertical="top" wrapText="1"/>
    </xf>
    <xf numFmtId="164" fontId="3" fillId="0" borderId="22" xfId="1" applyNumberFormat="1" applyFont="1" applyBorder="1" applyAlignment="1">
      <alignment horizontal="right" vertical="top"/>
    </xf>
    <xf numFmtId="164" fontId="3" fillId="0" borderId="23" xfId="1" applyNumberFormat="1" applyFont="1" applyBorder="1" applyAlignment="1">
      <alignment horizontal="right" vertical="top"/>
    </xf>
    <xf numFmtId="164" fontId="3" fillId="0" borderId="24" xfId="1" applyNumberFormat="1" applyFont="1" applyBorder="1" applyAlignment="1">
      <alignment horizontal="right" vertical="top"/>
    </xf>
    <xf numFmtId="165" fontId="3" fillId="0" borderId="20" xfId="1" applyNumberFormat="1" applyFont="1" applyBorder="1" applyAlignment="1">
      <alignment horizontal="right" vertical="top"/>
    </xf>
    <xf numFmtId="165" fontId="1" fillId="0" borderId="0" xfId="1" applyNumberFormat="1"/>
    <xf numFmtId="0" fontId="3" fillId="0" borderId="0" xfId="1" applyFont="1" applyAlignment="1">
      <alignment horizontal="left" vertical="top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6" fontId="0" fillId="0" borderId="0" xfId="0" applyNumberFormat="1"/>
    <xf numFmtId="0" fontId="5" fillId="0" borderId="0" xfId="0" applyFont="1" applyAlignment="1">
      <alignment vertical="center"/>
    </xf>
    <xf numFmtId="165" fontId="0" fillId="2" borderId="0" xfId="0" applyNumberFormat="1" applyFill="1"/>
    <xf numFmtId="165" fontId="0" fillId="3" borderId="0" xfId="0" applyNumberFormat="1" applyFill="1"/>
    <xf numFmtId="165" fontId="0" fillId="4" borderId="0" xfId="0" applyNumberFormat="1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/>
    <xf numFmtId="166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0" fillId="0" borderId="25" xfId="0" applyNumberFormat="1" applyBorder="1" applyAlignment="1">
      <alignment horizontal="center"/>
    </xf>
    <xf numFmtId="0" fontId="7" fillId="0" borderId="0" xfId="2" applyFont="1"/>
    <xf numFmtId="0" fontId="7" fillId="0" borderId="30" xfId="2" applyFont="1" applyBorder="1"/>
    <xf numFmtId="0" fontId="6" fillId="0" borderId="0" xfId="0" applyFont="1" applyAlignment="1">
      <alignment horizontal="center" vertical="center"/>
    </xf>
    <xf numFmtId="0" fontId="7" fillId="5" borderId="31" xfId="3" applyFont="1" applyFill="1" applyBorder="1" applyAlignment="1">
      <alignment horizontal="left" vertical="top"/>
    </xf>
    <xf numFmtId="166" fontId="0" fillId="0" borderId="0" xfId="0" applyNumberFormat="1" applyAlignment="1">
      <alignment horizontal="center" vertical="center"/>
    </xf>
    <xf numFmtId="0" fontId="7" fillId="5" borderId="32" xfId="3" applyFont="1" applyFill="1" applyBorder="1" applyAlignment="1">
      <alignment horizontal="left" vertical="top"/>
    </xf>
    <xf numFmtId="0" fontId="7" fillId="5" borderId="33" xfId="3" applyFont="1" applyFill="1" applyBorder="1" applyAlignment="1">
      <alignment horizontal="left" vertical="top"/>
    </xf>
    <xf numFmtId="4" fontId="0" fillId="0" borderId="0" xfId="0" applyNumberFormat="1"/>
    <xf numFmtId="167" fontId="0" fillId="0" borderId="0" xfId="4" applyNumberFormat="1" applyFont="1"/>
    <xf numFmtId="0" fontId="0" fillId="0" borderId="34" xfId="0" applyBorder="1"/>
    <xf numFmtId="0" fontId="0" fillId="2" borderId="34" xfId="0" applyFill="1" applyBorder="1"/>
    <xf numFmtId="168" fontId="0" fillId="0" borderId="0" xfId="0" applyNumberFormat="1"/>
    <xf numFmtId="0" fontId="6" fillId="0" borderId="0" xfId="0" applyFont="1"/>
    <xf numFmtId="168" fontId="6" fillId="0" borderId="0" xfId="0" applyNumberFormat="1" applyFont="1"/>
    <xf numFmtId="168" fontId="9" fillId="6" borderId="0" xfId="0" applyNumberFormat="1" applyFont="1" applyFill="1"/>
    <xf numFmtId="168" fontId="0" fillId="7" borderId="0" xfId="0" applyNumberFormat="1" applyFill="1"/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2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11" xfId="1" applyFont="1" applyBorder="1" applyAlignment="1">
      <alignment horizontal="left" wrapText="1"/>
    </xf>
    <xf numFmtId="0" fontId="3" fillId="0" borderId="12" xfId="1" applyFont="1" applyBorder="1" applyAlignment="1">
      <alignment horizontal="left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7" fillId="5" borderId="31" xfId="3" applyFont="1" applyFill="1" applyBorder="1" applyAlignment="1">
      <alignment horizontal="left" vertical="top"/>
    </xf>
    <xf numFmtId="0" fontId="7" fillId="5" borderId="32" xfId="3" applyFont="1" applyFill="1" applyBorder="1" applyAlignment="1">
      <alignment horizontal="left" vertical="top"/>
    </xf>
    <xf numFmtId="0" fontId="7" fillId="5" borderId="33" xfId="3" applyFont="1" applyFill="1" applyBorder="1" applyAlignment="1">
      <alignment horizontal="left" vertical="top"/>
    </xf>
    <xf numFmtId="0" fontId="0" fillId="0" borderId="34" xfId="0" applyBorder="1" applyAlignment="1">
      <alignment horizontal="center"/>
    </xf>
    <xf numFmtId="0" fontId="1" fillId="0" borderId="0" xfId="1" applyFont="1" applyAlignment="1">
      <alignment horizontal="center"/>
    </xf>
    <xf numFmtId="0" fontId="9" fillId="6" borderId="34" xfId="0" applyFont="1" applyFill="1" applyBorder="1"/>
    <xf numFmtId="0" fontId="0" fillId="7" borderId="34" xfId="0" applyFill="1" applyBorder="1"/>
  </cellXfs>
  <cellStyles count="5">
    <cellStyle name="Migliaia 2" xfId="4" xr:uid="{79EB05D7-9B50-4C6B-A438-E972B2AD5574}"/>
    <cellStyle name="Normale" xfId="0" builtinId="0"/>
    <cellStyle name="Normale_Foglio2" xfId="1" xr:uid="{5A0EEE09-68AC-4BEE-A495-2497966984E2}"/>
    <cellStyle name="Normale_Foglio2 2" xfId="2" xr:uid="{CDBD5A11-1DE6-4A54-B216-E19159F2BB79}"/>
    <cellStyle name="Normale_Foglio3" xfId="3" xr:uid="{A0595885-A22A-45FC-BB2A-386D28517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49132577939953E-2"/>
          <c:y val="6.4814814814814811E-2"/>
          <c:w val="0.91509314384482432"/>
          <c:h val="0.417034996632325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6,1'!$C$28</c:f>
              <c:strCache>
                <c:ptCount val="1"/>
                <c:pt idx="0">
                  <c:v>Occupato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6,1'!$A$29:$B$37</c:f>
              <c:multiLvlStrCache>
                <c:ptCount val="9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</c:lvl>
                <c:lvl>
                  <c:pt idx="0">
                    <c:v>Uomini</c:v>
                  </c:pt>
                  <c:pt idx="3">
                    <c:v>Donne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6,1'!$C$29:$C$37</c:f>
              <c:numCache>
                <c:formatCode>###0.0</c:formatCode>
                <c:ptCount val="9"/>
                <c:pt idx="0">
                  <c:v>59.895244675602733</c:v>
                </c:pt>
                <c:pt idx="1">
                  <c:v>69.37171940027045</c:v>
                </c:pt>
                <c:pt idx="2">
                  <c:v>63.940678272687869</c:v>
                </c:pt>
                <c:pt idx="3">
                  <c:v>38.237781119784486</c:v>
                </c:pt>
                <c:pt idx="4">
                  <c:v>43.887042382921202</c:v>
                </c:pt>
                <c:pt idx="5">
                  <c:v>55.070036100288043</c:v>
                </c:pt>
                <c:pt idx="6">
                  <c:v>48.710135280470695</c:v>
                </c:pt>
                <c:pt idx="7">
                  <c:v>53.749416798625205</c:v>
                </c:pt>
                <c:pt idx="8">
                  <c:v>62.150848935400248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8-4200-B15C-71D7CC8B36D3}"/>
            </c:ext>
          </c:extLst>
        </c:ser>
        <c:ser>
          <c:idx val="1"/>
          <c:order val="1"/>
          <c:tx>
            <c:strRef>
              <c:f>'fig 6,1'!$D$28</c:f>
              <c:strCache>
                <c:ptCount val="1"/>
                <c:pt idx="0">
                  <c:v>Disoccupato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6,1'!$A$29:$B$37</c:f>
              <c:multiLvlStrCache>
                <c:ptCount val="9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</c:lvl>
                <c:lvl>
                  <c:pt idx="0">
                    <c:v>Uomini</c:v>
                  </c:pt>
                  <c:pt idx="3">
                    <c:v>Donne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6,1'!$D$29:$D$37</c:f>
              <c:numCache>
                <c:formatCode>###0.0</c:formatCode>
                <c:ptCount val="9"/>
                <c:pt idx="0">
                  <c:v>5.3623233576512153</c:v>
                </c:pt>
                <c:pt idx="1">
                  <c:v>6.2891384117957108</c:v>
                </c:pt>
                <c:pt idx="2">
                  <c:v>5.046481560408866</c:v>
                </c:pt>
                <c:pt idx="3">
                  <c:v>4.4870693496276139</c:v>
                </c:pt>
                <c:pt idx="4">
                  <c:v>5.3841646361409703</c:v>
                </c:pt>
                <c:pt idx="5">
                  <c:v>6.9647936552710163</c:v>
                </c:pt>
                <c:pt idx="6">
                  <c:v>4.9102938850843811</c:v>
                </c:pt>
                <c:pt idx="7">
                  <c:v>5.4416255953455579</c:v>
                </c:pt>
                <c:pt idx="8">
                  <c:v>6.4196014683853972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998-4200-B15C-71D7CC8B36D3}"/>
            </c:ext>
          </c:extLst>
        </c:ser>
        <c:ser>
          <c:idx val="2"/>
          <c:order val="2"/>
          <c:tx>
            <c:strRef>
              <c:f>'fig 6,1'!$E$28</c:f>
              <c:strCache>
                <c:ptCount val="1"/>
                <c:pt idx="0">
                  <c:v>In cerca di prima occupazione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6,1'!$A$29:$B$37</c:f>
              <c:multiLvlStrCache>
                <c:ptCount val="9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</c:lvl>
                <c:lvl>
                  <c:pt idx="0">
                    <c:v>Uomini</c:v>
                  </c:pt>
                  <c:pt idx="3">
                    <c:v>Donne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6,1'!$E$29:$E$37</c:f>
              <c:numCache>
                <c:formatCode>###0.0</c:formatCode>
                <c:ptCount val="9"/>
                <c:pt idx="0">
                  <c:v>0.78419416732608893</c:v>
                </c:pt>
                <c:pt idx="1">
                  <c:v>2.7013526839635369</c:v>
                </c:pt>
                <c:pt idx="2">
                  <c:v>3.0059467107261093</c:v>
                </c:pt>
                <c:pt idx="3">
                  <c:v>1.5757050831463788</c:v>
                </c:pt>
                <c:pt idx="4">
                  <c:v>2.4240239549438702</c:v>
                </c:pt>
                <c:pt idx="5">
                  <c:v>4.0360558689721264</c:v>
                </c:pt>
                <c:pt idx="6">
                  <c:v>1.1929740855318229</c:v>
                </c:pt>
                <c:pt idx="7">
                  <c:v>1.9506650718944252</c:v>
                </c:pt>
                <c:pt idx="8">
                  <c:v>3.3248758218782188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998-4200-B15C-71D7CC8B36D3}"/>
            </c:ext>
          </c:extLst>
        </c:ser>
        <c:ser>
          <c:idx val="3"/>
          <c:order val="3"/>
          <c:tx>
            <c:strRef>
              <c:f>'fig 6,1'!$F$28</c:f>
              <c:strCache>
                <c:ptCount val="1"/>
                <c:pt idx="0">
                  <c:v>Inattivo mai lavorato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6,1'!$A$29:$B$37</c:f>
              <c:multiLvlStrCache>
                <c:ptCount val="9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</c:lvl>
                <c:lvl>
                  <c:pt idx="0">
                    <c:v>Uomini</c:v>
                  </c:pt>
                  <c:pt idx="3">
                    <c:v>Donne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6,1'!$F$29:$F$37</c:f>
              <c:numCache>
                <c:formatCode>###0.0</c:formatCode>
                <c:ptCount val="9"/>
                <c:pt idx="0">
                  <c:v>3.4943490294949529</c:v>
                </c:pt>
                <c:pt idx="1">
                  <c:v>14.536339247263744</c:v>
                </c:pt>
                <c:pt idx="2">
                  <c:v>21.625251848559948</c:v>
                </c:pt>
                <c:pt idx="3">
                  <c:v>27.215981252982825</c:v>
                </c:pt>
                <c:pt idx="4">
                  <c:v>25.215481008113848</c:v>
                </c:pt>
                <c:pt idx="5">
                  <c:v>21.625491329604674</c:v>
                </c:pt>
                <c:pt idx="6">
                  <c:v>15.745509040313474</c:v>
                </c:pt>
                <c:pt idx="7">
                  <c:v>16.204490806983827</c:v>
                </c:pt>
                <c:pt idx="8">
                  <c:v>18.487496001589111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998-4200-B15C-71D7CC8B36D3}"/>
            </c:ext>
          </c:extLst>
        </c:ser>
        <c:ser>
          <c:idx val="4"/>
          <c:order val="4"/>
          <c:tx>
            <c:strRef>
              <c:f>'fig 6,1'!$G$28</c:f>
              <c:strCache>
                <c:ptCount val="1"/>
                <c:pt idx="0">
                  <c:v>Inattivo ex occupato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6,1'!$A$29:$B$37</c:f>
              <c:multiLvlStrCache>
                <c:ptCount val="9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</c:lvl>
                <c:lvl>
                  <c:pt idx="0">
                    <c:v>Uomini</c:v>
                  </c:pt>
                  <c:pt idx="3">
                    <c:v>Donne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6,1'!$G$29:$G$37</c:f>
              <c:numCache>
                <c:formatCode>###0.0</c:formatCode>
                <c:ptCount val="9"/>
                <c:pt idx="0">
                  <c:v>30.463888769924875</c:v>
                </c:pt>
                <c:pt idx="1">
                  <c:v>7.1014502567059923</c:v>
                </c:pt>
                <c:pt idx="2">
                  <c:v>6.3816416076174596</c:v>
                </c:pt>
                <c:pt idx="3">
                  <c:v>28.483463194458974</c:v>
                </c:pt>
                <c:pt idx="4">
                  <c:v>23.089288017880722</c:v>
                </c:pt>
                <c:pt idx="5">
                  <c:v>12.303623045865072</c:v>
                </c:pt>
                <c:pt idx="6">
                  <c:v>29.441087708599522</c:v>
                </c:pt>
                <c:pt idx="7">
                  <c:v>22.653801727150363</c:v>
                </c:pt>
                <c:pt idx="8">
                  <c:v>9.6171777727461532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998-4200-B15C-71D7CC8B3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22289624"/>
        <c:axId val="622290704"/>
      </c:barChart>
      <c:catAx>
        <c:axId val="62228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290704"/>
        <c:crosses val="autoZero"/>
        <c:auto val="1"/>
        <c:lblAlgn val="ctr"/>
        <c:lblOffset val="100"/>
        <c:noMultiLvlLbl val="0"/>
      </c:catAx>
      <c:valAx>
        <c:axId val="622290704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28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057844441979959E-2"/>
          <c:y val="0.84992192431642233"/>
          <c:w val="0.91254158811134534"/>
          <c:h val="0.150078075683577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 6,10'!$C$4:$D$4</c:f>
              <c:strCache>
                <c:ptCount val="2"/>
                <c:pt idx="0">
                  <c:v>Lei intende avere un figlio nei prossimi 3 anni?</c:v>
                </c:pt>
                <c:pt idx="1">
                  <c:v>Si'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8-4935-BE0F-5FA6884BFC5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08-4935-BE0F-5FA6884BFC5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08-4935-BE0F-5FA6884BFC5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8-4935-BE0F-5FA6884BFC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'Fig. 6,10'!$E$1:$L$3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</c:lvl>
                <c:lvl>
                  <c:pt idx="0">
                    <c:v>Part-Time</c:v>
                  </c:pt>
                  <c:pt idx="2">
                    <c:v>Full-Time</c:v>
                  </c:pt>
                  <c:pt idx="4">
                    <c:v>Part-Time</c:v>
                  </c:pt>
                  <c:pt idx="6">
                    <c:v>Full-Time</c:v>
                  </c:pt>
                </c:lvl>
                <c:lvl>
                  <c:pt idx="0">
                    <c:v>Intende avere un figlio nei prossimi 3 anni</c:v>
                  </c:pt>
                  <c:pt idx="4">
                    <c:v>Ritiene che la nascita di un figlio possa compromettere o rallentare la sua carriera o le sue opportunità lavorative </c:v>
                  </c:pt>
                </c:lvl>
              </c:multiLvlStrCache>
            </c:multiLvlStrRef>
          </c:cat>
          <c:val>
            <c:numRef>
              <c:f>'Fig. 6,10'!$E$4:$L$4</c:f>
              <c:numCache>
                <c:formatCode>0.0</c:formatCode>
                <c:ptCount val="8"/>
                <c:pt idx="0">
                  <c:v>13.731766023368989</c:v>
                </c:pt>
                <c:pt idx="1">
                  <c:v>13.574225231834466</c:v>
                </c:pt>
                <c:pt idx="2">
                  <c:v>18.575466818808486</c:v>
                </c:pt>
                <c:pt idx="3">
                  <c:v>24.937778639035646</c:v>
                </c:pt>
                <c:pt idx="4">
                  <c:v>29.632481466107784</c:v>
                </c:pt>
                <c:pt idx="5">
                  <c:v>31.869615762652703</c:v>
                </c:pt>
                <c:pt idx="6">
                  <c:v>15.047188646878634</c:v>
                </c:pt>
                <c:pt idx="7">
                  <c:v>30.357448507575345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08-4935-BE0F-5FA6884BFC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4"/>
        <c:axId val="526322576"/>
        <c:axId val="2040512352"/>
      </c:barChart>
      <c:catAx>
        <c:axId val="52632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512352"/>
        <c:crosses val="autoZero"/>
        <c:auto val="1"/>
        <c:lblAlgn val="ctr"/>
        <c:lblOffset val="100"/>
        <c:noMultiLvlLbl val="0"/>
      </c:catAx>
      <c:valAx>
        <c:axId val="204051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32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'Fig. 6,11'!$B$4</c:f>
              <c:strCache>
                <c:ptCount val="1"/>
                <c:pt idx="0">
                  <c:v>Si'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6,11'!$C$2:$T$3</c:f>
              <c:multiLvlStrCache>
                <c:ptCount val="18"/>
                <c:lvl>
                  <c:pt idx="0">
                    <c:v>Fino a 1.000 €</c:v>
                  </c:pt>
                  <c:pt idx="1">
                    <c:v>1.001-1.500€</c:v>
                  </c:pt>
                  <c:pt idx="2">
                    <c:v>1.501-2.000€</c:v>
                  </c:pt>
                  <c:pt idx="3">
                    <c:v>2.001-3.000 €</c:v>
                  </c:pt>
                  <c:pt idx="4">
                    <c:v>3.001-5.000€</c:v>
                  </c:pt>
                  <c:pt idx="5">
                    <c:v>Oltre 5000€</c:v>
                  </c:pt>
                  <c:pt idx="6">
                    <c:v>Fino a 1.000 €</c:v>
                  </c:pt>
                  <c:pt idx="7">
                    <c:v>1.001-1.500€</c:v>
                  </c:pt>
                  <c:pt idx="8">
                    <c:v>1.501-2.000€</c:v>
                  </c:pt>
                  <c:pt idx="9">
                    <c:v>2.001-3.000 €</c:v>
                  </c:pt>
                  <c:pt idx="10">
                    <c:v>3.001-5.000€</c:v>
                  </c:pt>
                  <c:pt idx="11">
                    <c:v>Oltre 5000€</c:v>
                  </c:pt>
                  <c:pt idx="12">
                    <c:v>Fino a 1.000 €</c:v>
                  </c:pt>
                  <c:pt idx="13">
                    <c:v>1.001-1.500€</c:v>
                  </c:pt>
                  <c:pt idx="14">
                    <c:v>1.501-2.000€</c:v>
                  </c:pt>
                  <c:pt idx="15">
                    <c:v>2.001-3.000 €</c:v>
                  </c:pt>
                  <c:pt idx="16">
                    <c:v>3.001-5.000€</c:v>
                  </c:pt>
                  <c:pt idx="17">
                    <c:v>Oltre 5000€</c:v>
                  </c:pt>
                </c:lvl>
                <c:lvl>
                  <c:pt idx="0">
                    <c:v>Occupato</c:v>
                  </c:pt>
                  <c:pt idx="6">
                    <c:v>In cerca di occupazione</c:v>
                  </c:pt>
                  <c:pt idx="12">
                    <c:v>Inattivo</c:v>
                  </c:pt>
                </c:lvl>
              </c:multiLvlStrCache>
            </c:multiLvlStrRef>
          </c:cat>
          <c:val>
            <c:numRef>
              <c:f>'Fig. 6,11'!$C$4:$T$4</c:f>
              <c:numCache>
                <c:formatCode>0.0</c:formatCode>
                <c:ptCount val="18"/>
                <c:pt idx="0">
                  <c:v>15.728586213961709</c:v>
                </c:pt>
                <c:pt idx="1">
                  <c:v>19.6163884529733</c:v>
                </c:pt>
                <c:pt idx="2">
                  <c:v>17.609548471217224</c:v>
                </c:pt>
                <c:pt idx="3">
                  <c:v>19.845256319128278</c:v>
                </c:pt>
                <c:pt idx="4">
                  <c:v>18.452583104994748</c:v>
                </c:pt>
                <c:pt idx="5">
                  <c:v>21.60541844613099</c:v>
                </c:pt>
                <c:pt idx="6">
                  <c:v>14.729545207483966</c:v>
                </c:pt>
                <c:pt idx="7">
                  <c:v>17.336933121589148</c:v>
                </c:pt>
                <c:pt idx="8">
                  <c:v>13.925017050688766</c:v>
                </c:pt>
                <c:pt idx="9">
                  <c:v>27.924937321347652</c:v>
                </c:pt>
                <c:pt idx="10">
                  <c:v>22.444009252522246</c:v>
                </c:pt>
                <c:pt idx="11">
                  <c:v>43.555443551425213</c:v>
                </c:pt>
                <c:pt idx="12">
                  <c:v>11.108976439513473</c:v>
                </c:pt>
                <c:pt idx="13">
                  <c:v>12.468709750147708</c:v>
                </c:pt>
                <c:pt idx="14">
                  <c:v>5.6902835688966231</c:v>
                </c:pt>
                <c:pt idx="15">
                  <c:v>7.1127906360496329</c:v>
                </c:pt>
                <c:pt idx="16">
                  <c:v>7.8848886600559496</c:v>
                </c:pt>
                <c:pt idx="17">
                  <c:v>13.328561663541025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C-4B17-8084-367EDB3A797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80365120"/>
        <c:axId val="391113248"/>
      </c:lineChart>
      <c:catAx>
        <c:axId val="18803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113248"/>
        <c:crosses val="autoZero"/>
        <c:auto val="1"/>
        <c:lblAlgn val="ctr"/>
        <c:lblOffset val="100"/>
        <c:noMultiLvlLbl val="0"/>
      </c:catAx>
      <c:valAx>
        <c:axId val="39111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03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116579767604007E-2"/>
          <c:y val="0.15494613978049651"/>
          <c:w val="0.97083982313098305"/>
          <c:h val="0.70277060758015641"/>
        </c:manualLayout>
      </c:layout>
      <c:lineChart>
        <c:grouping val="standard"/>
        <c:varyColors val="0"/>
        <c:ser>
          <c:idx val="0"/>
          <c:order val="0"/>
          <c:tx>
            <c:strRef>
              <c:f>'Fig. 6,11'!$B$47</c:f>
              <c:strCache>
                <c:ptCount val="1"/>
                <c:pt idx="0">
                  <c:v>Uomini</c:v>
                </c:pt>
              </c:strCache>
            </c:strRef>
          </c:tx>
          <c:spPr>
            <a:ln w="2222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4"/>
              </a:solidFill>
              <a:ln w="9525">
                <a:solidFill>
                  <a:schemeClr val="accent5">
                    <a:shade val="76000"/>
                  </a:schemeClr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809241204346798E-2"/>
                  <c:y val="-5.0348653485508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95-45D5-801C-2F62BED8B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6,11'!$C$46:$H$46</c:f>
              <c:strCache>
                <c:ptCount val="6"/>
                <c:pt idx="0">
                  <c:v>Fino a 1.000 €</c:v>
                </c:pt>
                <c:pt idx="1">
                  <c:v>1.001-1.500€</c:v>
                </c:pt>
                <c:pt idx="2">
                  <c:v>1.501-2.000€</c:v>
                </c:pt>
                <c:pt idx="3">
                  <c:v>2.001-3.000 €</c:v>
                </c:pt>
                <c:pt idx="4">
                  <c:v>3.001-5.000€</c:v>
                </c:pt>
                <c:pt idx="5">
                  <c:v>Oltre 5000€</c:v>
                </c:pt>
              </c:strCache>
            </c:strRef>
          </c:cat>
          <c:val>
            <c:numRef>
              <c:f>'Fig. 6,11'!$C$47:$H$47</c:f>
              <c:numCache>
                <c:formatCode>0.0</c:formatCode>
                <c:ptCount val="6"/>
                <c:pt idx="0">
                  <c:v>14.1</c:v>
                </c:pt>
                <c:pt idx="1">
                  <c:v>15.8</c:v>
                </c:pt>
                <c:pt idx="2">
                  <c:v>14.8</c:v>
                </c:pt>
                <c:pt idx="3">
                  <c:v>15.5</c:v>
                </c:pt>
                <c:pt idx="4">
                  <c:v>14.9</c:v>
                </c:pt>
                <c:pt idx="5">
                  <c:v>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5-45D5-801C-2F62BED8B5B4}"/>
            </c:ext>
          </c:extLst>
        </c:ser>
        <c:ser>
          <c:idx val="1"/>
          <c:order val="1"/>
          <c:tx>
            <c:strRef>
              <c:f>'Fig. 6,11'!$B$48</c:f>
              <c:strCache>
                <c:ptCount val="1"/>
                <c:pt idx="0">
                  <c:v>Donne</c:v>
                </c:pt>
              </c:strCache>
            </c:strRef>
          </c:tx>
          <c:spPr>
            <a:ln w="22225" cap="rnd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>
                  <a:tint val="77000"/>
                </a:schemeClr>
              </a:solidFill>
              <a:ln w="9525">
                <a:solidFill>
                  <a:schemeClr val="accent5">
                    <a:tint val="77000"/>
                  </a:schemeClr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0560271646859125E-2"/>
                  <c:y val="4.2561178508825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95-45D5-801C-2F62BED8B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'Fig. 6,11'!$C$46:$H$46</c:f>
              <c:strCache>
                <c:ptCount val="6"/>
                <c:pt idx="0">
                  <c:v>Fino a 1.000 €</c:v>
                </c:pt>
                <c:pt idx="1">
                  <c:v>1.001-1.500€</c:v>
                </c:pt>
                <c:pt idx="2">
                  <c:v>1.501-2.000€</c:v>
                </c:pt>
                <c:pt idx="3">
                  <c:v>2.001-3.000 €</c:v>
                </c:pt>
                <c:pt idx="4">
                  <c:v>3.001-5.000€</c:v>
                </c:pt>
                <c:pt idx="5">
                  <c:v>Oltre 5000€</c:v>
                </c:pt>
              </c:strCache>
            </c:strRef>
          </c:cat>
          <c:val>
            <c:numRef>
              <c:f>'Fig. 6,11'!$C$48:$H$48</c:f>
              <c:numCache>
                <c:formatCode>0.0</c:formatCode>
                <c:ptCount val="6"/>
                <c:pt idx="0">
                  <c:v>15.2</c:v>
                </c:pt>
                <c:pt idx="1">
                  <c:v>20.399999999999999</c:v>
                </c:pt>
                <c:pt idx="2">
                  <c:v>13.1</c:v>
                </c:pt>
                <c:pt idx="3">
                  <c:v>18.600000000000001</c:v>
                </c:pt>
                <c:pt idx="4">
                  <c:v>17</c:v>
                </c:pt>
                <c:pt idx="5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95-45D5-801C-2F62BED8B5B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23025424"/>
        <c:axId val="2121142720"/>
      </c:lineChart>
      <c:catAx>
        <c:axId val="212302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endParaRPr lang="en-US"/>
          </a:p>
        </c:txPr>
        <c:crossAx val="2121142720"/>
        <c:crosses val="autoZero"/>
        <c:auto val="1"/>
        <c:lblAlgn val="ctr"/>
        <c:lblOffset val="100"/>
        <c:noMultiLvlLbl val="0"/>
      </c:catAx>
      <c:valAx>
        <c:axId val="2121142720"/>
        <c:scaling>
          <c:orientation val="minMax"/>
          <c:min val="10"/>
        </c:scaling>
        <c:delete val="1"/>
        <c:axPos val="l"/>
        <c:numFmt formatCode="0.0" sourceLinked="1"/>
        <c:majorTickMark val="out"/>
        <c:minorTickMark val="none"/>
        <c:tickLblPos val="nextTo"/>
        <c:crossAx val="212302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6.12'!$L$5</c:f>
              <c:strCache>
                <c:ptCount val="1"/>
                <c:pt idx="0">
                  <c:v>Con figli 0-3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6.12'!$M$4:$O$4</c:f>
              <c:strCache>
                <c:ptCount val="3"/>
                <c:pt idx="0">
                  <c:v>Occupate</c:v>
                </c:pt>
                <c:pt idx="1">
                  <c:v>In cerca di occ.</c:v>
                </c:pt>
                <c:pt idx="2">
                  <c:v>Inattive </c:v>
                </c:pt>
              </c:strCache>
            </c:strRef>
          </c:cat>
          <c:val>
            <c:numRef>
              <c:f>'fig 6.12'!$M$5:$O$5</c:f>
              <c:numCache>
                <c:formatCode>0.0</c:formatCode>
                <c:ptCount val="3"/>
                <c:pt idx="0">
                  <c:v>-70.55465084251621</c:v>
                </c:pt>
                <c:pt idx="1">
                  <c:v>-69.455890960134184</c:v>
                </c:pt>
                <c:pt idx="2">
                  <c:v>-39.811021130604892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C-48D6-95E6-11C55EC0669D}"/>
            </c:ext>
          </c:extLst>
        </c:ser>
        <c:ser>
          <c:idx val="1"/>
          <c:order val="1"/>
          <c:tx>
            <c:strRef>
              <c:f>'fig 6.12'!$L$6</c:f>
              <c:strCache>
                <c:ptCount val="1"/>
                <c:pt idx="0">
                  <c:v>Con figli 4-18 anni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6.12'!$M$4:$O$4</c:f>
              <c:strCache>
                <c:ptCount val="3"/>
                <c:pt idx="0">
                  <c:v>Occupate</c:v>
                </c:pt>
                <c:pt idx="1">
                  <c:v>In cerca di occ.</c:v>
                </c:pt>
                <c:pt idx="2">
                  <c:v>Inattive </c:v>
                </c:pt>
              </c:strCache>
            </c:strRef>
          </c:cat>
          <c:val>
            <c:numRef>
              <c:f>'fig 6.12'!$M$6:$O$6</c:f>
              <c:numCache>
                <c:formatCode>0.0</c:formatCode>
                <c:ptCount val="3"/>
                <c:pt idx="0">
                  <c:v>-13.047956622112247</c:v>
                </c:pt>
                <c:pt idx="1">
                  <c:v>-31.254541474990955</c:v>
                </c:pt>
                <c:pt idx="2">
                  <c:v>35.578139611185343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C-48D6-95E6-11C55EC0669D}"/>
            </c:ext>
          </c:extLst>
        </c:ser>
        <c:ser>
          <c:idx val="2"/>
          <c:order val="2"/>
          <c:tx>
            <c:strRef>
              <c:f>'fig 6.12'!$L$7</c:f>
              <c:strCache>
                <c:ptCount val="1"/>
                <c:pt idx="0">
                  <c:v>Totale donne 18-49 anni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6.12'!$M$4:$O$4</c:f>
              <c:strCache>
                <c:ptCount val="3"/>
                <c:pt idx="0">
                  <c:v>Occupate</c:v>
                </c:pt>
                <c:pt idx="1">
                  <c:v>In cerca di occ.</c:v>
                </c:pt>
                <c:pt idx="2">
                  <c:v>Inattive </c:v>
                </c:pt>
              </c:strCache>
            </c:strRef>
          </c:cat>
          <c:val>
            <c:numRef>
              <c:f>'fig 6.12'!$M$7:$O$7</c:f>
              <c:numCache>
                <c:formatCode>0.0</c:formatCode>
                <c:ptCount val="3"/>
                <c:pt idx="0">
                  <c:v>-14.403842608073361</c:v>
                </c:pt>
                <c:pt idx="1">
                  <c:v>-20.038461979651263</c:v>
                </c:pt>
                <c:pt idx="2">
                  <c:v>20.436600617150145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C-48D6-95E6-11C55EC06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5846552"/>
        <c:axId val="405845472"/>
      </c:barChart>
      <c:catAx>
        <c:axId val="405846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5845472"/>
        <c:crosses val="autoZero"/>
        <c:auto val="1"/>
        <c:lblAlgn val="ctr"/>
        <c:lblOffset val="100"/>
        <c:noMultiLvlLbl val="0"/>
      </c:catAx>
      <c:valAx>
        <c:axId val="405845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405846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6.13'!$L$6</c:f>
              <c:strCache>
                <c:ptCount val="1"/>
                <c:pt idx="0">
                  <c:v>Fino a 2.000 €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6.13'!$M$4:$R$5</c:f>
              <c:multiLvlStrCache>
                <c:ptCount val="6"/>
                <c:lvl>
                  <c:pt idx="0">
                    <c:v>Occupate</c:v>
                  </c:pt>
                  <c:pt idx="1">
                    <c:v>In cerca di occ.</c:v>
                  </c:pt>
                  <c:pt idx="2">
                    <c:v>Inattive </c:v>
                  </c:pt>
                  <c:pt idx="3">
                    <c:v>Occupate</c:v>
                  </c:pt>
                  <c:pt idx="4">
                    <c:v>In cerca di occ.</c:v>
                  </c:pt>
                  <c:pt idx="5">
                    <c:v>Inattive 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6.13'!$M$6:$R$6</c:f>
              <c:numCache>
                <c:formatCode>#,##0.0</c:formatCode>
                <c:ptCount val="6"/>
                <c:pt idx="0">
                  <c:v>33.01581679340179</c:v>
                </c:pt>
                <c:pt idx="1">
                  <c:v>70.94473287838899</c:v>
                </c:pt>
                <c:pt idx="2">
                  <c:v>62.814133025916739</c:v>
                </c:pt>
                <c:pt idx="3">
                  <c:v>17.555099932885632</c:v>
                </c:pt>
                <c:pt idx="4">
                  <c:v>54.420751748468021</c:v>
                </c:pt>
                <c:pt idx="5">
                  <c:v>39.929915002828132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B9-47BD-8CE9-5A70F58D4E37}"/>
            </c:ext>
          </c:extLst>
        </c:ser>
        <c:ser>
          <c:idx val="1"/>
          <c:order val="1"/>
          <c:tx>
            <c:strRef>
              <c:f>'fig 6.13'!$L$7</c:f>
              <c:strCache>
                <c:ptCount val="1"/>
                <c:pt idx="0">
                  <c:v>2.001-3.000 €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6.13'!$M$4:$R$5</c:f>
              <c:multiLvlStrCache>
                <c:ptCount val="6"/>
                <c:lvl>
                  <c:pt idx="0">
                    <c:v>Occupate</c:v>
                  </c:pt>
                  <c:pt idx="1">
                    <c:v>In cerca di occ.</c:v>
                  </c:pt>
                  <c:pt idx="2">
                    <c:v>Inattive </c:v>
                  </c:pt>
                  <c:pt idx="3">
                    <c:v>Occupate</c:v>
                  </c:pt>
                  <c:pt idx="4">
                    <c:v>In cerca di occ.</c:v>
                  </c:pt>
                  <c:pt idx="5">
                    <c:v>Inattive 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6.13'!$M$7:$R$7</c:f>
              <c:numCache>
                <c:formatCode>#,##0.0</c:formatCode>
                <c:ptCount val="6"/>
                <c:pt idx="0">
                  <c:v>39.176133080142229</c:v>
                </c:pt>
                <c:pt idx="1">
                  <c:v>15.182230236230941</c:v>
                </c:pt>
                <c:pt idx="2">
                  <c:v>18.977051327491488</c:v>
                </c:pt>
                <c:pt idx="3">
                  <c:v>42.098086489691404</c:v>
                </c:pt>
                <c:pt idx="4">
                  <c:v>30.040027598777503</c:v>
                </c:pt>
                <c:pt idx="5">
                  <c:v>28.569476747954994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B9-47BD-8CE9-5A70F58D4E37}"/>
            </c:ext>
          </c:extLst>
        </c:ser>
        <c:ser>
          <c:idx val="2"/>
          <c:order val="2"/>
          <c:tx>
            <c:strRef>
              <c:f>'fig 6.13'!$L$8</c:f>
              <c:strCache>
                <c:ptCount val="1"/>
                <c:pt idx="0">
                  <c:v>3.001-5.000 €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6.13'!$M$4:$R$5</c:f>
              <c:multiLvlStrCache>
                <c:ptCount val="6"/>
                <c:lvl>
                  <c:pt idx="0">
                    <c:v>Occupate</c:v>
                  </c:pt>
                  <c:pt idx="1">
                    <c:v>In cerca di occ.</c:v>
                  </c:pt>
                  <c:pt idx="2">
                    <c:v>Inattive </c:v>
                  </c:pt>
                  <c:pt idx="3">
                    <c:v>Occupate</c:v>
                  </c:pt>
                  <c:pt idx="4">
                    <c:v>In cerca di occ.</c:v>
                  </c:pt>
                  <c:pt idx="5">
                    <c:v>Inattive 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6.13'!$M$8:$R$8</c:f>
              <c:numCache>
                <c:formatCode>#,##0.0</c:formatCode>
                <c:ptCount val="6"/>
                <c:pt idx="0">
                  <c:v>12.737422142194704</c:v>
                </c:pt>
                <c:pt idx="1">
                  <c:v>2.1640504308500019</c:v>
                </c:pt>
                <c:pt idx="2">
                  <c:v>2.5985487060064316</c:v>
                </c:pt>
                <c:pt idx="3">
                  <c:v>31.099785538968305</c:v>
                </c:pt>
                <c:pt idx="4">
                  <c:v>11.18738661749752</c:v>
                </c:pt>
                <c:pt idx="5">
                  <c:v>19.475378930382156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B9-47BD-8CE9-5A70F58D4E37}"/>
            </c:ext>
          </c:extLst>
        </c:ser>
        <c:ser>
          <c:idx val="3"/>
          <c:order val="3"/>
          <c:tx>
            <c:strRef>
              <c:f>'fig 6.13'!$L$9</c:f>
              <c:strCache>
                <c:ptCount val="1"/>
                <c:pt idx="0">
                  <c:v>Oltre 5.000 €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6.13'!$M$4:$R$5</c:f>
              <c:multiLvlStrCache>
                <c:ptCount val="6"/>
                <c:lvl>
                  <c:pt idx="0">
                    <c:v>Occupate</c:v>
                  </c:pt>
                  <c:pt idx="1">
                    <c:v>In cerca di occ.</c:v>
                  </c:pt>
                  <c:pt idx="2">
                    <c:v>Inattive </c:v>
                  </c:pt>
                  <c:pt idx="3">
                    <c:v>Occupate</c:v>
                  </c:pt>
                  <c:pt idx="4">
                    <c:v>In cerca di occ.</c:v>
                  </c:pt>
                  <c:pt idx="5">
                    <c:v>Inattive 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6.13'!$M$9:$R$9</c:f>
              <c:numCache>
                <c:formatCode>#,##0.0</c:formatCode>
                <c:ptCount val="6"/>
                <c:pt idx="0">
                  <c:v>1.8407311361339278</c:v>
                </c:pt>
                <c:pt idx="1">
                  <c:v>0.13872654368230342</c:v>
                </c:pt>
                <c:pt idx="2">
                  <c:v>0.94810153316685808</c:v>
                </c:pt>
                <c:pt idx="3">
                  <c:v>5.5063697117097652</c:v>
                </c:pt>
                <c:pt idx="4">
                  <c:v>1.2788730128345804</c:v>
                </c:pt>
                <c:pt idx="5">
                  <c:v>8.6624009309741599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B9-47BD-8CE9-5A70F58D4E37}"/>
            </c:ext>
          </c:extLst>
        </c:ser>
        <c:ser>
          <c:idx val="4"/>
          <c:order val="4"/>
          <c:tx>
            <c:strRef>
              <c:f>'fig 6.13'!$L$10</c:f>
              <c:strCache>
                <c:ptCount val="1"/>
                <c:pt idx="0">
                  <c:v>Non sa, non risponde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6.13'!$M$4:$R$5</c:f>
              <c:multiLvlStrCache>
                <c:ptCount val="6"/>
                <c:lvl>
                  <c:pt idx="0">
                    <c:v>Occupate</c:v>
                  </c:pt>
                  <c:pt idx="1">
                    <c:v>In cerca di occ.</c:v>
                  </c:pt>
                  <c:pt idx="2">
                    <c:v>Inattive </c:v>
                  </c:pt>
                  <c:pt idx="3">
                    <c:v>Occupate</c:v>
                  </c:pt>
                  <c:pt idx="4">
                    <c:v>In cerca di occ.</c:v>
                  </c:pt>
                  <c:pt idx="5">
                    <c:v>Inattive 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6.13'!$M$10:$R$10</c:f>
              <c:numCache>
                <c:formatCode>#,##0.0</c:formatCode>
                <c:ptCount val="6"/>
                <c:pt idx="0">
                  <c:v>13.229896848127353</c:v>
                </c:pt>
                <c:pt idx="1">
                  <c:v>11.570259910847771</c:v>
                </c:pt>
                <c:pt idx="2">
                  <c:v>14.662165407418479</c:v>
                </c:pt>
                <c:pt idx="3">
                  <c:v>3.740658326744891</c:v>
                </c:pt>
                <c:pt idx="4">
                  <c:v>3.0729610224223678</c:v>
                </c:pt>
                <c:pt idx="5">
                  <c:v>3.3628283878605463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B9-47BD-8CE9-5A70F58D4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3698256"/>
        <c:axId val="593698616"/>
      </c:barChart>
      <c:catAx>
        <c:axId val="59369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698616"/>
        <c:crosses val="autoZero"/>
        <c:auto val="1"/>
        <c:lblAlgn val="ctr"/>
        <c:lblOffset val="100"/>
        <c:noMultiLvlLbl val="0"/>
      </c:catAx>
      <c:valAx>
        <c:axId val="59369861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69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6.14'!$L$7</c:f>
              <c:strCache>
                <c:ptCount val="1"/>
                <c:pt idx="0">
                  <c:v>Fino a 2.000 €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6.14'!$M$6:$O$6</c:f>
              <c:strCache>
                <c:ptCount val="3"/>
                <c:pt idx="0">
                  <c:v>Occupate</c:v>
                </c:pt>
                <c:pt idx="1">
                  <c:v>In cerca di occupazione</c:v>
                </c:pt>
                <c:pt idx="2">
                  <c:v>Inattive </c:v>
                </c:pt>
              </c:strCache>
            </c:strRef>
          </c:cat>
          <c:val>
            <c:numRef>
              <c:f>'fig 6.14'!$M$7:$O$7</c:f>
              <c:numCache>
                <c:formatCode>#,##0.0</c:formatCode>
                <c:ptCount val="3"/>
                <c:pt idx="0">
                  <c:v>-15.460716860516158</c:v>
                </c:pt>
                <c:pt idx="1">
                  <c:v>-16.523981129920969</c:v>
                </c:pt>
                <c:pt idx="2">
                  <c:v>-22.884218023088607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2-42D1-B7FA-89F2CC109EC4}"/>
            </c:ext>
          </c:extLst>
        </c:ser>
        <c:ser>
          <c:idx val="1"/>
          <c:order val="1"/>
          <c:tx>
            <c:strRef>
              <c:f>'fig 6.14'!$L$8</c:f>
              <c:strCache>
                <c:ptCount val="1"/>
                <c:pt idx="0">
                  <c:v>2.001-3.000 €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6.14'!$M$6:$O$6</c:f>
              <c:strCache>
                <c:ptCount val="3"/>
                <c:pt idx="0">
                  <c:v>Occupate</c:v>
                </c:pt>
                <c:pt idx="1">
                  <c:v>In cerca di occupazione</c:v>
                </c:pt>
                <c:pt idx="2">
                  <c:v>Inattive </c:v>
                </c:pt>
              </c:strCache>
            </c:strRef>
          </c:cat>
          <c:val>
            <c:numRef>
              <c:f>'fig 6.14'!$M$8:$O$8</c:f>
              <c:numCache>
                <c:formatCode>#,##0.0</c:formatCode>
                <c:ptCount val="3"/>
                <c:pt idx="0">
                  <c:v>2.9219534095491753</c:v>
                </c:pt>
                <c:pt idx="1">
                  <c:v>14.857797362546561</c:v>
                </c:pt>
                <c:pt idx="2">
                  <c:v>9.5924254204635062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02-42D1-B7FA-89F2CC109EC4}"/>
            </c:ext>
          </c:extLst>
        </c:ser>
        <c:ser>
          <c:idx val="2"/>
          <c:order val="2"/>
          <c:tx>
            <c:strRef>
              <c:f>'fig 6.14'!$L$9</c:f>
              <c:strCache>
                <c:ptCount val="1"/>
                <c:pt idx="0">
                  <c:v>3.001-5.000 €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6.14'!$M$6:$O$6</c:f>
              <c:strCache>
                <c:ptCount val="3"/>
                <c:pt idx="0">
                  <c:v>Occupate</c:v>
                </c:pt>
                <c:pt idx="1">
                  <c:v>In cerca di occupazione</c:v>
                </c:pt>
                <c:pt idx="2">
                  <c:v>Inattive </c:v>
                </c:pt>
              </c:strCache>
            </c:strRef>
          </c:cat>
          <c:val>
            <c:numRef>
              <c:f>'fig 6.14'!$M$9:$O$9</c:f>
              <c:numCache>
                <c:formatCode>#,##0.0</c:formatCode>
                <c:ptCount val="3"/>
                <c:pt idx="0">
                  <c:v>18.362363396773603</c:v>
                </c:pt>
                <c:pt idx="1">
                  <c:v>9.0233361866475175</c:v>
                </c:pt>
                <c:pt idx="2">
                  <c:v>16.876830224375723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02-42D1-B7FA-89F2CC109EC4}"/>
            </c:ext>
          </c:extLst>
        </c:ser>
        <c:ser>
          <c:idx val="3"/>
          <c:order val="3"/>
          <c:tx>
            <c:strRef>
              <c:f>'fig 6.14'!$L$10</c:f>
              <c:strCache>
                <c:ptCount val="1"/>
                <c:pt idx="0">
                  <c:v>Oltre 5.000 €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6.14'!$M$6:$O$6</c:f>
              <c:strCache>
                <c:ptCount val="3"/>
                <c:pt idx="0">
                  <c:v>Occupate</c:v>
                </c:pt>
                <c:pt idx="1">
                  <c:v>In cerca di occupazione</c:v>
                </c:pt>
                <c:pt idx="2">
                  <c:v>Inattive </c:v>
                </c:pt>
              </c:strCache>
            </c:strRef>
          </c:cat>
          <c:val>
            <c:numRef>
              <c:f>'fig 6.14'!$M$10:$O$10</c:f>
              <c:numCache>
                <c:formatCode>#,##0.0</c:formatCode>
                <c:ptCount val="3"/>
                <c:pt idx="0">
                  <c:v>3.6656385755758372</c:v>
                </c:pt>
                <c:pt idx="1">
                  <c:v>1.1401464691522771</c:v>
                </c:pt>
                <c:pt idx="2">
                  <c:v>7.7142993978073022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02-42D1-B7FA-89F2CC109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0878824"/>
        <c:axId val="690880984"/>
      </c:barChart>
      <c:catAx>
        <c:axId val="690878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880984"/>
        <c:crosses val="autoZero"/>
        <c:auto val="1"/>
        <c:lblAlgn val="ctr"/>
        <c:lblOffset val="100"/>
        <c:noMultiLvlLbl val="0"/>
      </c:catAx>
      <c:valAx>
        <c:axId val="6908809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690878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6,15'!$A$3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 6,15'!$B$1:$I$2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</c:lvl>
                <c:lvl>
                  <c:pt idx="0">
                    <c:v>18-29</c:v>
                  </c:pt>
                  <c:pt idx="2">
                    <c:v>30-49</c:v>
                  </c:pt>
                  <c:pt idx="4">
                    <c:v>50 e oltre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6,15'!$B$3:$I$3</c:f>
              <c:numCache>
                <c:formatCode>0.0</c:formatCode>
                <c:ptCount val="8"/>
                <c:pt idx="0">
                  <c:v>39.369999999999997</c:v>
                </c:pt>
                <c:pt idx="1">
                  <c:v>12.78</c:v>
                </c:pt>
                <c:pt idx="2">
                  <c:v>39.369999999999997</c:v>
                </c:pt>
                <c:pt idx="3">
                  <c:v>12.78</c:v>
                </c:pt>
                <c:pt idx="4">
                  <c:v>17.36</c:v>
                </c:pt>
                <c:pt idx="5">
                  <c:v>2.31</c:v>
                </c:pt>
                <c:pt idx="6">
                  <c:v>43.32</c:v>
                </c:pt>
                <c:pt idx="7">
                  <c:v>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1-4D3B-BBD2-BCB201AD39D2}"/>
            </c:ext>
          </c:extLst>
        </c:ser>
        <c:ser>
          <c:idx val="1"/>
          <c:order val="1"/>
          <c:tx>
            <c:strRef>
              <c:f>'fig 6,15'!$A$4</c:f>
              <c:strCache>
                <c:ptCount val="1"/>
                <c:pt idx="0">
                  <c:v>Medio basso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 6,15'!$B$1:$I$2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</c:lvl>
                <c:lvl>
                  <c:pt idx="0">
                    <c:v>18-29</c:v>
                  </c:pt>
                  <c:pt idx="2">
                    <c:v>30-49</c:v>
                  </c:pt>
                  <c:pt idx="4">
                    <c:v>50 e oltre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6,15'!$B$4:$I$4</c:f>
              <c:numCache>
                <c:formatCode>0.0</c:formatCode>
                <c:ptCount val="8"/>
                <c:pt idx="0">
                  <c:v>40.15</c:v>
                </c:pt>
                <c:pt idx="1">
                  <c:v>40.01</c:v>
                </c:pt>
                <c:pt idx="2">
                  <c:v>40.15</c:v>
                </c:pt>
                <c:pt idx="3">
                  <c:v>40.01</c:v>
                </c:pt>
                <c:pt idx="4">
                  <c:v>46.24</c:v>
                </c:pt>
                <c:pt idx="5">
                  <c:v>27.31</c:v>
                </c:pt>
                <c:pt idx="6">
                  <c:v>35.54</c:v>
                </c:pt>
                <c:pt idx="7">
                  <c:v>47.23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71-4D3B-BBD2-BCB201AD39D2}"/>
            </c:ext>
          </c:extLst>
        </c:ser>
        <c:ser>
          <c:idx val="2"/>
          <c:order val="2"/>
          <c:tx>
            <c:strRef>
              <c:f>'fig 6,15'!$A$5</c:f>
              <c:strCache>
                <c:ptCount val="1"/>
                <c:pt idx="0">
                  <c:v>Medio alto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 6,15'!$B$1:$I$2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</c:lvl>
                <c:lvl>
                  <c:pt idx="0">
                    <c:v>18-29</c:v>
                  </c:pt>
                  <c:pt idx="2">
                    <c:v>30-49</c:v>
                  </c:pt>
                  <c:pt idx="4">
                    <c:v>50 e oltre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6,15'!$B$5:$I$5</c:f>
              <c:numCache>
                <c:formatCode>0.0</c:formatCode>
                <c:ptCount val="8"/>
                <c:pt idx="0">
                  <c:v>16.559999999999999</c:v>
                </c:pt>
                <c:pt idx="1">
                  <c:v>29.81</c:v>
                </c:pt>
                <c:pt idx="2">
                  <c:v>16.559999999999999</c:v>
                </c:pt>
                <c:pt idx="3">
                  <c:v>29.81</c:v>
                </c:pt>
                <c:pt idx="4">
                  <c:v>24.01</c:v>
                </c:pt>
                <c:pt idx="5">
                  <c:v>36.03</c:v>
                </c:pt>
                <c:pt idx="6">
                  <c:v>14.29</c:v>
                </c:pt>
                <c:pt idx="7">
                  <c:v>26.14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71-4D3B-BBD2-BCB201AD39D2}"/>
            </c:ext>
          </c:extLst>
        </c:ser>
        <c:ser>
          <c:idx val="3"/>
          <c:order val="3"/>
          <c:tx>
            <c:strRef>
              <c:f>'fig 6,15'!$A$6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 6,15'!$B$1:$I$2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</c:lvl>
                <c:lvl>
                  <c:pt idx="0">
                    <c:v>18-29</c:v>
                  </c:pt>
                  <c:pt idx="2">
                    <c:v>30-49</c:v>
                  </c:pt>
                  <c:pt idx="4">
                    <c:v>50 e oltre</c:v>
                  </c:pt>
                  <c:pt idx="6">
                    <c:v>Totale</c:v>
                  </c:pt>
                </c:lvl>
              </c:multiLvlStrCache>
            </c:multiLvlStrRef>
          </c:cat>
          <c:val>
            <c:numRef>
              <c:f>'fig 6,15'!$B$6:$I$6</c:f>
              <c:numCache>
                <c:formatCode>0.0</c:formatCode>
                <c:ptCount val="8"/>
                <c:pt idx="0">
                  <c:v>3.91</c:v>
                </c:pt>
                <c:pt idx="1">
                  <c:v>17.399999999999999</c:v>
                </c:pt>
                <c:pt idx="2">
                  <c:v>3.91</c:v>
                </c:pt>
                <c:pt idx="3">
                  <c:v>17.399999999999999</c:v>
                </c:pt>
                <c:pt idx="4">
                  <c:v>12.39</c:v>
                </c:pt>
                <c:pt idx="5">
                  <c:v>34.340000000000003</c:v>
                </c:pt>
                <c:pt idx="6">
                  <c:v>6.85</c:v>
                </c:pt>
                <c:pt idx="7">
                  <c:v>21.34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71-4D3B-BBD2-BCB201AD3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0169695"/>
        <c:axId val="1649448607"/>
      </c:barChart>
      <c:catAx>
        <c:axId val="165016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448607"/>
        <c:crosses val="autoZero"/>
        <c:auto val="1"/>
        <c:lblAlgn val="ctr"/>
        <c:lblOffset val="100"/>
        <c:noMultiLvlLbl val="0"/>
      </c:catAx>
      <c:valAx>
        <c:axId val="164944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169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fig 6,16'!$A$3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 fig 6,16'!$B$1:$K$2</c:f>
              <c:multiLvlStrCache>
                <c:ptCount val="10"/>
                <c:lvl>
                  <c:pt idx="0">
                    <c:v>Occupato</c:v>
                  </c:pt>
                  <c:pt idx="1">
                    <c:v>Disoccupato</c:v>
                  </c:pt>
                  <c:pt idx="2">
                    <c:v>In cerca di prima occupazione</c:v>
                  </c:pt>
                  <c:pt idx="3">
                    <c:v>Inattivo mai lavorato</c:v>
                  </c:pt>
                  <c:pt idx="4">
                    <c:v>Inattivo ex occupato</c:v>
                  </c:pt>
                  <c:pt idx="5">
                    <c:v>Occupato</c:v>
                  </c:pt>
                  <c:pt idx="6">
                    <c:v>Disoccupato</c:v>
                  </c:pt>
                  <c:pt idx="7">
                    <c:v>In cerca di prima occupazione</c:v>
                  </c:pt>
                  <c:pt idx="8">
                    <c:v>Inattivo mai lavorato</c:v>
                  </c:pt>
                  <c:pt idx="9">
                    <c:v>Inattivo ex occupato</c:v>
                  </c:pt>
                </c:lvl>
                <c:lvl>
                  <c:pt idx="0">
                    <c:v>Uomini</c:v>
                  </c:pt>
                  <c:pt idx="5">
                    <c:v>Donne</c:v>
                  </c:pt>
                </c:lvl>
              </c:multiLvlStrCache>
            </c:multiLvlStrRef>
          </c:cat>
          <c:val>
            <c:numRef>
              <c:f>' fig 6,16'!$B$3:$K$3</c:f>
              <c:numCache>
                <c:formatCode>0.0</c:formatCode>
                <c:ptCount val="10"/>
                <c:pt idx="0">
                  <c:v>40.42</c:v>
                </c:pt>
                <c:pt idx="1">
                  <c:v>42.87</c:v>
                </c:pt>
                <c:pt idx="2">
                  <c:v>39.31</c:v>
                </c:pt>
                <c:pt idx="3">
                  <c:v>60.51</c:v>
                </c:pt>
                <c:pt idx="4">
                  <c:v>67.66</c:v>
                </c:pt>
                <c:pt idx="5">
                  <c:v>5.23</c:v>
                </c:pt>
                <c:pt idx="6">
                  <c:v>8.66</c:v>
                </c:pt>
                <c:pt idx="7">
                  <c:v>7.72</c:v>
                </c:pt>
                <c:pt idx="8">
                  <c:v>2.1</c:v>
                </c:pt>
                <c:pt idx="9">
                  <c:v>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0-4F4D-9752-00E8881B42E1}"/>
            </c:ext>
          </c:extLst>
        </c:ser>
        <c:ser>
          <c:idx val="1"/>
          <c:order val="1"/>
          <c:tx>
            <c:strRef>
              <c:f>' fig 6,16'!$A$4</c:f>
              <c:strCache>
                <c:ptCount val="1"/>
                <c:pt idx="0">
                  <c:v>Medio basso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 fig 6,16'!$B$1:$K$2</c:f>
              <c:multiLvlStrCache>
                <c:ptCount val="10"/>
                <c:lvl>
                  <c:pt idx="0">
                    <c:v>Occupato</c:v>
                  </c:pt>
                  <c:pt idx="1">
                    <c:v>Disoccupato</c:v>
                  </c:pt>
                  <c:pt idx="2">
                    <c:v>In cerca di prima occupazione</c:v>
                  </c:pt>
                  <c:pt idx="3">
                    <c:v>Inattivo mai lavorato</c:v>
                  </c:pt>
                  <c:pt idx="4">
                    <c:v>Inattivo ex occupato</c:v>
                  </c:pt>
                  <c:pt idx="5">
                    <c:v>Occupato</c:v>
                  </c:pt>
                  <c:pt idx="6">
                    <c:v>Disoccupato</c:v>
                  </c:pt>
                  <c:pt idx="7">
                    <c:v>In cerca di prima occupazione</c:v>
                  </c:pt>
                  <c:pt idx="8">
                    <c:v>Inattivo mai lavorato</c:v>
                  </c:pt>
                  <c:pt idx="9">
                    <c:v>Inattivo ex occupato</c:v>
                  </c:pt>
                </c:lvl>
                <c:lvl>
                  <c:pt idx="0">
                    <c:v>Uomini</c:v>
                  </c:pt>
                  <c:pt idx="5">
                    <c:v>Donne</c:v>
                  </c:pt>
                </c:lvl>
              </c:multiLvlStrCache>
            </c:multiLvlStrRef>
          </c:cat>
          <c:val>
            <c:numRef>
              <c:f>' fig 6,16'!$B$4:$K$4</c:f>
              <c:numCache>
                <c:formatCode>0.0</c:formatCode>
                <c:ptCount val="10"/>
                <c:pt idx="0">
                  <c:v>36.74</c:v>
                </c:pt>
                <c:pt idx="1">
                  <c:v>34.020000000000003</c:v>
                </c:pt>
                <c:pt idx="2">
                  <c:v>28.58</c:v>
                </c:pt>
                <c:pt idx="3">
                  <c:v>27.48</c:v>
                </c:pt>
                <c:pt idx="4">
                  <c:v>27.01</c:v>
                </c:pt>
                <c:pt idx="5">
                  <c:v>44.4</c:v>
                </c:pt>
                <c:pt idx="6">
                  <c:v>43</c:v>
                </c:pt>
                <c:pt idx="7">
                  <c:v>33.54</c:v>
                </c:pt>
                <c:pt idx="8">
                  <c:v>53.5</c:v>
                </c:pt>
                <c:pt idx="9">
                  <c:v>55.24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0-4F4D-9752-00E8881B42E1}"/>
            </c:ext>
          </c:extLst>
        </c:ser>
        <c:ser>
          <c:idx val="2"/>
          <c:order val="2"/>
          <c:tx>
            <c:strRef>
              <c:f>' fig 6,16'!$A$5</c:f>
              <c:strCache>
                <c:ptCount val="1"/>
                <c:pt idx="0">
                  <c:v>Medio alto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 fig 6,16'!$B$1:$K$2</c:f>
              <c:multiLvlStrCache>
                <c:ptCount val="10"/>
                <c:lvl>
                  <c:pt idx="0">
                    <c:v>Occupato</c:v>
                  </c:pt>
                  <c:pt idx="1">
                    <c:v>Disoccupato</c:v>
                  </c:pt>
                  <c:pt idx="2">
                    <c:v>In cerca di prima occupazione</c:v>
                  </c:pt>
                  <c:pt idx="3">
                    <c:v>Inattivo mai lavorato</c:v>
                  </c:pt>
                  <c:pt idx="4">
                    <c:v>Inattivo ex occupato</c:v>
                  </c:pt>
                  <c:pt idx="5">
                    <c:v>Occupato</c:v>
                  </c:pt>
                  <c:pt idx="6">
                    <c:v>Disoccupato</c:v>
                  </c:pt>
                  <c:pt idx="7">
                    <c:v>In cerca di prima occupazione</c:v>
                  </c:pt>
                  <c:pt idx="8">
                    <c:v>Inattivo mai lavorato</c:v>
                  </c:pt>
                  <c:pt idx="9">
                    <c:v>Inattivo ex occupato</c:v>
                  </c:pt>
                </c:lvl>
                <c:lvl>
                  <c:pt idx="0">
                    <c:v>Uomini</c:v>
                  </c:pt>
                  <c:pt idx="5">
                    <c:v>Donne</c:v>
                  </c:pt>
                </c:lvl>
              </c:multiLvlStrCache>
            </c:multiLvlStrRef>
          </c:cat>
          <c:val>
            <c:numRef>
              <c:f>' fig 6,16'!$B$5:$K$5</c:f>
              <c:numCache>
                <c:formatCode>0.0</c:formatCode>
                <c:ptCount val="10"/>
                <c:pt idx="0">
                  <c:v>15.31</c:v>
                </c:pt>
                <c:pt idx="1">
                  <c:v>15.66</c:v>
                </c:pt>
                <c:pt idx="2">
                  <c:v>30.33</c:v>
                </c:pt>
                <c:pt idx="3">
                  <c:v>7.53</c:v>
                </c:pt>
                <c:pt idx="4">
                  <c:v>4.21</c:v>
                </c:pt>
                <c:pt idx="5">
                  <c:v>26.91</c:v>
                </c:pt>
                <c:pt idx="6">
                  <c:v>25.5</c:v>
                </c:pt>
                <c:pt idx="7">
                  <c:v>30.18</c:v>
                </c:pt>
                <c:pt idx="8">
                  <c:v>27.64</c:v>
                </c:pt>
                <c:pt idx="9">
                  <c:v>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0-4F4D-9752-00E8881B42E1}"/>
            </c:ext>
          </c:extLst>
        </c:ser>
        <c:ser>
          <c:idx val="3"/>
          <c:order val="3"/>
          <c:tx>
            <c:strRef>
              <c:f>' fig 6,16'!$A$6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 fig 6,16'!$B$1:$K$2</c:f>
              <c:multiLvlStrCache>
                <c:ptCount val="10"/>
                <c:lvl>
                  <c:pt idx="0">
                    <c:v>Occupato</c:v>
                  </c:pt>
                  <c:pt idx="1">
                    <c:v>Disoccupato</c:v>
                  </c:pt>
                  <c:pt idx="2">
                    <c:v>In cerca di prima occupazione</c:v>
                  </c:pt>
                  <c:pt idx="3">
                    <c:v>Inattivo mai lavorato</c:v>
                  </c:pt>
                  <c:pt idx="4">
                    <c:v>Inattivo ex occupato</c:v>
                  </c:pt>
                  <c:pt idx="5">
                    <c:v>Occupato</c:v>
                  </c:pt>
                  <c:pt idx="6">
                    <c:v>Disoccupato</c:v>
                  </c:pt>
                  <c:pt idx="7">
                    <c:v>In cerca di prima occupazione</c:v>
                  </c:pt>
                  <c:pt idx="8">
                    <c:v>Inattivo mai lavorato</c:v>
                  </c:pt>
                  <c:pt idx="9">
                    <c:v>Inattivo ex occupato</c:v>
                  </c:pt>
                </c:lvl>
                <c:lvl>
                  <c:pt idx="0">
                    <c:v>Uomini</c:v>
                  </c:pt>
                  <c:pt idx="5">
                    <c:v>Donne</c:v>
                  </c:pt>
                </c:lvl>
              </c:multiLvlStrCache>
            </c:multiLvlStrRef>
          </c:cat>
          <c:val>
            <c:numRef>
              <c:f>' fig 6,16'!$B$6:$K$6</c:f>
              <c:numCache>
                <c:formatCode>0.0</c:formatCode>
                <c:ptCount val="10"/>
                <c:pt idx="0">
                  <c:v>7.53</c:v>
                </c:pt>
                <c:pt idx="1">
                  <c:v>7.45</c:v>
                </c:pt>
                <c:pt idx="2">
                  <c:v>1.78</c:v>
                </c:pt>
                <c:pt idx="3">
                  <c:v>4.47</c:v>
                </c:pt>
                <c:pt idx="4">
                  <c:v>1.1200000000000001</c:v>
                </c:pt>
                <c:pt idx="5">
                  <c:v>23.46</c:v>
                </c:pt>
                <c:pt idx="6">
                  <c:v>22.84</c:v>
                </c:pt>
                <c:pt idx="7">
                  <c:v>28.56</c:v>
                </c:pt>
                <c:pt idx="8">
                  <c:v>16.760000000000002</c:v>
                </c:pt>
                <c:pt idx="9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A0-4F4D-9752-00E8881B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6572303"/>
        <c:axId val="1207905615"/>
      </c:barChart>
      <c:catAx>
        <c:axId val="916572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7905615"/>
        <c:crosses val="autoZero"/>
        <c:auto val="1"/>
        <c:lblAlgn val="ctr"/>
        <c:lblOffset val="100"/>
        <c:noMultiLvlLbl val="0"/>
      </c:catAx>
      <c:valAx>
        <c:axId val="1207905615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6572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5.0925925925925923E-2"/>
          <c:w val="0.93888888888888888"/>
          <c:h val="0.683686934966462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6,17'!$B$3</c:f>
              <c:strCache>
                <c:ptCount val="1"/>
                <c:pt idx="0">
                  <c:v>Persistenza nel Basso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6,17'!$C$2:$D$2</c:f>
              <c:strCache>
                <c:ptCount val="2"/>
                <c:pt idx="0">
                  <c:v>Uomini </c:v>
                </c:pt>
                <c:pt idx="1">
                  <c:v>Donne</c:v>
                </c:pt>
              </c:strCache>
            </c:strRef>
          </c:cat>
          <c:val>
            <c:numRef>
              <c:f>'fig 6,17'!$C$3:$D$3</c:f>
              <c:numCache>
                <c:formatCode>0.0</c:formatCode>
                <c:ptCount val="2"/>
                <c:pt idx="0">
                  <c:v>18.736374223383596</c:v>
                </c:pt>
                <c:pt idx="1">
                  <c:v>1.3699953979473787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3-4A94-AD47-DB2B56D384A5}"/>
            </c:ext>
          </c:extLst>
        </c:ser>
        <c:ser>
          <c:idx val="1"/>
          <c:order val="1"/>
          <c:tx>
            <c:strRef>
              <c:f>'fig 6,17'!$B$4</c:f>
              <c:strCache>
                <c:ptCount val="1"/>
                <c:pt idx="0">
                  <c:v>Persistenza nel Medio Basso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6,17'!$C$2:$D$2</c:f>
              <c:strCache>
                <c:ptCount val="2"/>
                <c:pt idx="0">
                  <c:v>Uomini </c:v>
                </c:pt>
                <c:pt idx="1">
                  <c:v>Donne</c:v>
                </c:pt>
              </c:strCache>
            </c:strRef>
          </c:cat>
          <c:val>
            <c:numRef>
              <c:f>'fig 6,17'!$C$4:$D$4</c:f>
              <c:numCache>
                <c:formatCode>0.0</c:formatCode>
                <c:ptCount val="2"/>
                <c:pt idx="0">
                  <c:v>10.956727876350344</c:v>
                </c:pt>
                <c:pt idx="1">
                  <c:v>28.330416443672934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43-4A94-AD47-DB2B56D384A5}"/>
            </c:ext>
          </c:extLst>
        </c:ser>
        <c:ser>
          <c:idx val="2"/>
          <c:order val="2"/>
          <c:tx>
            <c:strRef>
              <c:f>'fig 6,17'!$B$5</c:f>
              <c:strCache>
                <c:ptCount val="1"/>
                <c:pt idx="0">
                  <c:v>Persistenza nel Medio Alto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6,17'!$C$2:$D$2</c:f>
              <c:strCache>
                <c:ptCount val="2"/>
                <c:pt idx="0">
                  <c:v>Uomini </c:v>
                </c:pt>
                <c:pt idx="1">
                  <c:v>Donne</c:v>
                </c:pt>
              </c:strCache>
            </c:strRef>
          </c:cat>
          <c:val>
            <c:numRef>
              <c:f>'fig 6,17'!$C$5:$D$5</c:f>
              <c:numCache>
                <c:formatCode>0.0</c:formatCode>
                <c:ptCount val="2"/>
                <c:pt idx="0">
                  <c:v>2.8407554253397054</c:v>
                </c:pt>
                <c:pt idx="1">
                  <c:v>3.853398546001304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43-4A94-AD47-DB2B56D384A5}"/>
            </c:ext>
          </c:extLst>
        </c:ser>
        <c:ser>
          <c:idx val="3"/>
          <c:order val="3"/>
          <c:tx>
            <c:strRef>
              <c:f>'fig 6,17'!$B$6</c:f>
              <c:strCache>
                <c:ptCount val="1"/>
                <c:pt idx="0">
                  <c:v>Persistenza nell'Alto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6,17'!$C$2:$D$2</c:f>
              <c:strCache>
                <c:ptCount val="2"/>
                <c:pt idx="0">
                  <c:v>Uomini </c:v>
                </c:pt>
                <c:pt idx="1">
                  <c:v>Donne</c:v>
                </c:pt>
              </c:strCache>
            </c:strRef>
          </c:cat>
          <c:val>
            <c:numRef>
              <c:f>'fig 6,17'!$C$6:$D$6</c:f>
              <c:numCache>
                <c:formatCode>0.0</c:formatCode>
                <c:ptCount val="2"/>
                <c:pt idx="0">
                  <c:v>3.0331663435212088</c:v>
                </c:pt>
                <c:pt idx="1">
                  <c:v>12.802912996038659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43-4A94-AD47-DB2B56D384A5}"/>
            </c:ext>
          </c:extLst>
        </c:ser>
        <c:ser>
          <c:idx val="4"/>
          <c:order val="4"/>
          <c:tx>
            <c:strRef>
              <c:f>'fig 6,17'!$B$7</c:f>
              <c:strCache>
                <c:ptCount val="1"/>
                <c:pt idx="0">
                  <c:v>Miglioramento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6,17'!$C$2:$D$2</c:f>
              <c:strCache>
                <c:ptCount val="2"/>
                <c:pt idx="0">
                  <c:v>Uomini </c:v>
                </c:pt>
                <c:pt idx="1">
                  <c:v>Donne</c:v>
                </c:pt>
              </c:strCache>
            </c:strRef>
          </c:cat>
          <c:val>
            <c:numRef>
              <c:f>'fig 6,17'!$C$7:$D$7</c:f>
              <c:numCache>
                <c:formatCode>0.0</c:formatCode>
                <c:ptCount val="2"/>
                <c:pt idx="0">
                  <c:v>54.529288321131133</c:v>
                </c:pt>
                <c:pt idx="1">
                  <c:v>39.441992224501028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43-4A94-AD47-DB2B56D384A5}"/>
            </c:ext>
          </c:extLst>
        </c:ser>
        <c:ser>
          <c:idx val="5"/>
          <c:order val="5"/>
          <c:tx>
            <c:strRef>
              <c:f>'fig 6,17'!$B$8</c:f>
              <c:strCache>
                <c:ptCount val="1"/>
                <c:pt idx="0">
                  <c:v>Peggioramento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6,17'!$C$2:$D$2</c:f>
              <c:strCache>
                <c:ptCount val="2"/>
                <c:pt idx="0">
                  <c:v>Uomini </c:v>
                </c:pt>
                <c:pt idx="1">
                  <c:v>Donne</c:v>
                </c:pt>
              </c:strCache>
            </c:strRef>
          </c:cat>
          <c:val>
            <c:numRef>
              <c:f>'fig 6,17'!$C$8:$D$8</c:f>
              <c:numCache>
                <c:formatCode>0.0</c:formatCode>
                <c:ptCount val="2"/>
                <c:pt idx="0">
                  <c:v>9.9036880619972063</c:v>
                </c:pt>
                <c:pt idx="1">
                  <c:v>14.201286873805607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43-4A94-AD47-DB2B56D38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329664"/>
        <c:axId val="50587056"/>
      </c:barChart>
      <c:catAx>
        <c:axId val="11332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87056"/>
        <c:crosses val="autoZero"/>
        <c:auto val="1"/>
        <c:lblAlgn val="ctr"/>
        <c:lblOffset val="100"/>
        <c:noMultiLvlLbl val="0"/>
      </c:catAx>
      <c:valAx>
        <c:axId val="5058705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1332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230533683289588E-2"/>
          <c:y val="0.82349372995042291"/>
          <c:w val="0.96631671041119838"/>
          <c:h val="0.148728492271799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49132577939953E-2"/>
          <c:y val="6.4814814814814811E-2"/>
          <c:w val="0.91509314384482432"/>
          <c:h val="0.833230609104896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6,2'!$D$2</c:f>
              <c:strCache>
                <c:ptCount val="1"/>
                <c:pt idx="0">
                  <c:v>Occupato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6,2'!$A$3:$C$20</c:f>
              <c:multiLvlStrCache>
                <c:ptCount val="18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  <c:pt idx="9">
                    <c:v>Bassa/Medio bassa</c:v>
                  </c:pt>
                  <c:pt idx="10">
                    <c:v>Media</c:v>
                  </c:pt>
                  <c:pt idx="11">
                    <c:v>Alta/Medio alta</c:v>
                  </c:pt>
                  <c:pt idx="12">
                    <c:v>Bassa/Medio bassa</c:v>
                  </c:pt>
                  <c:pt idx="13">
                    <c:v>Media</c:v>
                  </c:pt>
                  <c:pt idx="14">
                    <c:v>Alta/Medio alta</c:v>
                  </c:pt>
                  <c:pt idx="15">
                    <c:v>Bassa/Medio bassa</c:v>
                  </c:pt>
                  <c:pt idx="16">
                    <c:v>Media</c:v>
                  </c:pt>
                  <c:pt idx="17">
                    <c:v>Alta/Medio alta</c:v>
                  </c:pt>
                </c:lvl>
                <c:lvl>
                  <c:pt idx="0">
                    <c:v>18-29 anni</c:v>
                  </c:pt>
                  <c:pt idx="3">
                    <c:v>30-49 anni</c:v>
                  </c:pt>
                  <c:pt idx="6">
                    <c:v>50 anni e oltre</c:v>
                  </c:pt>
                  <c:pt idx="9">
                    <c:v>18-29 anni</c:v>
                  </c:pt>
                  <c:pt idx="12">
                    <c:v>30-49 anni</c:v>
                  </c:pt>
                  <c:pt idx="15">
                    <c:v>50 anni e oltre</c:v>
                  </c:pt>
                </c:lvl>
                <c:lvl>
                  <c:pt idx="0">
                    <c:v>Uomini</c:v>
                  </c:pt>
                  <c:pt idx="9">
                    <c:v>Donne</c:v>
                  </c:pt>
                </c:lvl>
              </c:multiLvlStrCache>
            </c:multiLvlStrRef>
          </c:cat>
          <c:val>
            <c:numRef>
              <c:f>'Fig 6,2'!$D$3:$D$20</c:f>
              <c:numCache>
                <c:formatCode>###0.0</c:formatCode>
                <c:ptCount val="18"/>
                <c:pt idx="0">
                  <c:v>73.781537263128655</c:v>
                </c:pt>
                <c:pt idx="1">
                  <c:v>53.341557144528238</c:v>
                </c:pt>
                <c:pt idx="2">
                  <c:v>39.429220987850428</c:v>
                </c:pt>
                <c:pt idx="3">
                  <c:v>84.014566246030384</c:v>
                </c:pt>
                <c:pt idx="4">
                  <c:v>85.623887467125272</c:v>
                </c:pt>
                <c:pt idx="5">
                  <c:v>84.357918666095685</c:v>
                </c:pt>
                <c:pt idx="6">
                  <c:v>49.881852107448957</c:v>
                </c:pt>
                <c:pt idx="7">
                  <c:v>60.077606095709747</c:v>
                </c:pt>
                <c:pt idx="8">
                  <c:v>65.953104147483543</c:v>
                </c:pt>
                <c:pt idx="9">
                  <c:v>47.314891489215441</c:v>
                </c:pt>
                <c:pt idx="10">
                  <c:v>40.535845876109853</c:v>
                </c:pt>
                <c:pt idx="11">
                  <c:v>28.647499146726851</c:v>
                </c:pt>
                <c:pt idx="12">
                  <c:v>58.38978033406741</c:v>
                </c:pt>
                <c:pt idx="13">
                  <c:v>64.333186932953339</c:v>
                </c:pt>
                <c:pt idx="14">
                  <c:v>70.829748941195305</c:v>
                </c:pt>
                <c:pt idx="15">
                  <c:v>30.482509661572216</c:v>
                </c:pt>
                <c:pt idx="16">
                  <c:v>51.41857538619977</c:v>
                </c:pt>
                <c:pt idx="17">
                  <c:v>60.194493465277368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9-4821-9291-7E3C2B2B24E5}"/>
            </c:ext>
          </c:extLst>
        </c:ser>
        <c:ser>
          <c:idx val="1"/>
          <c:order val="1"/>
          <c:tx>
            <c:strRef>
              <c:f>'Fig 6,2'!$E$2</c:f>
              <c:strCache>
                <c:ptCount val="1"/>
                <c:pt idx="0">
                  <c:v>Disoccupato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6,2'!$A$3:$C$20</c:f>
              <c:multiLvlStrCache>
                <c:ptCount val="18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  <c:pt idx="9">
                    <c:v>Bassa/Medio bassa</c:v>
                  </c:pt>
                  <c:pt idx="10">
                    <c:v>Media</c:v>
                  </c:pt>
                  <c:pt idx="11">
                    <c:v>Alta/Medio alta</c:v>
                  </c:pt>
                  <c:pt idx="12">
                    <c:v>Bassa/Medio bassa</c:v>
                  </c:pt>
                  <c:pt idx="13">
                    <c:v>Media</c:v>
                  </c:pt>
                  <c:pt idx="14">
                    <c:v>Alta/Medio alta</c:v>
                  </c:pt>
                  <c:pt idx="15">
                    <c:v>Bassa/Medio bassa</c:v>
                  </c:pt>
                  <c:pt idx="16">
                    <c:v>Media</c:v>
                  </c:pt>
                  <c:pt idx="17">
                    <c:v>Alta/Medio alta</c:v>
                  </c:pt>
                </c:lvl>
                <c:lvl>
                  <c:pt idx="0">
                    <c:v>18-29 anni</c:v>
                  </c:pt>
                  <c:pt idx="3">
                    <c:v>30-49 anni</c:v>
                  </c:pt>
                  <c:pt idx="6">
                    <c:v>50 anni e oltre</c:v>
                  </c:pt>
                  <c:pt idx="9">
                    <c:v>18-29 anni</c:v>
                  </c:pt>
                  <c:pt idx="12">
                    <c:v>30-49 anni</c:v>
                  </c:pt>
                  <c:pt idx="15">
                    <c:v>50 anni e oltre</c:v>
                  </c:pt>
                </c:lvl>
                <c:lvl>
                  <c:pt idx="0">
                    <c:v>Uomini</c:v>
                  </c:pt>
                  <c:pt idx="9">
                    <c:v>Donne</c:v>
                  </c:pt>
                </c:lvl>
              </c:multiLvlStrCache>
            </c:multiLvlStrRef>
          </c:cat>
          <c:val>
            <c:numRef>
              <c:f>'Fig 6,2'!$E$3:$E$20</c:f>
              <c:numCache>
                <c:formatCode>###0.0</c:formatCode>
                <c:ptCount val="18"/>
                <c:pt idx="0">
                  <c:v>3.5565290455674776</c:v>
                </c:pt>
                <c:pt idx="1">
                  <c:v>3.8708347576520974</c:v>
                </c:pt>
                <c:pt idx="2">
                  <c:v>3.3154580775635067</c:v>
                </c:pt>
                <c:pt idx="3">
                  <c:v>9.4300484233109501</c:v>
                </c:pt>
                <c:pt idx="4">
                  <c:v>8.7784855505682753</c:v>
                </c:pt>
                <c:pt idx="5">
                  <c:v>6.9987010352137373</c:v>
                </c:pt>
                <c:pt idx="6">
                  <c:v>3.9470996176443047</c:v>
                </c:pt>
                <c:pt idx="7">
                  <c:v>4.7999918806049982</c:v>
                </c:pt>
                <c:pt idx="8">
                  <c:v>4.211255454220856</c:v>
                </c:pt>
                <c:pt idx="9">
                  <c:v>5.7537488547963473</c:v>
                </c:pt>
                <c:pt idx="10">
                  <c:v>5.0465422260297723</c:v>
                </c:pt>
                <c:pt idx="11">
                  <c:v>4.5548844109545756</c:v>
                </c:pt>
                <c:pt idx="12">
                  <c:v>9.4476057343133863</c:v>
                </c:pt>
                <c:pt idx="13">
                  <c:v>9.0657691954539619</c:v>
                </c:pt>
                <c:pt idx="14">
                  <c:v>8.3665808296383428</c:v>
                </c:pt>
                <c:pt idx="15">
                  <c:v>2.6178719930752132</c:v>
                </c:pt>
                <c:pt idx="16">
                  <c:v>5.4428394660167045</c:v>
                </c:pt>
                <c:pt idx="17">
                  <c:v>4.335678158173029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9-4821-9291-7E3C2B2B24E5}"/>
            </c:ext>
          </c:extLst>
        </c:ser>
        <c:ser>
          <c:idx val="2"/>
          <c:order val="2"/>
          <c:tx>
            <c:strRef>
              <c:f>'Fig 6,2'!$F$2</c:f>
              <c:strCache>
                <c:ptCount val="1"/>
                <c:pt idx="0">
                  <c:v>In cerca di prima occupazione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6,2'!$A$3:$C$20</c:f>
              <c:multiLvlStrCache>
                <c:ptCount val="18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  <c:pt idx="9">
                    <c:v>Bassa/Medio bassa</c:v>
                  </c:pt>
                  <c:pt idx="10">
                    <c:v>Media</c:v>
                  </c:pt>
                  <c:pt idx="11">
                    <c:v>Alta/Medio alta</c:v>
                  </c:pt>
                  <c:pt idx="12">
                    <c:v>Bassa/Medio bassa</c:v>
                  </c:pt>
                  <c:pt idx="13">
                    <c:v>Media</c:v>
                  </c:pt>
                  <c:pt idx="14">
                    <c:v>Alta/Medio alta</c:v>
                  </c:pt>
                  <c:pt idx="15">
                    <c:v>Bassa/Medio bassa</c:v>
                  </c:pt>
                  <c:pt idx="16">
                    <c:v>Media</c:v>
                  </c:pt>
                  <c:pt idx="17">
                    <c:v>Alta/Medio alta</c:v>
                  </c:pt>
                </c:lvl>
                <c:lvl>
                  <c:pt idx="0">
                    <c:v>18-29 anni</c:v>
                  </c:pt>
                  <c:pt idx="3">
                    <c:v>30-49 anni</c:v>
                  </c:pt>
                  <c:pt idx="6">
                    <c:v>50 anni e oltre</c:v>
                  </c:pt>
                  <c:pt idx="9">
                    <c:v>18-29 anni</c:v>
                  </c:pt>
                  <c:pt idx="12">
                    <c:v>30-49 anni</c:v>
                  </c:pt>
                  <c:pt idx="15">
                    <c:v>50 anni e oltre</c:v>
                  </c:pt>
                </c:lvl>
                <c:lvl>
                  <c:pt idx="0">
                    <c:v>Uomini</c:v>
                  </c:pt>
                  <c:pt idx="9">
                    <c:v>Donne</c:v>
                  </c:pt>
                </c:lvl>
              </c:multiLvlStrCache>
            </c:multiLvlStrRef>
          </c:cat>
          <c:val>
            <c:numRef>
              <c:f>'Fig 6,2'!$F$3:$F$20</c:f>
              <c:numCache>
                <c:formatCode>###0.0</c:formatCode>
                <c:ptCount val="18"/>
                <c:pt idx="0">
                  <c:v>4.9363622222861778</c:v>
                </c:pt>
                <c:pt idx="1">
                  <c:v>5.3133740742875606</c:v>
                </c:pt>
                <c:pt idx="2">
                  <c:v>5.5993024092513828</c:v>
                </c:pt>
                <c:pt idx="3">
                  <c:v>1.2143348233178801</c:v>
                </c:pt>
                <c:pt idx="4">
                  <c:v>1.3060508259369656</c:v>
                </c:pt>
                <c:pt idx="5">
                  <c:v>1.9754266348476923</c:v>
                </c:pt>
                <c:pt idx="6">
                  <c:v>0.34811960615322407</c:v>
                </c:pt>
                <c:pt idx="7">
                  <c:v>1.3117187614220489</c:v>
                </c:pt>
                <c:pt idx="8">
                  <c:v>0.62960375335949614</c:v>
                </c:pt>
                <c:pt idx="9">
                  <c:v>9.3859589368636485</c:v>
                </c:pt>
                <c:pt idx="10">
                  <c:v>8.3968575467909954</c:v>
                </c:pt>
                <c:pt idx="11">
                  <c:v>7.7665528253592546</c:v>
                </c:pt>
                <c:pt idx="12">
                  <c:v>3.2045879487546056</c:v>
                </c:pt>
                <c:pt idx="13">
                  <c:v>3.008409703060408</c:v>
                </c:pt>
                <c:pt idx="14">
                  <c:v>3.0429246386501738</c:v>
                </c:pt>
                <c:pt idx="15">
                  <c:v>0.65773189188149017</c:v>
                </c:pt>
                <c:pt idx="16">
                  <c:v>1.1068791492543897</c:v>
                </c:pt>
                <c:pt idx="17">
                  <c:v>0.41769943626544748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9-4821-9291-7E3C2B2B24E5}"/>
            </c:ext>
          </c:extLst>
        </c:ser>
        <c:ser>
          <c:idx val="3"/>
          <c:order val="3"/>
          <c:tx>
            <c:strRef>
              <c:f>'Fig 6,2'!$G$2</c:f>
              <c:strCache>
                <c:ptCount val="1"/>
                <c:pt idx="0">
                  <c:v>Inattivo mai lavorato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'Fig 6,2'!$A$3:$C$20</c:f>
              <c:multiLvlStrCache>
                <c:ptCount val="18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  <c:pt idx="9">
                    <c:v>Bassa/Medio bassa</c:v>
                  </c:pt>
                  <c:pt idx="10">
                    <c:v>Media</c:v>
                  </c:pt>
                  <c:pt idx="11">
                    <c:v>Alta/Medio alta</c:v>
                  </c:pt>
                  <c:pt idx="12">
                    <c:v>Bassa/Medio bassa</c:v>
                  </c:pt>
                  <c:pt idx="13">
                    <c:v>Media</c:v>
                  </c:pt>
                  <c:pt idx="14">
                    <c:v>Alta/Medio alta</c:v>
                  </c:pt>
                  <c:pt idx="15">
                    <c:v>Bassa/Medio bassa</c:v>
                  </c:pt>
                  <c:pt idx="16">
                    <c:v>Media</c:v>
                  </c:pt>
                  <c:pt idx="17">
                    <c:v>Alta/Medio alta</c:v>
                  </c:pt>
                </c:lvl>
                <c:lvl>
                  <c:pt idx="0">
                    <c:v>18-29 anni</c:v>
                  </c:pt>
                  <c:pt idx="3">
                    <c:v>30-49 anni</c:v>
                  </c:pt>
                  <c:pt idx="6">
                    <c:v>50 anni e oltre</c:v>
                  </c:pt>
                  <c:pt idx="9">
                    <c:v>18-29 anni</c:v>
                  </c:pt>
                  <c:pt idx="12">
                    <c:v>30-49 anni</c:v>
                  </c:pt>
                  <c:pt idx="15">
                    <c:v>50 anni e oltre</c:v>
                  </c:pt>
                </c:lvl>
                <c:lvl>
                  <c:pt idx="0">
                    <c:v>Uomini</c:v>
                  </c:pt>
                  <c:pt idx="9">
                    <c:v>Donne</c:v>
                  </c:pt>
                </c:lvl>
              </c:multiLvlStrCache>
            </c:multiLvlStrRef>
          </c:cat>
          <c:val>
            <c:numRef>
              <c:f>'Fig 6,2'!$G$3:$G$20</c:f>
              <c:numCache>
                <c:formatCode>###0.0</c:formatCode>
                <c:ptCount val="18"/>
                <c:pt idx="0">
                  <c:v>15.875537796616108</c:v>
                </c:pt>
                <c:pt idx="1">
                  <c:v>35.302554298898855</c:v>
                </c:pt>
                <c:pt idx="2">
                  <c:v>49.255526953245379</c:v>
                </c:pt>
                <c:pt idx="3">
                  <c:v>3.0715114607998433</c:v>
                </c:pt>
                <c:pt idx="4">
                  <c:v>2.8201436268088349</c:v>
                </c:pt>
                <c:pt idx="5">
                  <c:v>5.5042310206276435</c:v>
                </c:pt>
                <c:pt idx="6">
                  <c:v>2.8373199404779639</c:v>
                </c:pt>
                <c:pt idx="7">
                  <c:v>4.9329109063999619</c:v>
                </c:pt>
                <c:pt idx="8">
                  <c:v>6.1538137952174559</c:v>
                </c:pt>
                <c:pt idx="9">
                  <c:v>33.480694068737741</c:v>
                </c:pt>
                <c:pt idx="10">
                  <c:v>43.092172754763098</c:v>
                </c:pt>
                <c:pt idx="11">
                  <c:v>56.140356787313905</c:v>
                </c:pt>
                <c:pt idx="12">
                  <c:v>20.869993741202659</c:v>
                </c:pt>
                <c:pt idx="13">
                  <c:v>13.774035365492434</c:v>
                </c:pt>
                <c:pt idx="14">
                  <c:v>6.6419960684468524</c:v>
                </c:pt>
                <c:pt idx="15">
                  <c:v>29.282854591302943</c:v>
                </c:pt>
                <c:pt idx="16">
                  <c:v>15.030436330881692</c:v>
                </c:pt>
                <c:pt idx="17">
                  <c:v>4.9513368050061946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A9-4821-9291-7E3C2B2B24E5}"/>
            </c:ext>
          </c:extLst>
        </c:ser>
        <c:ser>
          <c:idx val="4"/>
          <c:order val="4"/>
          <c:tx>
            <c:strRef>
              <c:f>'Fig 6,2'!$H$2</c:f>
              <c:strCache>
                <c:ptCount val="1"/>
                <c:pt idx="0">
                  <c:v>Inattivo ex occupato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 6,2'!$A$3:$C$20</c:f>
              <c:multiLvlStrCache>
                <c:ptCount val="18"/>
                <c:lvl>
                  <c:pt idx="0">
                    <c:v>Bassa/Medio bassa</c:v>
                  </c:pt>
                  <c:pt idx="1">
                    <c:v>Media</c:v>
                  </c:pt>
                  <c:pt idx="2">
                    <c:v>Alta/Medio alta</c:v>
                  </c:pt>
                  <c:pt idx="3">
                    <c:v>Bassa/Medio bassa</c:v>
                  </c:pt>
                  <c:pt idx="4">
                    <c:v>Media</c:v>
                  </c:pt>
                  <c:pt idx="5">
                    <c:v>Alta/Medio alta</c:v>
                  </c:pt>
                  <c:pt idx="6">
                    <c:v>Bassa/Medio bassa</c:v>
                  </c:pt>
                  <c:pt idx="7">
                    <c:v>Media</c:v>
                  </c:pt>
                  <c:pt idx="8">
                    <c:v>Alta/Medio alta</c:v>
                  </c:pt>
                  <c:pt idx="9">
                    <c:v>Bassa/Medio bassa</c:v>
                  </c:pt>
                  <c:pt idx="10">
                    <c:v>Media</c:v>
                  </c:pt>
                  <c:pt idx="11">
                    <c:v>Alta/Medio alta</c:v>
                  </c:pt>
                  <c:pt idx="12">
                    <c:v>Bassa/Medio bassa</c:v>
                  </c:pt>
                  <c:pt idx="13">
                    <c:v>Media</c:v>
                  </c:pt>
                  <c:pt idx="14">
                    <c:v>Alta/Medio alta</c:v>
                  </c:pt>
                  <c:pt idx="15">
                    <c:v>Bassa/Medio bassa</c:v>
                  </c:pt>
                  <c:pt idx="16">
                    <c:v>Media</c:v>
                  </c:pt>
                  <c:pt idx="17">
                    <c:v>Alta/Medio alta</c:v>
                  </c:pt>
                </c:lvl>
                <c:lvl>
                  <c:pt idx="0">
                    <c:v>18-29 anni</c:v>
                  </c:pt>
                  <c:pt idx="3">
                    <c:v>30-49 anni</c:v>
                  </c:pt>
                  <c:pt idx="6">
                    <c:v>50 anni e oltre</c:v>
                  </c:pt>
                  <c:pt idx="9">
                    <c:v>18-29 anni</c:v>
                  </c:pt>
                  <c:pt idx="12">
                    <c:v>30-49 anni</c:v>
                  </c:pt>
                  <c:pt idx="15">
                    <c:v>50 anni e oltre</c:v>
                  </c:pt>
                </c:lvl>
                <c:lvl>
                  <c:pt idx="0">
                    <c:v>Uomini</c:v>
                  </c:pt>
                  <c:pt idx="9">
                    <c:v>Donne</c:v>
                  </c:pt>
                </c:lvl>
              </c:multiLvlStrCache>
            </c:multiLvlStrRef>
          </c:cat>
          <c:val>
            <c:numRef>
              <c:f>'Fig 6,2'!$H$3:$H$20</c:f>
              <c:numCache>
                <c:formatCode>###0.0</c:formatCode>
                <c:ptCount val="18"/>
                <c:pt idx="0">
                  <c:v>1.8500336724015103</c:v>
                </c:pt>
                <c:pt idx="1">
                  <c:v>2.1716797246333805</c:v>
                </c:pt>
                <c:pt idx="2">
                  <c:v>2.4004915720892348</c:v>
                </c:pt>
                <c:pt idx="3">
                  <c:v>2.2695390465409271</c:v>
                </c:pt>
                <c:pt idx="4">
                  <c:v>1.4714325295606259</c:v>
                </c:pt>
                <c:pt idx="5">
                  <c:v>1.1637226432150671</c:v>
                </c:pt>
                <c:pt idx="6">
                  <c:v>42.985608728275757</c:v>
                </c:pt>
                <c:pt idx="7">
                  <c:v>28.877772355863446</c:v>
                </c:pt>
                <c:pt idx="8">
                  <c:v>23.052222849718763</c:v>
                </c:pt>
                <c:pt idx="9">
                  <c:v>4.064706650386765</c:v>
                </c:pt>
                <c:pt idx="10">
                  <c:v>2.9285815963055106</c:v>
                </c:pt>
                <c:pt idx="11">
                  <c:v>2.8907068296453691</c:v>
                </c:pt>
                <c:pt idx="12">
                  <c:v>8.088032241662269</c:v>
                </c:pt>
                <c:pt idx="13">
                  <c:v>9.8185988030397056</c:v>
                </c:pt>
                <c:pt idx="14">
                  <c:v>11.118749522069017</c:v>
                </c:pt>
                <c:pt idx="15">
                  <c:v>36.959031862167727</c:v>
                </c:pt>
                <c:pt idx="16">
                  <c:v>27.001269667647541</c:v>
                </c:pt>
                <c:pt idx="17">
                  <c:v>30.100792135277988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A9-4821-9291-7E3C2B2B2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22289624"/>
        <c:axId val="622290704"/>
      </c:barChart>
      <c:catAx>
        <c:axId val="622289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290704"/>
        <c:crosses val="autoZero"/>
        <c:auto val="1"/>
        <c:lblAlgn val="ctr"/>
        <c:lblOffset val="100"/>
        <c:noMultiLvlLbl val="0"/>
      </c:catAx>
      <c:valAx>
        <c:axId val="622290704"/>
        <c:scaling>
          <c:orientation val="minMax"/>
          <c:max val="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28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472157743287867E-2"/>
          <c:y val="0.9447495248438772"/>
          <c:w val="0.89999989885657361"/>
          <c:h val="4.5021042628292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928258967629046E-2"/>
          <c:y val="4.8404840484048403E-2"/>
          <c:w val="0.94351618547681537"/>
          <c:h val="0.71911769806346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6,3'!$C$4</c:f>
              <c:strCache>
                <c:ptCount val="1"/>
                <c:pt idx="0">
                  <c:v>Lavorava prima e lavorava dopo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6,3'!$B$5:$B$7</c:f>
              <c:strCache>
                <c:ptCount val="3"/>
                <c:pt idx="0">
                  <c:v>Bassa/Medio bassa</c:v>
                </c:pt>
                <c:pt idx="1">
                  <c:v>Media</c:v>
                </c:pt>
                <c:pt idx="2">
                  <c:v>Alta/Medio alta</c:v>
                </c:pt>
              </c:strCache>
            </c:strRef>
          </c:cat>
          <c:val>
            <c:numRef>
              <c:f>'Fig 6,3'!$C$5:$C$7</c:f>
              <c:numCache>
                <c:formatCode>0.0</c:formatCode>
                <c:ptCount val="3"/>
                <c:pt idx="0">
                  <c:v>31.086182132735896</c:v>
                </c:pt>
                <c:pt idx="1">
                  <c:v>42.754986700568764</c:v>
                </c:pt>
                <c:pt idx="2">
                  <c:v>54.54548565176156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0-4021-BC7C-25120CC76484}"/>
            </c:ext>
          </c:extLst>
        </c:ser>
        <c:ser>
          <c:idx val="1"/>
          <c:order val="1"/>
          <c:tx>
            <c:strRef>
              <c:f>'Fig 6,3'!$D$4</c:f>
              <c:strCache>
                <c:ptCount val="1"/>
                <c:pt idx="0">
                  <c:v>Lavorava prima ma non lavorava dopo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6,3'!$B$5:$B$7</c:f>
              <c:strCache>
                <c:ptCount val="3"/>
                <c:pt idx="0">
                  <c:v>Bassa/Medio bassa</c:v>
                </c:pt>
                <c:pt idx="1">
                  <c:v>Media</c:v>
                </c:pt>
                <c:pt idx="2">
                  <c:v>Alta/Medio alta</c:v>
                </c:pt>
              </c:strCache>
            </c:strRef>
          </c:cat>
          <c:val>
            <c:numRef>
              <c:f>'Fig 6,3'!$D$5:$D$7</c:f>
              <c:numCache>
                <c:formatCode>0.0</c:formatCode>
                <c:ptCount val="3"/>
                <c:pt idx="0">
                  <c:v>16.064046073484008</c:v>
                </c:pt>
                <c:pt idx="1">
                  <c:v>15.230039412345819</c:v>
                </c:pt>
                <c:pt idx="2">
                  <c:v>17.574832259959077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0-4021-BC7C-25120CC76484}"/>
            </c:ext>
          </c:extLst>
        </c:ser>
        <c:ser>
          <c:idx val="2"/>
          <c:order val="2"/>
          <c:tx>
            <c:strRef>
              <c:f>'Fig 6,3'!$E$4</c:f>
              <c:strCache>
                <c:ptCount val="1"/>
                <c:pt idx="0">
                  <c:v>Non lavorava prima ma lavorava dopo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6,3'!$B$5:$B$7</c:f>
              <c:strCache>
                <c:ptCount val="3"/>
                <c:pt idx="0">
                  <c:v>Bassa/Medio bassa</c:v>
                </c:pt>
                <c:pt idx="1">
                  <c:v>Media</c:v>
                </c:pt>
                <c:pt idx="2">
                  <c:v>Alta/Medio alta</c:v>
                </c:pt>
              </c:strCache>
            </c:strRef>
          </c:cat>
          <c:val>
            <c:numRef>
              <c:f>'Fig 6,3'!$E$5:$E$7</c:f>
              <c:numCache>
                <c:formatCode>0.0</c:formatCode>
                <c:ptCount val="3"/>
                <c:pt idx="0">
                  <c:v>10.442585910478225</c:v>
                </c:pt>
                <c:pt idx="1">
                  <c:v>5.7854709817876611</c:v>
                </c:pt>
                <c:pt idx="2">
                  <c:v>4.2146936863844315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0-4021-BC7C-25120CC76484}"/>
            </c:ext>
          </c:extLst>
        </c:ser>
        <c:ser>
          <c:idx val="3"/>
          <c:order val="3"/>
          <c:tx>
            <c:strRef>
              <c:f>'Fig 6,3'!$F$4</c:f>
              <c:strCache>
                <c:ptCount val="1"/>
                <c:pt idx="0">
                  <c:v>Non lavorava prima e non lavorava dopo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6,3'!$B$5:$B$7</c:f>
              <c:strCache>
                <c:ptCount val="3"/>
                <c:pt idx="0">
                  <c:v>Bassa/Medio bassa</c:v>
                </c:pt>
                <c:pt idx="1">
                  <c:v>Media</c:v>
                </c:pt>
                <c:pt idx="2">
                  <c:v>Alta/Medio alta</c:v>
                </c:pt>
              </c:strCache>
            </c:strRef>
          </c:cat>
          <c:val>
            <c:numRef>
              <c:f>'Fig 6,3'!$F$5:$F$7</c:f>
              <c:numCache>
                <c:formatCode>0.0</c:formatCode>
                <c:ptCount val="3"/>
                <c:pt idx="0">
                  <c:v>42.407185883302169</c:v>
                </c:pt>
                <c:pt idx="1">
                  <c:v>36.22950290529765</c:v>
                </c:pt>
                <c:pt idx="2">
                  <c:v>23.66498840189475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0-4021-BC7C-25120CC76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51071216"/>
        <c:axId val="1935083312"/>
      </c:barChart>
      <c:catAx>
        <c:axId val="195107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5083312"/>
        <c:crosses val="autoZero"/>
        <c:auto val="1"/>
        <c:lblAlgn val="ctr"/>
        <c:lblOffset val="100"/>
        <c:noMultiLvlLbl val="0"/>
      </c:catAx>
      <c:valAx>
        <c:axId val="193508331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95107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309749458928966E-3"/>
          <c:y val="0.86067808377762667"/>
          <c:w val="0.96266973900188424"/>
          <c:h val="0.101299493407232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928258967629046E-2"/>
          <c:y val="5.0925925925925923E-2"/>
          <c:w val="0.97129396325459316"/>
          <c:h val="0.619129575208321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6,4'!$C$9</c:f>
              <c:strCache>
                <c:ptCount val="1"/>
                <c:pt idx="0">
                  <c:v>Per scelta personale e familiare, voleva stare con i figli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6,4'!$B$10:$B$12</c:f>
              <c:strCache>
                <c:ptCount val="3"/>
                <c:pt idx="0">
                  <c:v>Bassa/Medio bassa</c:v>
                </c:pt>
                <c:pt idx="1">
                  <c:v>Media</c:v>
                </c:pt>
                <c:pt idx="2">
                  <c:v>Alta/Medio alta</c:v>
                </c:pt>
              </c:strCache>
            </c:strRef>
          </c:cat>
          <c:val>
            <c:numRef>
              <c:f>'Fig 6,4'!$C$10:$C$12</c:f>
              <c:numCache>
                <c:formatCode>0.0</c:formatCode>
                <c:ptCount val="3"/>
                <c:pt idx="0">
                  <c:v>73.32202740064524</c:v>
                </c:pt>
                <c:pt idx="1">
                  <c:v>84.08109445456175</c:v>
                </c:pt>
                <c:pt idx="2">
                  <c:v>83.417268187054688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4-4228-9B21-745176256DAE}"/>
            </c:ext>
          </c:extLst>
        </c:ser>
        <c:ser>
          <c:idx val="1"/>
          <c:order val="1"/>
          <c:tx>
            <c:strRef>
              <c:f>'Fig 6,4'!$D$9</c:f>
              <c:strCache>
                <c:ptCount val="1"/>
                <c:pt idx="0">
                  <c:v>Non era economicamente conveniente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6,4'!$B$10:$B$12</c:f>
              <c:strCache>
                <c:ptCount val="3"/>
                <c:pt idx="0">
                  <c:v>Bassa/Medio bassa</c:v>
                </c:pt>
                <c:pt idx="1">
                  <c:v>Media</c:v>
                </c:pt>
                <c:pt idx="2">
                  <c:v>Alta/Medio alta</c:v>
                </c:pt>
              </c:strCache>
            </c:strRef>
          </c:cat>
          <c:val>
            <c:numRef>
              <c:f>'Fig 6,4'!$D$10:$D$12</c:f>
              <c:numCache>
                <c:formatCode>0.0</c:formatCode>
                <c:ptCount val="3"/>
                <c:pt idx="0">
                  <c:v>7.3955285860210882</c:v>
                </c:pt>
                <c:pt idx="1">
                  <c:v>4.379145593627249</c:v>
                </c:pt>
                <c:pt idx="2">
                  <c:v>5.192292741848199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64-4228-9B21-745176256DAE}"/>
            </c:ext>
          </c:extLst>
        </c:ser>
        <c:ser>
          <c:idx val="2"/>
          <c:order val="2"/>
          <c:tx>
            <c:strRef>
              <c:f>'Fig 6,4'!$E$9</c:f>
              <c:strCache>
                <c:ptCount val="1"/>
                <c:pt idx="0">
                  <c:v>Licenziamento o mancato rinnovo contrattuale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6,4'!$B$10:$B$12</c:f>
              <c:strCache>
                <c:ptCount val="3"/>
                <c:pt idx="0">
                  <c:v>Bassa/Medio bassa</c:v>
                </c:pt>
                <c:pt idx="1">
                  <c:v>Media</c:v>
                </c:pt>
                <c:pt idx="2">
                  <c:v>Alta/Medio alta</c:v>
                </c:pt>
              </c:strCache>
            </c:strRef>
          </c:cat>
          <c:val>
            <c:numRef>
              <c:f>'Fig 6,4'!$E$10:$E$12</c:f>
              <c:numCache>
                <c:formatCode>0.0</c:formatCode>
                <c:ptCount val="3"/>
                <c:pt idx="0">
                  <c:v>19.282444013333684</c:v>
                </c:pt>
                <c:pt idx="1">
                  <c:v>11.539759951811075</c:v>
                </c:pt>
                <c:pt idx="2">
                  <c:v>11.39043907109712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64-4228-9B21-745176256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51071216"/>
        <c:axId val="1935083312"/>
      </c:barChart>
      <c:catAx>
        <c:axId val="195107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5083312"/>
        <c:crosses val="autoZero"/>
        <c:auto val="1"/>
        <c:lblAlgn val="ctr"/>
        <c:lblOffset val="100"/>
        <c:noMultiLvlLbl val="0"/>
      </c:catAx>
      <c:valAx>
        <c:axId val="1935083312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95107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58617672790915E-2"/>
          <c:y val="0.82349372995042291"/>
          <c:w val="0.97966054243219602"/>
          <c:h val="0.15798775153105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FB-4BF8-8910-5413DE4D13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FB-4BF8-8910-5413DE4D137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EFB-4BF8-8910-5413DE4D13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FB-4BF8-8910-5413DE4D13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'Fig. 6,5'!$C$1:$J$3</c:f>
              <c:multiLvlStrCache>
                <c:ptCount val="8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</c:lvl>
                <c:lvl>
                  <c:pt idx="0">
                    <c:v>Con figli</c:v>
                  </c:pt>
                  <c:pt idx="2">
                    <c:v>Senza figli</c:v>
                  </c:pt>
                  <c:pt idx="4">
                    <c:v>Con figli</c:v>
                  </c:pt>
                  <c:pt idx="6">
                    <c:v>Senza figli</c:v>
                  </c:pt>
                </c:lvl>
                <c:lvl>
                  <c:pt idx="0">
                    <c:v>Intende avere un figlio nei prossimi tre anni</c:v>
                  </c:pt>
                  <c:pt idx="4">
                    <c:v>Ritiene che la nascita di un figlio possa compromettere o rallentare la sua carriera o le sue opportunità lavorative</c:v>
                  </c:pt>
                </c:lvl>
              </c:multiLvlStrCache>
            </c:multiLvlStrRef>
          </c:cat>
          <c:val>
            <c:numRef>
              <c:f>'Fig. 6,5'!$C$4:$J$4</c:f>
              <c:numCache>
                <c:formatCode>0.0</c:formatCode>
                <c:ptCount val="8"/>
                <c:pt idx="0">
                  <c:v>11.054418516634597</c:v>
                </c:pt>
                <c:pt idx="1">
                  <c:v>12.48756833009697</c:v>
                </c:pt>
                <c:pt idx="2">
                  <c:v>17.451261980871706</c:v>
                </c:pt>
                <c:pt idx="3">
                  <c:v>22.304467013210918</c:v>
                </c:pt>
                <c:pt idx="4">
                  <c:v>12.051470582042176</c:v>
                </c:pt>
                <c:pt idx="5">
                  <c:v>30.528930951910034</c:v>
                </c:pt>
                <c:pt idx="6">
                  <c:v>27.373267779911014</c:v>
                </c:pt>
                <c:pt idx="7">
                  <c:v>39.599800518035458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FB-4BF8-8910-5413DE4D13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-24"/>
        <c:axId val="338261424"/>
        <c:axId val="391114688"/>
      </c:barChart>
      <c:catAx>
        <c:axId val="33826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114688"/>
        <c:crosses val="autoZero"/>
        <c:auto val="1"/>
        <c:lblAlgn val="ctr"/>
        <c:lblOffset val="100"/>
        <c:noMultiLvlLbl val="0"/>
      </c:catAx>
      <c:valAx>
        <c:axId val="39111468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3826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E-42A9-8531-4D31B48FACE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3E-42A9-8531-4D31B48FACE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3E-42A9-8531-4D31B48FACE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3E-42A9-8531-4D31B48FACE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3E-42A9-8531-4D31B48FACE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3E-42A9-8531-4D31B48FACEB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73E-42A9-8531-4D31B48FAC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'Fig. 6,6'!$D$1:$Q$3</c:f>
              <c:multiLvlStrCache>
                <c:ptCount val="1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  <c:pt idx="8">
                    <c:v>Uomini</c:v>
                  </c:pt>
                  <c:pt idx="9">
                    <c:v>Donne</c:v>
                  </c:pt>
                  <c:pt idx="10">
                    <c:v>Uomini</c:v>
                  </c:pt>
                  <c:pt idx="11">
                    <c:v>Donne</c:v>
                  </c:pt>
                  <c:pt idx="12">
                    <c:v>Uomini</c:v>
                  </c:pt>
                  <c:pt idx="13">
                    <c:v>Donne</c:v>
                  </c:pt>
                </c:lvl>
                <c:lvl>
                  <c:pt idx="0">
                    <c:v>Fino alla licenza media</c:v>
                  </c:pt>
                  <c:pt idx="2">
                    <c:v>Diploma</c:v>
                  </c:pt>
                  <c:pt idx="4">
                    <c:v>Laurea o post-lauream</c:v>
                  </c:pt>
                  <c:pt idx="6">
                    <c:v>18-24 anni</c:v>
                  </c:pt>
                  <c:pt idx="8">
                    <c:v>25-29 anni</c:v>
                  </c:pt>
                  <c:pt idx="10">
                    <c:v>30-39 anni</c:v>
                  </c:pt>
                  <c:pt idx="12">
                    <c:v>40-49 anni</c:v>
                  </c:pt>
                </c:lvl>
                <c:lvl>
                  <c:pt idx="0">
                    <c:v>Titolo di studio</c:v>
                  </c:pt>
                  <c:pt idx="6">
                    <c:v>Classi d'età</c:v>
                  </c:pt>
                </c:lvl>
              </c:multiLvlStrCache>
            </c:multiLvlStrRef>
          </c:cat>
          <c:val>
            <c:numRef>
              <c:f>'Fig. 6,6'!$D$4:$Q$4</c:f>
              <c:numCache>
                <c:formatCode>0.0</c:formatCode>
                <c:ptCount val="14"/>
                <c:pt idx="0">
                  <c:v>7.9857730217113385</c:v>
                </c:pt>
                <c:pt idx="1">
                  <c:v>8.5097231268537179</c:v>
                </c:pt>
                <c:pt idx="2">
                  <c:v>16.459467768402387</c:v>
                </c:pt>
                <c:pt idx="3">
                  <c:v>17.48527924826071</c:v>
                </c:pt>
                <c:pt idx="4">
                  <c:v>26.668739782601303</c:v>
                </c:pt>
                <c:pt idx="5">
                  <c:v>27.347587323622136</c:v>
                </c:pt>
                <c:pt idx="6">
                  <c:v>5.7563180669222742</c:v>
                </c:pt>
                <c:pt idx="7">
                  <c:v>5.9482968469682627</c:v>
                </c:pt>
                <c:pt idx="8">
                  <c:v>24.512186448745059</c:v>
                </c:pt>
                <c:pt idx="9">
                  <c:v>34.957300206766803</c:v>
                </c:pt>
                <c:pt idx="10">
                  <c:v>29.794684566900131</c:v>
                </c:pt>
                <c:pt idx="11">
                  <c:v>35.99854099158604</c:v>
                </c:pt>
                <c:pt idx="12">
                  <c:v>7.1170296649653286</c:v>
                </c:pt>
                <c:pt idx="13">
                  <c:v>4.6320649216350853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73E-42A9-8531-4D31B48F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4"/>
        <c:axId val="386716080"/>
        <c:axId val="1978915680"/>
      </c:barChart>
      <c:catAx>
        <c:axId val="38671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8915680"/>
        <c:crosses val="autoZero"/>
        <c:auto val="1"/>
        <c:lblAlgn val="ctr"/>
        <c:lblOffset val="100"/>
        <c:noMultiLvlLbl val="0"/>
      </c:catAx>
      <c:valAx>
        <c:axId val="19789156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8671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71005153977868E-2"/>
          <c:y val="6.1265595369306113E-2"/>
          <c:w val="0.94025798969204422"/>
          <c:h val="0.6327288782861070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AD-47DE-A74C-49694810B4D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AD-47DE-A74C-49694810B4D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AD-47DE-A74C-49694810B4D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AD-47DE-A74C-49694810B4D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AD-47DE-A74C-49694810B4D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CAD-47DE-A74C-49694810B4DF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CAD-47DE-A74C-49694810B4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'Fig. 6.7'!$D$1:$Q$3</c:f>
              <c:multiLvlStrCache>
                <c:ptCount val="14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Uomini</c:v>
                  </c:pt>
                  <c:pt idx="7">
                    <c:v>Donne</c:v>
                  </c:pt>
                  <c:pt idx="8">
                    <c:v>Uomini</c:v>
                  </c:pt>
                  <c:pt idx="9">
                    <c:v>Donne</c:v>
                  </c:pt>
                  <c:pt idx="10">
                    <c:v>Uomini</c:v>
                  </c:pt>
                  <c:pt idx="11">
                    <c:v>Donne</c:v>
                  </c:pt>
                  <c:pt idx="12">
                    <c:v>Uomini</c:v>
                  </c:pt>
                  <c:pt idx="13">
                    <c:v>Donne</c:v>
                  </c:pt>
                </c:lvl>
                <c:lvl>
                  <c:pt idx="0">
                    <c:v>Fino alla licenza media</c:v>
                  </c:pt>
                  <c:pt idx="2">
                    <c:v>Diploma</c:v>
                  </c:pt>
                  <c:pt idx="4">
                    <c:v>Laurea o post-lauream</c:v>
                  </c:pt>
                  <c:pt idx="6">
                    <c:v>18-24 anni</c:v>
                  </c:pt>
                  <c:pt idx="8">
                    <c:v>25-29 anni</c:v>
                  </c:pt>
                  <c:pt idx="10">
                    <c:v>30-39 anni</c:v>
                  </c:pt>
                  <c:pt idx="12">
                    <c:v>40-49 anni</c:v>
                  </c:pt>
                </c:lvl>
                <c:lvl>
                  <c:pt idx="0">
                    <c:v>Titolo di studio</c:v>
                  </c:pt>
                  <c:pt idx="6">
                    <c:v>Classi d'età</c:v>
                  </c:pt>
                </c:lvl>
              </c:multiLvlStrCache>
            </c:multiLvlStrRef>
          </c:cat>
          <c:val>
            <c:numRef>
              <c:f>'Fig. 6.7'!$D$4:$Q$4</c:f>
              <c:numCache>
                <c:formatCode>0.0</c:formatCode>
                <c:ptCount val="14"/>
                <c:pt idx="0">
                  <c:v>23.625000608834892</c:v>
                </c:pt>
                <c:pt idx="1">
                  <c:v>34.702998424531906</c:v>
                </c:pt>
                <c:pt idx="2">
                  <c:v>23.754463150376257</c:v>
                </c:pt>
                <c:pt idx="3">
                  <c:v>36.489851721160584</c:v>
                </c:pt>
                <c:pt idx="4">
                  <c:v>16.385798112397438</c:v>
                </c:pt>
                <c:pt idx="5">
                  <c:v>34.057104997740524</c:v>
                </c:pt>
                <c:pt idx="6">
                  <c:v>45.150349611237296</c:v>
                </c:pt>
                <c:pt idx="7">
                  <c:v>49.88114098355171</c:v>
                </c:pt>
                <c:pt idx="8">
                  <c:v>28.072411886707481</c:v>
                </c:pt>
                <c:pt idx="9">
                  <c:v>42.132114590032302</c:v>
                </c:pt>
                <c:pt idx="10">
                  <c:v>14.741702539964722</c:v>
                </c:pt>
                <c:pt idx="11">
                  <c:v>35.5218231315691</c:v>
                </c:pt>
                <c:pt idx="12">
                  <c:v>13.017088063423115</c:v>
                </c:pt>
                <c:pt idx="13">
                  <c:v>25.750453969462058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CAD-47DE-A74C-49694810B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4"/>
        <c:axId val="386716080"/>
        <c:axId val="1978915680"/>
      </c:barChart>
      <c:catAx>
        <c:axId val="38671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8915680"/>
        <c:crosses val="autoZero"/>
        <c:auto val="1"/>
        <c:lblAlgn val="ctr"/>
        <c:lblOffset val="100"/>
        <c:noMultiLvlLbl val="0"/>
      </c:catAx>
      <c:valAx>
        <c:axId val="1978915680"/>
        <c:scaling>
          <c:orientation val="minMax"/>
          <c:max val="50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8671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3-4D64-A931-BC8A562CE8C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13-4D64-A931-BC8A562CE8C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13-4D64-A931-BC8A562CE8C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3-4D64-A931-BC8A562CE8C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13-4D64-A931-BC8A562CE8C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913-4D64-A931-BC8A562CE8C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913-4D64-A931-BC8A562CE8C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913-4D64-A931-BC8A562CE8C3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913-4D64-A931-BC8A562CE8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 6.8'!$C$2:$N$3</c:f>
              <c:multiLvlStrCache>
                <c:ptCount val="12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18-29 anni</c:v>
                  </c:pt>
                  <c:pt idx="7">
                    <c:v>30-49 anni</c:v>
                  </c:pt>
                  <c:pt idx="8">
                    <c:v>18-29 anni</c:v>
                  </c:pt>
                  <c:pt idx="9">
                    <c:v>30-49 anni</c:v>
                  </c:pt>
                  <c:pt idx="10">
                    <c:v>18-29 anni</c:v>
                  </c:pt>
                  <c:pt idx="11">
                    <c:v>30-49 anni</c:v>
                  </c:pt>
                </c:lvl>
                <c:lvl>
                  <c:pt idx="0">
                    <c:v>Occupato</c:v>
                  </c:pt>
                  <c:pt idx="2">
                    <c:v>In cerca di occupazione</c:v>
                  </c:pt>
                  <c:pt idx="4">
                    <c:v>Inattivo</c:v>
                  </c:pt>
                  <c:pt idx="6">
                    <c:v>Occupato</c:v>
                  </c:pt>
                  <c:pt idx="8">
                    <c:v>In cerca di occupazione</c:v>
                  </c:pt>
                  <c:pt idx="10">
                    <c:v>Inattivo</c:v>
                  </c:pt>
                </c:lvl>
              </c:multiLvlStrCache>
            </c:multiLvlStrRef>
          </c:cat>
          <c:val>
            <c:numRef>
              <c:f>'Fig 6.8'!$C$4:$N$4</c:f>
              <c:numCache>
                <c:formatCode>0.0</c:formatCode>
                <c:ptCount val="12"/>
                <c:pt idx="0">
                  <c:v>17.679810920551382</c:v>
                </c:pt>
                <c:pt idx="1">
                  <c:v>20.8815149801049</c:v>
                </c:pt>
                <c:pt idx="2">
                  <c:v>21.326186892586861</c:v>
                </c:pt>
                <c:pt idx="3">
                  <c:v>22.03197782052171</c:v>
                </c:pt>
                <c:pt idx="4">
                  <c:v>2.9616415474618019</c:v>
                </c:pt>
                <c:pt idx="5">
                  <c:v>10.825324862968438</c:v>
                </c:pt>
                <c:pt idx="6">
                  <c:v>22.672981249666119</c:v>
                </c:pt>
                <c:pt idx="7">
                  <c:v>17.955564029193972</c:v>
                </c:pt>
                <c:pt idx="8">
                  <c:v>24.26245337151709</c:v>
                </c:pt>
                <c:pt idx="9">
                  <c:v>20.458349729184391</c:v>
                </c:pt>
                <c:pt idx="10">
                  <c:v>5.1349549826056791</c:v>
                </c:pt>
                <c:pt idx="11">
                  <c:v>12.407593087407024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913-4D64-A931-BC8A562CE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4"/>
        <c:axId val="386716080"/>
        <c:axId val="1978915680"/>
      </c:barChart>
      <c:catAx>
        <c:axId val="38671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8915680"/>
        <c:crosses val="autoZero"/>
        <c:auto val="1"/>
        <c:lblAlgn val="ctr"/>
        <c:lblOffset val="100"/>
        <c:noMultiLvlLbl val="0"/>
      </c:catAx>
      <c:valAx>
        <c:axId val="1978915680"/>
        <c:scaling>
          <c:orientation val="minMax"/>
          <c:max val="25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8671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B1-4306-8535-E2496539C47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B1-4306-8535-E2496539C47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B1-4306-8535-E2496539C47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B1-4306-8535-E2496539C4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B1-4306-8535-E2496539C4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1B1-4306-8535-E2496539C4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1B1-4306-8535-E2496539C47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1B1-4306-8535-E2496539C478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1B1-4306-8535-E2496539C4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 6.9'!$C$2:$N$3</c:f>
              <c:multiLvlStrCache>
                <c:ptCount val="12"/>
                <c:lvl>
                  <c:pt idx="0">
                    <c:v>Uomini</c:v>
                  </c:pt>
                  <c:pt idx="1">
                    <c:v>Donne</c:v>
                  </c:pt>
                  <c:pt idx="2">
                    <c:v>Uomini</c:v>
                  </c:pt>
                  <c:pt idx="3">
                    <c:v>Donne</c:v>
                  </c:pt>
                  <c:pt idx="4">
                    <c:v>Uomini</c:v>
                  </c:pt>
                  <c:pt idx="5">
                    <c:v>Donne</c:v>
                  </c:pt>
                  <c:pt idx="6">
                    <c:v>18-29 anni</c:v>
                  </c:pt>
                  <c:pt idx="7">
                    <c:v>30-49 anni</c:v>
                  </c:pt>
                  <c:pt idx="8">
                    <c:v>18-29 anni</c:v>
                  </c:pt>
                  <c:pt idx="9">
                    <c:v>30-49 anni</c:v>
                  </c:pt>
                  <c:pt idx="10">
                    <c:v>18-29 anni</c:v>
                  </c:pt>
                  <c:pt idx="11">
                    <c:v>30-49 anni</c:v>
                  </c:pt>
                </c:lvl>
                <c:lvl>
                  <c:pt idx="0">
                    <c:v>Occupato</c:v>
                  </c:pt>
                  <c:pt idx="2">
                    <c:v>In cerca di occupazione</c:v>
                  </c:pt>
                  <c:pt idx="4">
                    <c:v>Inattivo</c:v>
                  </c:pt>
                  <c:pt idx="6">
                    <c:v>Occupato</c:v>
                  </c:pt>
                  <c:pt idx="8">
                    <c:v>In cerca di occupazione</c:v>
                  </c:pt>
                  <c:pt idx="10">
                    <c:v>Inattivo</c:v>
                  </c:pt>
                </c:lvl>
              </c:multiLvlStrCache>
            </c:multiLvlStrRef>
          </c:cat>
          <c:val>
            <c:numRef>
              <c:f>'Fig 6.9'!$C$4:$N$4</c:f>
              <c:numCache>
                <c:formatCode>0.0</c:formatCode>
                <c:ptCount val="12"/>
                <c:pt idx="0">
                  <c:v>16.06325545896626</c:v>
                </c:pt>
                <c:pt idx="1">
                  <c:v>30.408856518760885</c:v>
                </c:pt>
                <c:pt idx="2">
                  <c:v>39.376708825453584</c:v>
                </c:pt>
                <c:pt idx="3">
                  <c:v>47.623056097081026</c:v>
                </c:pt>
                <c:pt idx="4">
                  <c:v>39.200478772948657</c:v>
                </c:pt>
                <c:pt idx="5">
                  <c:v>38.940887746895683</c:v>
                </c:pt>
                <c:pt idx="6">
                  <c:v>35.860137199802196</c:v>
                </c:pt>
                <c:pt idx="7">
                  <c:v>18.067578541754695</c:v>
                </c:pt>
                <c:pt idx="8">
                  <c:v>53.375995763568994</c:v>
                </c:pt>
                <c:pt idx="9">
                  <c:v>39.337060328020122</c:v>
                </c:pt>
                <c:pt idx="10">
                  <c:v>45.956080510684409</c:v>
                </c:pt>
                <c:pt idx="11">
                  <c:v>28.458092263231134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1B1-4306-8535-E2496539C4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4"/>
        <c:axId val="526330000"/>
        <c:axId val="2040509472"/>
      </c:barChart>
      <c:catAx>
        <c:axId val="52633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509472"/>
        <c:crosses val="autoZero"/>
        <c:auto val="1"/>
        <c:lblAlgn val="ctr"/>
        <c:lblOffset val="100"/>
        <c:noMultiLvlLbl val="0"/>
      </c:catAx>
      <c:valAx>
        <c:axId val="2040509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52633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39</xdr:row>
      <xdr:rowOff>0</xdr:rowOff>
    </xdr:from>
    <xdr:to>
      <xdr:col>9</xdr:col>
      <xdr:colOff>60960</xdr:colOff>
      <xdr:row>57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1A1B492-2C0F-3F8F-6634-90086F24E9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9</xdr:row>
      <xdr:rowOff>61912</xdr:rowOff>
    </xdr:from>
    <xdr:to>
      <xdr:col>11</xdr:col>
      <xdr:colOff>76200</xdr:colOff>
      <xdr:row>27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6BBFBA6-2F4D-466A-BE17-7E5C918D4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10</xdr:row>
      <xdr:rowOff>90487</xdr:rowOff>
    </xdr:from>
    <xdr:to>
      <xdr:col>13</xdr:col>
      <xdr:colOff>171450</xdr:colOff>
      <xdr:row>25</xdr:row>
      <xdr:rowOff>142875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0047CEB-5805-4AFE-9064-1132E179E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794384</xdr:colOff>
      <xdr:row>49</xdr:row>
      <xdr:rowOff>27621</xdr:rowOff>
    </xdr:from>
    <xdr:to>
      <xdr:col>9</xdr:col>
      <xdr:colOff>883920</xdr:colOff>
      <xdr:row>63</xdr:row>
      <xdr:rowOff>137160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A3DCCC3-4298-46B6-B297-9EADCDA7F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104775</xdr:rowOff>
    </xdr:from>
    <xdr:to>
      <xdr:col>8</xdr:col>
      <xdr:colOff>47625</xdr:colOff>
      <xdr:row>17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897117F-50B2-4FE1-819B-BD551A2C2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171450</xdr:rowOff>
    </xdr:from>
    <xdr:to>
      <xdr:col>8</xdr:col>
      <xdr:colOff>38100</xdr:colOff>
      <xdr:row>16</xdr:row>
      <xdr:rowOff>57150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F6A19A6-643A-4B61-92DB-ED06D8843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161925</xdr:rowOff>
    </xdr:from>
    <xdr:to>
      <xdr:col>8</xdr:col>
      <xdr:colOff>38100</xdr:colOff>
      <xdr:row>18</xdr:row>
      <xdr:rowOff>47625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9B1A8FA-93F0-4174-9A82-61B651091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781049</xdr:colOff>
      <xdr:row>6</xdr:row>
      <xdr:rowOff>128587</xdr:rowOff>
    </xdr:from>
    <xdr:to>
      <xdr:col>8</xdr:col>
      <xdr:colOff>57150</xdr:colOff>
      <xdr:row>21</xdr:row>
      <xdr:rowOff>14287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AA755B8-0720-41DE-A7EA-D0AF47192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600076</xdr:colOff>
      <xdr:row>6</xdr:row>
      <xdr:rowOff>133350</xdr:rowOff>
    </xdr:from>
    <xdr:to>
      <xdr:col>16</xdr:col>
      <xdr:colOff>47626</xdr:colOff>
      <xdr:row>23</xdr:row>
      <xdr:rowOff>80962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73ECEA7-4228-4C97-94B7-7781713FC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228600</xdr:colOff>
      <xdr:row>16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50D15C2-AAE3-4E2D-9B4F-CF8F39D63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220133</xdr:colOff>
      <xdr:row>0</xdr:row>
      <xdr:rowOff>161925</xdr:rowOff>
    </xdr:from>
    <xdr:to>
      <xdr:col>17</xdr:col>
      <xdr:colOff>232833</xdr:colOff>
      <xdr:row>21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EBFA03B-A49A-4BE7-9831-26549D203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601980</xdr:colOff>
      <xdr:row>4</xdr:row>
      <xdr:rowOff>22859</xdr:rowOff>
    </xdr:from>
    <xdr:to>
      <xdr:col>14</xdr:col>
      <xdr:colOff>47625</xdr:colOff>
      <xdr:row>20</xdr:row>
      <xdr:rowOff>175260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011F437-B7B5-4EB6-B577-6538D3D30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4761</xdr:rowOff>
    </xdr:from>
    <xdr:to>
      <xdr:col>14</xdr:col>
      <xdr:colOff>47625</xdr:colOff>
      <xdr:row>19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32E5B2E-E72A-4B46-A9C3-B13897883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590551</xdr:colOff>
      <xdr:row>6</xdr:row>
      <xdr:rowOff>66675</xdr:rowOff>
    </xdr:from>
    <xdr:to>
      <xdr:col>16</xdr:col>
      <xdr:colOff>57151</xdr:colOff>
      <xdr:row>23</xdr:row>
      <xdr:rowOff>185737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D900AD7-9B2D-4203-A0BB-8CB48D5CC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23811</xdr:rowOff>
    </xdr:from>
    <xdr:to>
      <xdr:col>8</xdr:col>
      <xdr:colOff>114300</xdr:colOff>
      <xdr:row>27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58A99-CC85-461B-8017-CBB489AF8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7</xdr:row>
      <xdr:rowOff>0</xdr:rowOff>
    </xdr:from>
    <xdr:to>
      <xdr:col>8</xdr:col>
      <xdr:colOff>276225</xdr:colOff>
      <xdr:row>27</xdr:row>
      <xdr:rowOff>128589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325212F-884D-45AA-B015-33B4F58DB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19050</xdr:rowOff>
    </xdr:from>
    <xdr:to>
      <xdr:col>11</xdr:col>
      <xdr:colOff>66675</xdr:colOff>
      <xdr:row>23</xdr:row>
      <xdr:rowOff>85725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6FA2FB-68CC-4582-8A2E-203918BEF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4762</xdr:rowOff>
    </xdr:from>
    <xdr:to>
      <xdr:col>12</xdr:col>
      <xdr:colOff>66675</xdr:colOff>
      <xdr:row>22</xdr:row>
      <xdr:rowOff>80962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5E586B9-2295-4D1B-83D2-5DF9B1F41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FD7D-04AA-49CC-AAE9-58E497FB6902}">
  <dimension ref="A1:BE126"/>
  <sheetViews>
    <sheetView topLeftCell="A32" workbookViewId="0">
      <selection activeCell="C59" sqref="C59"/>
    </sheetView>
  </sheetViews>
  <sheetFormatPr defaultRowHeight="14.45"/>
  <sheetData>
    <row r="1" spans="1:57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5" thickBo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ht="15" thickTop="1">
      <c r="A3" s="59" t="s">
        <v>1</v>
      </c>
      <c r="B3" s="60"/>
      <c r="C3" s="65" t="s">
        <v>2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7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>
      <c r="A4" s="61"/>
      <c r="B4" s="62"/>
      <c r="C4" s="55" t="s">
        <v>3</v>
      </c>
      <c r="D4" s="56"/>
      <c r="E4" s="56"/>
      <c r="F4" s="56"/>
      <c r="G4" s="56"/>
      <c r="H4" s="56"/>
      <c r="I4" s="56" t="s">
        <v>4</v>
      </c>
      <c r="J4" s="56"/>
      <c r="K4" s="56"/>
      <c r="L4" s="56"/>
      <c r="M4" s="56"/>
      <c r="N4" s="56"/>
      <c r="O4" s="56" t="s">
        <v>5</v>
      </c>
      <c r="P4" s="56"/>
      <c r="Q4" s="56"/>
      <c r="R4" s="56"/>
      <c r="S4" s="56"/>
      <c r="T4" s="57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>
      <c r="A5" s="61"/>
      <c r="B5" s="62"/>
      <c r="C5" s="55" t="s">
        <v>6</v>
      </c>
      <c r="D5" s="56"/>
      <c r="E5" s="56"/>
      <c r="F5" s="56"/>
      <c r="G5" s="56"/>
      <c r="H5" s="56"/>
      <c r="I5" s="56" t="s">
        <v>6</v>
      </c>
      <c r="J5" s="56"/>
      <c r="K5" s="56"/>
      <c r="L5" s="56"/>
      <c r="M5" s="56"/>
      <c r="N5" s="56"/>
      <c r="O5" s="56" t="s">
        <v>6</v>
      </c>
      <c r="P5" s="56"/>
      <c r="Q5" s="56"/>
      <c r="R5" s="56"/>
      <c r="S5" s="56"/>
      <c r="T5" s="57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ht="24">
      <c r="A6" s="61"/>
      <c r="B6" s="62"/>
      <c r="C6" s="2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5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5</v>
      </c>
      <c r="O6" s="3" t="s">
        <v>7</v>
      </c>
      <c r="P6" s="3" t="s">
        <v>8</v>
      </c>
      <c r="Q6" s="3" t="s">
        <v>9</v>
      </c>
      <c r="R6" s="3" t="s">
        <v>10</v>
      </c>
      <c r="S6" s="3" t="s">
        <v>11</v>
      </c>
      <c r="T6" s="4" t="s">
        <v>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 ht="15" thickBot="1">
      <c r="A7" s="63"/>
      <c r="B7" s="64"/>
      <c r="C7" s="5" t="s">
        <v>12</v>
      </c>
      <c r="D7" s="6" t="s">
        <v>12</v>
      </c>
      <c r="E7" s="6" t="s">
        <v>12</v>
      </c>
      <c r="F7" s="6" t="s">
        <v>12</v>
      </c>
      <c r="G7" s="6" t="s">
        <v>12</v>
      </c>
      <c r="H7" s="6" t="s">
        <v>12</v>
      </c>
      <c r="I7" s="6" t="s">
        <v>12</v>
      </c>
      <c r="J7" s="6" t="s">
        <v>12</v>
      </c>
      <c r="K7" s="6" t="s">
        <v>12</v>
      </c>
      <c r="L7" s="6" t="s">
        <v>12</v>
      </c>
      <c r="M7" s="6" t="s">
        <v>12</v>
      </c>
      <c r="N7" s="6" t="s">
        <v>12</v>
      </c>
      <c r="O7" s="6" t="s">
        <v>12</v>
      </c>
      <c r="P7" s="6" t="s">
        <v>12</v>
      </c>
      <c r="Q7" s="6" t="s">
        <v>12</v>
      </c>
      <c r="R7" s="6" t="s">
        <v>12</v>
      </c>
      <c r="S7" s="6" t="s">
        <v>12</v>
      </c>
      <c r="T7" s="7" t="s">
        <v>12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15" thickTop="1">
      <c r="A8" s="68" t="s">
        <v>13</v>
      </c>
      <c r="B8" s="8" t="s">
        <v>14</v>
      </c>
      <c r="C8" s="9">
        <v>616564.38044903113</v>
      </c>
      <c r="D8" s="10">
        <v>91157.828224356505</v>
      </c>
      <c r="E8" s="10">
        <v>5389.439110398429</v>
      </c>
      <c r="F8" s="10">
        <v>84697.391576993876</v>
      </c>
      <c r="G8" s="10">
        <v>410525.17871994479</v>
      </c>
      <c r="H8" s="10">
        <v>1208334.2180807246</v>
      </c>
      <c r="I8" s="10">
        <v>391422.95166643366</v>
      </c>
      <c r="J8" s="10">
        <v>43456.428257296437</v>
      </c>
      <c r="K8" s="10">
        <v>19038.514514571518</v>
      </c>
      <c r="L8" s="10">
        <v>454605.8676320964</v>
      </c>
      <c r="M8" s="10">
        <v>367688.15226697683</v>
      </c>
      <c r="N8" s="10">
        <v>1276211.9143373757</v>
      </c>
      <c r="O8" s="10">
        <v>1007987.3321154654</v>
      </c>
      <c r="P8" s="10">
        <v>134614.25648165296</v>
      </c>
      <c r="Q8" s="10">
        <v>24427.953624969945</v>
      </c>
      <c r="R8" s="10">
        <v>539303.25920909026</v>
      </c>
      <c r="S8" s="10">
        <v>778213.33098692272</v>
      </c>
      <c r="T8" s="11">
        <v>2484546.1324181044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ht="22.9">
      <c r="A9" s="69"/>
      <c r="B9" s="12" t="s">
        <v>15</v>
      </c>
      <c r="C9" s="13">
        <v>5951630.9674216202</v>
      </c>
      <c r="D9" s="14">
        <v>496881.96562340803</v>
      </c>
      <c r="E9" s="14">
        <v>80606.37757847771</v>
      </c>
      <c r="F9" s="14">
        <v>298497.75460986176</v>
      </c>
      <c r="G9" s="14">
        <v>2930186.9860001002</v>
      </c>
      <c r="H9" s="14">
        <v>9757804.0512334835</v>
      </c>
      <c r="I9" s="14">
        <v>4087177.4569185069</v>
      </c>
      <c r="J9" s="14">
        <v>482091.60392685916</v>
      </c>
      <c r="K9" s="14">
        <v>165515.95550245108</v>
      </c>
      <c r="L9" s="14">
        <v>2733066.1465419293</v>
      </c>
      <c r="M9" s="14">
        <v>2968437.6940786033</v>
      </c>
      <c r="N9" s="14">
        <v>10436288.856968315</v>
      </c>
      <c r="O9" s="14">
        <v>10038808.424340162</v>
      </c>
      <c r="P9" s="14">
        <v>978973.56955026847</v>
      </c>
      <c r="Q9" s="14">
        <v>246122.33308092909</v>
      </c>
      <c r="R9" s="14">
        <v>3031563.901151788</v>
      </c>
      <c r="S9" s="14">
        <v>5898624.6800786955</v>
      </c>
      <c r="T9" s="15">
        <v>20194092.908201866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57">
      <c r="A10" s="69"/>
      <c r="B10" s="12" t="s">
        <v>16</v>
      </c>
      <c r="C10" s="13">
        <v>3504804.9054065794</v>
      </c>
      <c r="D10" s="14">
        <v>317740.47619117564</v>
      </c>
      <c r="E10" s="14">
        <v>136478.00890389524</v>
      </c>
      <c r="F10" s="14">
        <v>734406.37684793398</v>
      </c>
      <c r="G10" s="14">
        <v>358780.1759906637</v>
      </c>
      <c r="H10" s="14">
        <v>5052209.9433402764</v>
      </c>
      <c r="I10" s="14">
        <v>2570564.8538297773</v>
      </c>
      <c r="J10" s="14">
        <v>334695.73829832854</v>
      </c>
      <c r="K10" s="14">
        <v>202212.78562086425</v>
      </c>
      <c r="L10" s="14">
        <v>1092167.1268426485</v>
      </c>
      <c r="M10" s="14">
        <v>534248.32473408314</v>
      </c>
      <c r="N10" s="14">
        <v>4733888.8293256424</v>
      </c>
      <c r="O10" s="14">
        <v>6075369.7592362901</v>
      </c>
      <c r="P10" s="14">
        <v>652436.21448949946</v>
      </c>
      <c r="Q10" s="14">
        <v>338690.7945247594</v>
      </c>
      <c r="R10" s="14">
        <v>1826573.5036905836</v>
      </c>
      <c r="S10" s="14">
        <v>893028.50072474882</v>
      </c>
      <c r="T10" s="15">
        <v>9786098.7726660427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>
      <c r="A11" s="69"/>
      <c r="B11" s="12" t="s">
        <v>17</v>
      </c>
      <c r="C11" s="13">
        <v>1653703.215842864</v>
      </c>
      <c r="D11" s="14">
        <v>125615.94711954317</v>
      </c>
      <c r="E11" s="14">
        <v>63094.219411205813</v>
      </c>
      <c r="F11" s="14">
        <v>432505.53333052405</v>
      </c>
      <c r="G11" s="14">
        <v>174371.82784352198</v>
      </c>
      <c r="H11" s="14">
        <v>2449290.7435476515</v>
      </c>
      <c r="I11" s="14">
        <v>1289041.9109362399</v>
      </c>
      <c r="J11" s="14">
        <v>153434.76988092513</v>
      </c>
      <c r="K11" s="14">
        <v>80655.896478600087</v>
      </c>
      <c r="L11" s="14">
        <v>423464.57666906336</v>
      </c>
      <c r="M11" s="14">
        <v>328056.29864537239</v>
      </c>
      <c r="N11" s="14">
        <v>2274653.4526101947</v>
      </c>
      <c r="O11" s="14">
        <v>2942745.1267790925</v>
      </c>
      <c r="P11" s="14">
        <v>279050.71700046898</v>
      </c>
      <c r="Q11" s="14">
        <v>143750.11588980554</v>
      </c>
      <c r="R11" s="14">
        <v>855970.10999958857</v>
      </c>
      <c r="S11" s="14">
        <v>502428.12648889533</v>
      </c>
      <c r="T11" s="15">
        <v>4723944.196157814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57">
      <c r="A12" s="69"/>
      <c r="B12" s="12" t="s">
        <v>18</v>
      </c>
      <c r="C12" s="13">
        <v>1193270.5868173947</v>
      </c>
      <c r="D12" s="14">
        <v>99079.836319291935</v>
      </c>
      <c r="E12" s="14">
        <v>70746.267878174025</v>
      </c>
      <c r="F12" s="14">
        <v>530363.91303689929</v>
      </c>
      <c r="G12" s="14">
        <v>109772.27205749806</v>
      </c>
      <c r="H12" s="14">
        <v>2003232.8761092538</v>
      </c>
      <c r="I12" s="14">
        <v>1117447.1860333667</v>
      </c>
      <c r="J12" s="14">
        <v>122748.19608592485</v>
      </c>
      <c r="K12" s="14">
        <v>105944.56130604965</v>
      </c>
      <c r="L12" s="14">
        <v>646939.49876390968</v>
      </c>
      <c r="M12" s="14">
        <v>223065.27381360217</v>
      </c>
      <c r="N12" s="14">
        <v>2216144.7160028494</v>
      </c>
      <c r="O12" s="14">
        <v>2310717.7728507644</v>
      </c>
      <c r="P12" s="14">
        <v>221828.032405217</v>
      </c>
      <c r="Q12" s="14">
        <v>176690.82918422352</v>
      </c>
      <c r="R12" s="14">
        <v>1177303.4118008111</v>
      </c>
      <c r="S12" s="14">
        <v>332837.54587110103</v>
      </c>
      <c r="T12" s="15">
        <v>4219377.59211215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57" ht="15" thickBot="1">
      <c r="A13" s="70"/>
      <c r="B13" s="16" t="s">
        <v>5</v>
      </c>
      <c r="C13" s="17">
        <v>12919974.055937575</v>
      </c>
      <c r="D13" s="18">
        <v>1130476.0534777706</v>
      </c>
      <c r="E13" s="18">
        <v>356314.31288215128</v>
      </c>
      <c r="F13" s="18">
        <v>2080470.9694022182</v>
      </c>
      <c r="G13" s="18">
        <v>3983636.4406117056</v>
      </c>
      <c r="H13" s="18">
        <v>20470871.832311399</v>
      </c>
      <c r="I13" s="18">
        <v>9455654.3593844362</v>
      </c>
      <c r="J13" s="18">
        <v>1136426.7364493392</v>
      </c>
      <c r="K13" s="18">
        <v>573367.7134225372</v>
      </c>
      <c r="L13" s="18">
        <v>5350243.2164495671</v>
      </c>
      <c r="M13" s="18">
        <v>4421495.7435385725</v>
      </c>
      <c r="N13" s="18">
        <v>20937187.769243628</v>
      </c>
      <c r="O13" s="18">
        <v>22375628.415321756</v>
      </c>
      <c r="P13" s="18">
        <v>2266902.7899271296</v>
      </c>
      <c r="Q13" s="18">
        <v>929682.02630468237</v>
      </c>
      <c r="R13" s="18">
        <v>7430714.1858517714</v>
      </c>
      <c r="S13" s="18">
        <v>8405132.1841502488</v>
      </c>
      <c r="T13" s="19">
        <v>41408059.601557463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</row>
    <row r="14" spans="1:57" ht="15" thickTop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57" ht="15" thickBo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spans="1:57" ht="15" thickTop="1">
      <c r="A16" s="59" t="s">
        <v>1</v>
      </c>
      <c r="B16" s="60"/>
      <c r="C16" s="65" t="s">
        <v>2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7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</row>
    <row r="17" spans="1:57">
      <c r="A17" s="61"/>
      <c r="B17" s="62"/>
      <c r="C17" s="55" t="s">
        <v>3</v>
      </c>
      <c r="D17" s="56"/>
      <c r="E17" s="56"/>
      <c r="F17" s="56"/>
      <c r="G17" s="56"/>
      <c r="H17" s="56"/>
      <c r="I17" s="56" t="s">
        <v>4</v>
      </c>
      <c r="J17" s="56"/>
      <c r="K17" s="56"/>
      <c r="L17" s="56"/>
      <c r="M17" s="56"/>
      <c r="N17" s="56"/>
      <c r="O17" s="56" t="s">
        <v>5</v>
      </c>
      <c r="P17" s="56"/>
      <c r="Q17" s="56"/>
      <c r="R17" s="56"/>
      <c r="S17" s="56"/>
      <c r="T17" s="57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1:57">
      <c r="A18" s="61"/>
      <c r="B18" s="62"/>
      <c r="C18" s="55" t="s">
        <v>6</v>
      </c>
      <c r="D18" s="56"/>
      <c r="E18" s="56"/>
      <c r="F18" s="56"/>
      <c r="G18" s="56"/>
      <c r="H18" s="56"/>
      <c r="I18" s="56" t="s">
        <v>6</v>
      </c>
      <c r="J18" s="56"/>
      <c r="K18" s="56"/>
      <c r="L18" s="56"/>
      <c r="M18" s="56"/>
      <c r="N18" s="56"/>
      <c r="O18" s="56" t="s">
        <v>6</v>
      </c>
      <c r="P18" s="56"/>
      <c r="Q18" s="56"/>
      <c r="R18" s="56"/>
      <c r="S18" s="56"/>
      <c r="T18" s="57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7" ht="24">
      <c r="A19" s="61"/>
      <c r="B19" s="62"/>
      <c r="C19" s="2" t="s">
        <v>7</v>
      </c>
      <c r="D19" s="3" t="s">
        <v>8</v>
      </c>
      <c r="E19" s="3" t="s">
        <v>9</v>
      </c>
      <c r="F19" s="3" t="s">
        <v>10</v>
      </c>
      <c r="G19" s="3" t="s">
        <v>11</v>
      </c>
      <c r="H19" s="3" t="s">
        <v>5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5</v>
      </c>
      <c r="O19" s="3" t="s">
        <v>7</v>
      </c>
      <c r="P19" s="3" t="s">
        <v>8</v>
      </c>
      <c r="Q19" s="3" t="s">
        <v>9</v>
      </c>
      <c r="R19" s="3" t="s">
        <v>10</v>
      </c>
      <c r="S19" s="3" t="s">
        <v>11</v>
      </c>
      <c r="T19" s="4" t="s">
        <v>5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spans="1:57" ht="15" thickBot="1">
      <c r="A20" s="63"/>
      <c r="B20" s="64"/>
      <c r="C20" s="5" t="s">
        <v>12</v>
      </c>
      <c r="D20" s="6" t="s">
        <v>12</v>
      </c>
      <c r="E20" s="6" t="s">
        <v>12</v>
      </c>
      <c r="F20" s="6" t="s">
        <v>12</v>
      </c>
      <c r="G20" s="6" t="s">
        <v>12</v>
      </c>
      <c r="H20" s="6" t="s">
        <v>12</v>
      </c>
      <c r="I20" s="6" t="s">
        <v>12</v>
      </c>
      <c r="J20" s="6" t="s">
        <v>12</v>
      </c>
      <c r="K20" s="6" t="s">
        <v>12</v>
      </c>
      <c r="L20" s="6" t="s">
        <v>12</v>
      </c>
      <c r="M20" s="6" t="s">
        <v>12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6" t="s">
        <v>12</v>
      </c>
      <c r="T20" s="7" t="s">
        <v>12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ht="23.45" thickTop="1">
      <c r="A21" s="68" t="s">
        <v>13</v>
      </c>
      <c r="B21" s="8" t="s">
        <v>19</v>
      </c>
      <c r="C21" s="20">
        <f>(C8+C9)/($H8+$H9)*100</f>
        <v>59.895244675602733</v>
      </c>
      <c r="D21" s="20">
        <f>(D8+D9)/($H8+$H9)*100</f>
        <v>5.3623233576512153</v>
      </c>
      <c r="E21" s="20">
        <f>(E8+E9)/($H8+$H9)*100</f>
        <v>0.78419416732608893</v>
      </c>
      <c r="F21" s="20">
        <f>(F8+F9)/($H8+$H9)*100</f>
        <v>3.4943490294949529</v>
      </c>
      <c r="G21" s="20">
        <f>(G8+G9)/($H8+$H9)*100</f>
        <v>30.463888769924875</v>
      </c>
      <c r="H21" s="20">
        <f>SUM(C21:G21)</f>
        <v>99.999999999999872</v>
      </c>
      <c r="I21" s="20">
        <f>(I8+I9)/($N8+$N9)*100</f>
        <v>38.237781119784486</v>
      </c>
      <c r="J21" s="20">
        <f t="shared" ref="J21:M21" si="0">(J8+J9)/($N8+$N9)*100</f>
        <v>4.4870693496276139</v>
      </c>
      <c r="K21" s="20">
        <f t="shared" si="0"/>
        <v>1.5757050831463788</v>
      </c>
      <c r="L21" s="20">
        <f t="shared" si="0"/>
        <v>27.215981252982825</v>
      </c>
      <c r="M21" s="20">
        <f t="shared" si="0"/>
        <v>28.483463194458974</v>
      </c>
      <c r="N21" s="20">
        <f>SUM(I21:M21)</f>
        <v>100.00000000000028</v>
      </c>
      <c r="O21" s="20">
        <f>(O8+O9)/($T8+$T9)*100</f>
        <v>48.710135280470695</v>
      </c>
      <c r="P21" s="20">
        <f t="shared" ref="P21:S21" si="1">(P8+P9)/($T8+$T9)*100</f>
        <v>4.9102938850843811</v>
      </c>
      <c r="Q21" s="20">
        <f t="shared" si="1"/>
        <v>1.1929740855318229</v>
      </c>
      <c r="R21" s="20">
        <f t="shared" si="1"/>
        <v>15.745509040313474</v>
      </c>
      <c r="S21" s="20">
        <f t="shared" si="1"/>
        <v>29.441087708599522</v>
      </c>
      <c r="T21" s="20">
        <f>SUM(O21:S21)</f>
        <v>99.999999999999901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>
      <c r="A22" s="69"/>
      <c r="B22" s="22" t="s">
        <v>16</v>
      </c>
      <c r="C22" s="20">
        <f>C10/$H10*100</f>
        <v>69.37171940027045</v>
      </c>
      <c r="D22" s="20">
        <f>D10/$H10*100</f>
        <v>6.2891384117957108</v>
      </c>
      <c r="E22" s="20">
        <f>E10/$H10*100</f>
        <v>2.7013526839635369</v>
      </c>
      <c r="F22" s="20">
        <f>F10/$H10*100</f>
        <v>14.536339247263744</v>
      </c>
      <c r="G22" s="20">
        <f>G10/$H10*100</f>
        <v>7.1014502567059923</v>
      </c>
      <c r="H22" s="20">
        <f t="shared" ref="H22:H23" si="2">SUM(C22:G22)</f>
        <v>99.999999999999417</v>
      </c>
      <c r="I22" s="20">
        <f t="shared" ref="I22:M22" si="3">(I9+I10)/($N9+$N10)*100</f>
        <v>43.887042382921202</v>
      </c>
      <c r="J22" s="20">
        <f t="shared" si="3"/>
        <v>5.3841646361409703</v>
      </c>
      <c r="K22" s="20">
        <f t="shared" si="3"/>
        <v>2.4240239549438702</v>
      </c>
      <c r="L22" s="20">
        <f t="shared" si="3"/>
        <v>25.215481008113848</v>
      </c>
      <c r="M22" s="20">
        <f t="shared" si="3"/>
        <v>23.089288017880722</v>
      </c>
      <c r="N22" s="20">
        <f t="shared" ref="N22:N23" si="4">SUM(I22:M22)</f>
        <v>100.00000000000061</v>
      </c>
      <c r="O22" s="20">
        <f t="shared" ref="O22:S22" si="5">(O9+O10)/($T9+$T10)*100</f>
        <v>53.749416798625205</v>
      </c>
      <c r="P22" s="20">
        <f t="shared" si="5"/>
        <v>5.4416255953455579</v>
      </c>
      <c r="Q22" s="20">
        <f t="shared" si="5"/>
        <v>1.9506650718944252</v>
      </c>
      <c r="R22" s="20">
        <f t="shared" si="5"/>
        <v>16.204490806983827</v>
      </c>
      <c r="S22" s="20">
        <f t="shared" si="5"/>
        <v>22.653801727150363</v>
      </c>
      <c r="T22" s="20">
        <f t="shared" ref="T22:T23" si="6">SUM(O22:S22)</f>
        <v>99.999999999999389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ht="22.9">
      <c r="A23" s="69"/>
      <c r="B23" s="22" t="s">
        <v>20</v>
      </c>
      <c r="C23" s="20">
        <f>(C11+C12)/($H11+$H12)*100</f>
        <v>63.940678272687869</v>
      </c>
      <c r="D23" s="20">
        <f>(D11+D12)/($H11+$H12)*100</f>
        <v>5.046481560408866</v>
      </c>
      <c r="E23" s="20">
        <f>(E11+E12)/($H11+$H12)*100</f>
        <v>3.0059467107261093</v>
      </c>
      <c r="F23" s="20">
        <f>(F11+F12)/($H11+$H12)*100</f>
        <v>21.625251848559948</v>
      </c>
      <c r="G23" s="20">
        <f>(G11+G12)/($H11+$H12)*100</f>
        <v>6.3816416076174596</v>
      </c>
      <c r="H23" s="20">
        <f t="shared" si="2"/>
        <v>100.00000000000024</v>
      </c>
      <c r="I23" s="20">
        <f t="shared" ref="I23:M23" si="7">(I10+I11)/($N10+$N11)*100</f>
        <v>55.070036100288043</v>
      </c>
      <c r="J23" s="20">
        <f t="shared" si="7"/>
        <v>6.9647936552710163</v>
      </c>
      <c r="K23" s="20">
        <f t="shared" si="7"/>
        <v>4.0360558689721264</v>
      </c>
      <c r="L23" s="20">
        <f t="shared" si="7"/>
        <v>21.625491329604674</v>
      </c>
      <c r="M23" s="20">
        <f t="shared" si="7"/>
        <v>12.303623045865072</v>
      </c>
      <c r="N23" s="20">
        <f t="shared" si="4"/>
        <v>100.00000000000092</v>
      </c>
      <c r="O23" s="20">
        <f t="shared" ref="O23:S23" si="8">(O10+O11)/($T10+$T11)*100</f>
        <v>62.150848935400248</v>
      </c>
      <c r="P23" s="20">
        <f t="shared" si="8"/>
        <v>6.4196014683853972</v>
      </c>
      <c r="Q23" s="20">
        <f t="shared" si="8"/>
        <v>3.3248758218782188</v>
      </c>
      <c r="R23" s="20">
        <f t="shared" si="8"/>
        <v>18.487496001589111</v>
      </c>
      <c r="S23" s="20">
        <f t="shared" si="8"/>
        <v>9.6171777727461532</v>
      </c>
      <c r="T23" s="20">
        <f t="shared" si="6"/>
        <v>99.999999999999119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>
      <c r="A26" s="1" t="s">
        <v>1</v>
      </c>
      <c r="B26" s="1"/>
      <c r="C26" s="1" t="s">
        <v>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>
      <c r="A27" s="1"/>
      <c r="B27" s="1"/>
      <c r="C27" s="71" t="s">
        <v>3</v>
      </c>
      <c r="D27" s="71"/>
      <c r="E27" s="71"/>
      <c r="F27" s="71"/>
      <c r="G27" s="71"/>
      <c r="H27" s="71" t="s">
        <v>21</v>
      </c>
      <c r="I27" s="71"/>
      <c r="J27" s="71"/>
      <c r="K27" s="71"/>
      <c r="L27" s="71"/>
      <c r="M27" s="91" t="s">
        <v>22</v>
      </c>
      <c r="N27" s="91"/>
      <c r="O27" s="91"/>
      <c r="P27" s="91"/>
      <c r="Q27" s="9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7" ht="15" thickBot="1">
      <c r="A28" s="1"/>
      <c r="B28" s="1"/>
      <c r="C28" s="1" t="s">
        <v>7</v>
      </c>
      <c r="D28" s="1" t="s">
        <v>8</v>
      </c>
      <c r="E28" s="1" t="s">
        <v>23</v>
      </c>
      <c r="F28" s="1" t="s">
        <v>10</v>
      </c>
      <c r="G28" s="1" t="s">
        <v>11</v>
      </c>
      <c r="H28" s="1" t="s">
        <v>7</v>
      </c>
      <c r="I28" s="1" t="s">
        <v>8</v>
      </c>
      <c r="J28" s="1" t="s">
        <v>23</v>
      </c>
      <c r="K28" s="1" t="s">
        <v>10</v>
      </c>
      <c r="L28" s="1" t="s">
        <v>11</v>
      </c>
      <c r="M28" s="1" t="s">
        <v>7</v>
      </c>
      <c r="N28" s="1" t="s">
        <v>8</v>
      </c>
      <c r="O28" s="1" t="s">
        <v>23</v>
      </c>
      <c r="P28" s="1" t="s">
        <v>10</v>
      </c>
      <c r="Q28" s="1" t="s">
        <v>11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7" ht="15" customHeight="1" thickTop="1">
      <c r="A29" s="72" t="s">
        <v>24</v>
      </c>
      <c r="B29" s="8" t="s">
        <v>19</v>
      </c>
      <c r="C29" s="21">
        <v>59.895244675602733</v>
      </c>
      <c r="D29" s="21">
        <v>5.3623233576512153</v>
      </c>
      <c r="E29" s="21">
        <v>0.78419416732608893</v>
      </c>
      <c r="F29" s="21">
        <v>3.4943490294949529</v>
      </c>
      <c r="G29" s="21">
        <v>30.463888769924875</v>
      </c>
      <c r="H29" s="21">
        <v>38.237781119784486</v>
      </c>
      <c r="I29" s="21">
        <v>4.4870693496276139</v>
      </c>
      <c r="J29" s="21">
        <v>1.5757050831463788</v>
      </c>
      <c r="K29" s="21">
        <v>27.215981252982825</v>
      </c>
      <c r="L29" s="21">
        <v>28.483463194458974</v>
      </c>
      <c r="M29" s="21">
        <v>48.710135280470695</v>
      </c>
      <c r="N29" s="21">
        <v>4.9102938850843811</v>
      </c>
      <c r="O29" s="21">
        <v>1.1929740855318229</v>
      </c>
      <c r="P29" s="21">
        <v>15.745509040313474</v>
      </c>
      <c r="Q29" s="21">
        <v>29.441087708599522</v>
      </c>
      <c r="R29" s="2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7">
      <c r="A30" s="72"/>
      <c r="B30" s="22" t="s">
        <v>16</v>
      </c>
      <c r="C30" s="21">
        <v>69.37171940027045</v>
      </c>
      <c r="D30" s="21">
        <v>6.2891384117957108</v>
      </c>
      <c r="E30" s="21">
        <v>2.7013526839635369</v>
      </c>
      <c r="F30" s="21">
        <v>14.536339247263744</v>
      </c>
      <c r="G30" s="21">
        <v>7.1014502567059923</v>
      </c>
      <c r="H30" s="21">
        <v>43.887042382921202</v>
      </c>
      <c r="I30" s="21">
        <v>5.3841646361409703</v>
      </c>
      <c r="J30" s="21">
        <v>2.4240239549438702</v>
      </c>
      <c r="K30" s="21">
        <v>25.215481008113848</v>
      </c>
      <c r="L30" s="21">
        <v>23.089288017880722</v>
      </c>
      <c r="M30" s="21">
        <v>53.749416798625205</v>
      </c>
      <c r="N30" s="21">
        <v>5.4416255953455579</v>
      </c>
      <c r="O30" s="21">
        <v>1.9506650718944252</v>
      </c>
      <c r="P30" s="21">
        <v>16.204490806983827</v>
      </c>
      <c r="Q30" s="21">
        <v>22.653801727150363</v>
      </c>
      <c r="R30" s="2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7" ht="23.45" thickBot="1">
      <c r="A31" s="72"/>
      <c r="B31" s="22" t="s">
        <v>20</v>
      </c>
      <c r="C31" s="21">
        <v>63.940678272687869</v>
      </c>
      <c r="D31" s="21">
        <v>5.046481560408866</v>
      </c>
      <c r="E31" s="21">
        <v>3.0059467107261093</v>
      </c>
      <c r="F31" s="21">
        <v>21.625251848559948</v>
      </c>
      <c r="G31" s="21">
        <v>6.3816416076174596</v>
      </c>
      <c r="H31" s="21">
        <v>55.070036100288043</v>
      </c>
      <c r="I31" s="21">
        <v>6.9647936552710163</v>
      </c>
      <c r="J31" s="21">
        <v>4.0360558689721264</v>
      </c>
      <c r="K31" s="21">
        <v>21.625491329604674</v>
      </c>
      <c r="L31" s="21">
        <v>12.303623045865072</v>
      </c>
      <c r="M31" s="21">
        <v>62.150848935400248</v>
      </c>
      <c r="N31" s="21">
        <v>6.4196014683853972</v>
      </c>
      <c r="O31" s="21">
        <v>3.3248758218782188</v>
      </c>
      <c r="P31" s="21">
        <v>18.487496001589111</v>
      </c>
      <c r="Q31" s="21">
        <v>9.6171777727461532</v>
      </c>
      <c r="R31" s="2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7" ht="23.45" thickTop="1">
      <c r="A32" s="72" t="s">
        <v>21</v>
      </c>
      <c r="B32" s="8" t="s">
        <v>19</v>
      </c>
      <c r="C32" s="21">
        <v>38.237781119784486</v>
      </c>
      <c r="D32" s="21">
        <v>4.4870693496276139</v>
      </c>
      <c r="E32" s="21">
        <v>1.5757050831463788</v>
      </c>
      <c r="F32" s="21">
        <v>27.215981252982825</v>
      </c>
      <c r="G32" s="21">
        <v>28.483463194458974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>
      <c r="A33" s="72"/>
      <c r="B33" s="22" t="s">
        <v>16</v>
      </c>
      <c r="C33" s="21">
        <v>43.887042382921202</v>
      </c>
      <c r="D33" s="21">
        <v>5.3841646361409703</v>
      </c>
      <c r="E33" s="21">
        <v>2.4240239549438702</v>
      </c>
      <c r="F33" s="21">
        <v>25.215481008113848</v>
      </c>
      <c r="G33" s="21">
        <v>23.089288017880722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23.45" thickBot="1">
      <c r="A34" s="72"/>
      <c r="B34" s="22" t="s">
        <v>20</v>
      </c>
      <c r="C34" s="21">
        <v>55.070036100288043</v>
      </c>
      <c r="D34" s="21">
        <v>6.9647936552710163</v>
      </c>
      <c r="E34" s="21">
        <v>4.0360558689721264</v>
      </c>
      <c r="F34" s="21">
        <v>21.625491329604674</v>
      </c>
      <c r="G34" s="21">
        <v>12.303623045865072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ht="23.45" thickTop="1">
      <c r="A35" s="72" t="s">
        <v>22</v>
      </c>
      <c r="B35" s="8" t="s">
        <v>19</v>
      </c>
      <c r="C35" s="21">
        <v>48.710135280470695</v>
      </c>
      <c r="D35" s="21">
        <v>4.9102938850843811</v>
      </c>
      <c r="E35" s="21">
        <v>1.1929740855318229</v>
      </c>
      <c r="F35" s="21">
        <v>15.745509040313474</v>
      </c>
      <c r="G35" s="21">
        <v>29.441087708599522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spans="1:57">
      <c r="A36" s="72"/>
      <c r="B36" s="22" t="s">
        <v>16</v>
      </c>
      <c r="C36" s="21">
        <v>53.749416798625205</v>
      </c>
      <c r="D36" s="21">
        <v>5.4416255953455579</v>
      </c>
      <c r="E36" s="21">
        <v>1.9506650718944252</v>
      </c>
      <c r="F36" s="21">
        <v>16.204490806983827</v>
      </c>
      <c r="G36" s="21">
        <v>22.653801727150363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57" ht="22.9">
      <c r="A37" s="72"/>
      <c r="B37" s="22" t="s">
        <v>20</v>
      </c>
      <c r="C37" s="21">
        <v>62.150848935400248</v>
      </c>
      <c r="D37" s="21">
        <v>6.4196014683853972</v>
      </c>
      <c r="E37" s="21">
        <v>3.3248758218782188</v>
      </c>
      <c r="F37" s="21">
        <v>18.487496001589111</v>
      </c>
      <c r="G37" s="21">
        <v>9.6171777727461532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</row>
    <row r="38" spans="1:5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spans="1:5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1:5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1:5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spans="1:5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1:5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1:5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1:5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spans="1:5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spans="1:5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ht="15" thickBot="1">
      <c r="A72" s="58" t="s">
        <v>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1"/>
    </row>
    <row r="73" spans="1:57" ht="15" thickTop="1">
      <c r="A73" s="59" t="s">
        <v>1</v>
      </c>
      <c r="B73" s="60"/>
      <c r="C73" s="65" t="s">
        <v>2</v>
      </c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7"/>
      <c r="BE73" s="1"/>
    </row>
    <row r="74" spans="1:57">
      <c r="A74" s="61"/>
      <c r="B74" s="62"/>
      <c r="C74" s="55" t="s">
        <v>3</v>
      </c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 t="s">
        <v>4</v>
      </c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 t="s">
        <v>5</v>
      </c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7"/>
      <c r="BE74" s="1"/>
    </row>
    <row r="75" spans="1:57">
      <c r="A75" s="61"/>
      <c r="B75" s="62"/>
      <c r="C75" s="55" t="s">
        <v>25</v>
      </c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 t="s">
        <v>25</v>
      </c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 t="s">
        <v>25</v>
      </c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7"/>
      <c r="BE75" s="1"/>
    </row>
    <row r="76" spans="1:57">
      <c r="A76" s="61"/>
      <c r="B76" s="62"/>
      <c r="C76" s="55" t="s">
        <v>26</v>
      </c>
      <c r="D76" s="56"/>
      <c r="E76" s="56"/>
      <c r="F76" s="56"/>
      <c r="G76" s="56"/>
      <c r="H76" s="56"/>
      <c r="I76" s="56" t="s">
        <v>27</v>
      </c>
      <c r="J76" s="56"/>
      <c r="K76" s="56"/>
      <c r="L76" s="56"/>
      <c r="M76" s="56"/>
      <c r="N76" s="56"/>
      <c r="O76" s="56" t="s">
        <v>28</v>
      </c>
      <c r="P76" s="56"/>
      <c r="Q76" s="56"/>
      <c r="R76" s="56"/>
      <c r="S76" s="56"/>
      <c r="T76" s="56"/>
      <c r="U76" s="56" t="s">
        <v>26</v>
      </c>
      <c r="V76" s="56"/>
      <c r="W76" s="56"/>
      <c r="X76" s="56"/>
      <c r="Y76" s="56"/>
      <c r="Z76" s="56"/>
      <c r="AA76" s="56" t="s">
        <v>27</v>
      </c>
      <c r="AB76" s="56"/>
      <c r="AC76" s="56"/>
      <c r="AD76" s="56"/>
      <c r="AE76" s="56"/>
      <c r="AF76" s="56"/>
      <c r="AG76" s="56" t="s">
        <v>28</v>
      </c>
      <c r="AH76" s="56"/>
      <c r="AI76" s="56"/>
      <c r="AJ76" s="56"/>
      <c r="AK76" s="56"/>
      <c r="AL76" s="56"/>
      <c r="AM76" s="56" t="s">
        <v>26</v>
      </c>
      <c r="AN76" s="56"/>
      <c r="AO76" s="56"/>
      <c r="AP76" s="56"/>
      <c r="AQ76" s="56"/>
      <c r="AR76" s="56"/>
      <c r="AS76" s="56" t="s">
        <v>27</v>
      </c>
      <c r="AT76" s="56"/>
      <c r="AU76" s="56"/>
      <c r="AV76" s="56"/>
      <c r="AW76" s="56"/>
      <c r="AX76" s="56"/>
      <c r="AY76" s="56" t="s">
        <v>28</v>
      </c>
      <c r="AZ76" s="56"/>
      <c r="BA76" s="56"/>
      <c r="BB76" s="56"/>
      <c r="BC76" s="56"/>
      <c r="BD76" s="57"/>
      <c r="BE76" s="1"/>
    </row>
    <row r="77" spans="1:57">
      <c r="A77" s="61"/>
      <c r="B77" s="62"/>
      <c r="C77" s="55" t="s">
        <v>6</v>
      </c>
      <c r="D77" s="56"/>
      <c r="E77" s="56"/>
      <c r="F77" s="56"/>
      <c r="G77" s="56"/>
      <c r="H77" s="56"/>
      <c r="I77" s="56" t="s">
        <v>6</v>
      </c>
      <c r="J77" s="56"/>
      <c r="K77" s="56"/>
      <c r="L77" s="56"/>
      <c r="M77" s="56"/>
      <c r="N77" s="56"/>
      <c r="O77" s="56" t="s">
        <v>6</v>
      </c>
      <c r="P77" s="56"/>
      <c r="Q77" s="56"/>
      <c r="R77" s="56"/>
      <c r="S77" s="56"/>
      <c r="T77" s="56"/>
      <c r="U77" s="56" t="s">
        <v>6</v>
      </c>
      <c r="V77" s="56"/>
      <c r="W77" s="56"/>
      <c r="X77" s="56"/>
      <c r="Y77" s="56"/>
      <c r="Z77" s="56"/>
      <c r="AA77" s="56" t="s">
        <v>6</v>
      </c>
      <c r="AB77" s="56"/>
      <c r="AC77" s="56"/>
      <c r="AD77" s="56"/>
      <c r="AE77" s="56"/>
      <c r="AF77" s="56"/>
      <c r="AG77" s="56" t="s">
        <v>6</v>
      </c>
      <c r="AH77" s="56"/>
      <c r="AI77" s="56"/>
      <c r="AJ77" s="56"/>
      <c r="AK77" s="56"/>
      <c r="AL77" s="56"/>
      <c r="AM77" s="56" t="s">
        <v>6</v>
      </c>
      <c r="AN77" s="56"/>
      <c r="AO77" s="56"/>
      <c r="AP77" s="56"/>
      <c r="AQ77" s="56"/>
      <c r="AR77" s="56"/>
      <c r="AS77" s="56" t="s">
        <v>6</v>
      </c>
      <c r="AT77" s="56"/>
      <c r="AU77" s="56"/>
      <c r="AV77" s="56"/>
      <c r="AW77" s="56"/>
      <c r="AX77" s="56"/>
      <c r="AY77" s="56" t="s">
        <v>6</v>
      </c>
      <c r="AZ77" s="56"/>
      <c r="BA77" s="56"/>
      <c r="BB77" s="56"/>
      <c r="BC77" s="56"/>
      <c r="BD77" s="57"/>
      <c r="BE77" s="1"/>
    </row>
    <row r="78" spans="1:57" ht="24">
      <c r="A78" s="61"/>
      <c r="B78" s="62"/>
      <c r="C78" s="2" t="s">
        <v>7</v>
      </c>
      <c r="D78" s="3" t="s">
        <v>8</v>
      </c>
      <c r="E78" s="3" t="s">
        <v>9</v>
      </c>
      <c r="F78" s="3" t="s">
        <v>10</v>
      </c>
      <c r="G78" s="3" t="s">
        <v>11</v>
      </c>
      <c r="H78" s="3" t="s">
        <v>5</v>
      </c>
      <c r="I78" s="3" t="s">
        <v>7</v>
      </c>
      <c r="J78" s="3" t="s">
        <v>8</v>
      </c>
      <c r="K78" s="3" t="s">
        <v>9</v>
      </c>
      <c r="L78" s="3" t="s">
        <v>10</v>
      </c>
      <c r="M78" s="3" t="s">
        <v>11</v>
      </c>
      <c r="N78" s="3" t="s">
        <v>5</v>
      </c>
      <c r="O78" s="3" t="s">
        <v>7</v>
      </c>
      <c r="P78" s="3" t="s">
        <v>8</v>
      </c>
      <c r="Q78" s="3" t="s">
        <v>9</v>
      </c>
      <c r="R78" s="3" t="s">
        <v>10</v>
      </c>
      <c r="S78" s="3" t="s">
        <v>11</v>
      </c>
      <c r="T78" s="3" t="s">
        <v>5</v>
      </c>
      <c r="U78" s="3" t="s">
        <v>7</v>
      </c>
      <c r="V78" s="3" t="s">
        <v>8</v>
      </c>
      <c r="W78" s="3" t="s">
        <v>9</v>
      </c>
      <c r="X78" s="3" t="s">
        <v>10</v>
      </c>
      <c r="Y78" s="3" t="s">
        <v>11</v>
      </c>
      <c r="Z78" s="3" t="s">
        <v>5</v>
      </c>
      <c r="AA78" s="3" t="s">
        <v>7</v>
      </c>
      <c r="AB78" s="3" t="s">
        <v>8</v>
      </c>
      <c r="AC78" s="3" t="s">
        <v>9</v>
      </c>
      <c r="AD78" s="3" t="s">
        <v>10</v>
      </c>
      <c r="AE78" s="3" t="s">
        <v>11</v>
      </c>
      <c r="AF78" s="3" t="s">
        <v>5</v>
      </c>
      <c r="AG78" s="3" t="s">
        <v>7</v>
      </c>
      <c r="AH78" s="3" t="s">
        <v>8</v>
      </c>
      <c r="AI78" s="3" t="s">
        <v>9</v>
      </c>
      <c r="AJ78" s="3" t="s">
        <v>10</v>
      </c>
      <c r="AK78" s="3" t="s">
        <v>11</v>
      </c>
      <c r="AL78" s="3" t="s">
        <v>5</v>
      </c>
      <c r="AM78" s="3" t="s">
        <v>7</v>
      </c>
      <c r="AN78" s="3" t="s">
        <v>8</v>
      </c>
      <c r="AO78" s="3" t="s">
        <v>9</v>
      </c>
      <c r="AP78" s="3" t="s">
        <v>10</v>
      </c>
      <c r="AQ78" s="3" t="s">
        <v>11</v>
      </c>
      <c r="AR78" s="3" t="s">
        <v>5</v>
      </c>
      <c r="AS78" s="3" t="s">
        <v>7</v>
      </c>
      <c r="AT78" s="3" t="s">
        <v>8</v>
      </c>
      <c r="AU78" s="3" t="s">
        <v>9</v>
      </c>
      <c r="AV78" s="3" t="s">
        <v>10</v>
      </c>
      <c r="AW78" s="3" t="s">
        <v>11</v>
      </c>
      <c r="AX78" s="3" t="s">
        <v>5</v>
      </c>
      <c r="AY78" s="3" t="s">
        <v>7</v>
      </c>
      <c r="AZ78" s="3" t="s">
        <v>8</v>
      </c>
      <c r="BA78" s="3" t="s">
        <v>9</v>
      </c>
      <c r="BB78" s="3" t="s">
        <v>10</v>
      </c>
      <c r="BC78" s="3" t="s">
        <v>11</v>
      </c>
      <c r="BD78" s="4" t="s">
        <v>5</v>
      </c>
      <c r="BE78" s="1"/>
    </row>
    <row r="79" spans="1:57" ht="15" thickBot="1">
      <c r="A79" s="63"/>
      <c r="B79" s="64"/>
      <c r="C79" s="5" t="s">
        <v>12</v>
      </c>
      <c r="D79" s="6" t="s">
        <v>12</v>
      </c>
      <c r="E79" s="6" t="s">
        <v>12</v>
      </c>
      <c r="F79" s="6" t="s">
        <v>12</v>
      </c>
      <c r="G79" s="6" t="s">
        <v>12</v>
      </c>
      <c r="H79" s="6" t="s">
        <v>12</v>
      </c>
      <c r="I79" s="6" t="s">
        <v>12</v>
      </c>
      <c r="J79" s="6" t="s">
        <v>12</v>
      </c>
      <c r="K79" s="6" t="s">
        <v>12</v>
      </c>
      <c r="L79" s="6" t="s">
        <v>12</v>
      </c>
      <c r="M79" s="6" t="s">
        <v>12</v>
      </c>
      <c r="N79" s="6" t="s">
        <v>12</v>
      </c>
      <c r="O79" s="6" t="s">
        <v>12</v>
      </c>
      <c r="P79" s="6" t="s">
        <v>12</v>
      </c>
      <c r="Q79" s="6" t="s">
        <v>12</v>
      </c>
      <c r="R79" s="6" t="s">
        <v>12</v>
      </c>
      <c r="S79" s="6" t="s">
        <v>12</v>
      </c>
      <c r="T79" s="6" t="s">
        <v>12</v>
      </c>
      <c r="U79" s="6" t="s">
        <v>12</v>
      </c>
      <c r="V79" s="6" t="s">
        <v>12</v>
      </c>
      <c r="W79" s="6" t="s">
        <v>12</v>
      </c>
      <c r="X79" s="6" t="s">
        <v>12</v>
      </c>
      <c r="Y79" s="6" t="s">
        <v>12</v>
      </c>
      <c r="Z79" s="6" t="s">
        <v>12</v>
      </c>
      <c r="AA79" s="6" t="s">
        <v>12</v>
      </c>
      <c r="AB79" s="6" t="s">
        <v>12</v>
      </c>
      <c r="AC79" s="6" t="s">
        <v>12</v>
      </c>
      <c r="AD79" s="6" t="s">
        <v>12</v>
      </c>
      <c r="AE79" s="6" t="s">
        <v>12</v>
      </c>
      <c r="AF79" s="6" t="s">
        <v>12</v>
      </c>
      <c r="AG79" s="6" t="s">
        <v>12</v>
      </c>
      <c r="AH79" s="6" t="s">
        <v>12</v>
      </c>
      <c r="AI79" s="6" t="s">
        <v>12</v>
      </c>
      <c r="AJ79" s="6" t="s">
        <v>12</v>
      </c>
      <c r="AK79" s="6" t="s">
        <v>12</v>
      </c>
      <c r="AL79" s="6" t="s">
        <v>12</v>
      </c>
      <c r="AM79" s="6" t="s">
        <v>12</v>
      </c>
      <c r="AN79" s="6" t="s">
        <v>12</v>
      </c>
      <c r="AO79" s="6" t="s">
        <v>12</v>
      </c>
      <c r="AP79" s="6" t="s">
        <v>12</v>
      </c>
      <c r="AQ79" s="6" t="s">
        <v>12</v>
      </c>
      <c r="AR79" s="6" t="s">
        <v>12</v>
      </c>
      <c r="AS79" s="6" t="s">
        <v>12</v>
      </c>
      <c r="AT79" s="6" t="s">
        <v>12</v>
      </c>
      <c r="AU79" s="6" t="s">
        <v>12</v>
      </c>
      <c r="AV79" s="6" t="s">
        <v>12</v>
      </c>
      <c r="AW79" s="6" t="s">
        <v>12</v>
      </c>
      <c r="AX79" s="6" t="s">
        <v>12</v>
      </c>
      <c r="AY79" s="6" t="s">
        <v>12</v>
      </c>
      <c r="AZ79" s="6" t="s">
        <v>12</v>
      </c>
      <c r="BA79" s="6" t="s">
        <v>12</v>
      </c>
      <c r="BB79" s="6" t="s">
        <v>12</v>
      </c>
      <c r="BC79" s="6" t="s">
        <v>12</v>
      </c>
      <c r="BD79" s="7" t="s">
        <v>12</v>
      </c>
      <c r="BE79" s="1"/>
    </row>
    <row r="80" spans="1:57" ht="15" thickTop="1">
      <c r="A80" s="68" t="s">
        <v>13</v>
      </c>
      <c r="B80" s="8" t="s">
        <v>14</v>
      </c>
      <c r="C80" s="9">
        <v>38026.732941843824</v>
      </c>
      <c r="D80" s="10">
        <v>2371.4209790810496</v>
      </c>
      <c r="E80" s="10">
        <v>1568.2094600869971</v>
      </c>
      <c r="F80" s="10">
        <v>7852.1298497547432</v>
      </c>
      <c r="G80" s="10">
        <v>339.11250942787871</v>
      </c>
      <c r="H80" s="10">
        <v>50157.6057401945</v>
      </c>
      <c r="I80" s="10">
        <v>200617.06278185293</v>
      </c>
      <c r="J80" s="10">
        <v>33124.702139659195</v>
      </c>
      <c r="K80" s="10">
        <v>1454.5454642487234</v>
      </c>
      <c r="L80" s="10">
        <v>18515.992350082244</v>
      </c>
      <c r="M80" s="10">
        <v>13638.449190967951</v>
      </c>
      <c r="N80" s="10">
        <v>267350.75192681083</v>
      </c>
      <c r="O80" s="10">
        <v>377920.58472533425</v>
      </c>
      <c r="P80" s="10">
        <v>55661.705105616224</v>
      </c>
      <c r="Q80" s="10">
        <v>2366.6841860627082</v>
      </c>
      <c r="R80" s="10">
        <v>58329.269377156888</v>
      </c>
      <c r="S80" s="10">
        <v>396547.61701954913</v>
      </c>
      <c r="T80" s="10">
        <v>890825.8604137185</v>
      </c>
      <c r="U80" s="10">
        <v>5430.9706436918459</v>
      </c>
      <c r="V80" s="10">
        <v>1821.894275202174</v>
      </c>
      <c r="W80" s="10">
        <v>2423.039813068588</v>
      </c>
      <c r="X80" s="10">
        <v>9035.6202575974348</v>
      </c>
      <c r="Y80" s="10">
        <v>2051.2272069719388</v>
      </c>
      <c r="Z80" s="10">
        <v>20762.752196531972</v>
      </c>
      <c r="AA80" s="10">
        <v>154349.98367404993</v>
      </c>
      <c r="AB80" s="10">
        <v>19842.551732047723</v>
      </c>
      <c r="AC80" s="10">
        <v>10166.578686920777</v>
      </c>
      <c r="AD80" s="10">
        <v>61531.037524331085</v>
      </c>
      <c r="AE80" s="10">
        <v>36623.207661652734</v>
      </c>
      <c r="AF80" s="10">
        <v>282513.359279002</v>
      </c>
      <c r="AG80" s="10">
        <v>231641.9973486918</v>
      </c>
      <c r="AH80" s="10">
        <v>21791.982250046549</v>
      </c>
      <c r="AI80" s="10">
        <v>6448.8960145821466</v>
      </c>
      <c r="AJ80" s="10">
        <v>384039.20985016797</v>
      </c>
      <c r="AK80" s="10">
        <v>329013.71739835187</v>
      </c>
      <c r="AL80" s="10">
        <v>972935.80286183883</v>
      </c>
      <c r="AM80" s="10">
        <v>43457.703585535673</v>
      </c>
      <c r="AN80" s="10">
        <v>4193.3152542832222</v>
      </c>
      <c r="AO80" s="10">
        <v>3991.2492731555849</v>
      </c>
      <c r="AP80" s="10">
        <v>16887.750107352182</v>
      </c>
      <c r="AQ80" s="10">
        <v>2390.3397163998175</v>
      </c>
      <c r="AR80" s="10">
        <v>70920.35793672649</v>
      </c>
      <c r="AS80" s="10">
        <v>354967.04645590292</v>
      </c>
      <c r="AT80" s="10">
        <v>52967.253871706918</v>
      </c>
      <c r="AU80" s="10">
        <v>11621.124151169499</v>
      </c>
      <c r="AV80" s="10">
        <v>80047.02987441342</v>
      </c>
      <c r="AW80" s="10">
        <v>50261.656852620683</v>
      </c>
      <c r="AX80" s="10">
        <v>549864.11120581336</v>
      </c>
      <c r="AY80" s="10">
        <v>609562.58207402669</v>
      </c>
      <c r="AZ80" s="10">
        <v>77453.687355662798</v>
      </c>
      <c r="BA80" s="10">
        <v>8815.5802006448557</v>
      </c>
      <c r="BB80" s="10">
        <v>442368.47922732477</v>
      </c>
      <c r="BC80" s="10">
        <v>725561.33441790182</v>
      </c>
      <c r="BD80" s="11">
        <v>1863761.6632755599</v>
      </c>
      <c r="BE80" s="1"/>
    </row>
    <row r="81" spans="1:57" ht="22.9">
      <c r="A81" s="69"/>
      <c r="B81" s="12" t="s">
        <v>15</v>
      </c>
      <c r="C81" s="13">
        <v>331714.02718539385</v>
      </c>
      <c r="D81" s="14">
        <v>15451.381330296541</v>
      </c>
      <c r="E81" s="14">
        <v>23169.338550363285</v>
      </c>
      <c r="F81" s="14">
        <v>71704.811223671539</v>
      </c>
      <c r="G81" s="14">
        <v>8931.9447451158776</v>
      </c>
      <c r="H81" s="14">
        <v>450971.50303484144</v>
      </c>
      <c r="I81" s="14">
        <v>2207414.2010885715</v>
      </c>
      <c r="J81" s="14">
        <v>237159.99297673916</v>
      </c>
      <c r="K81" s="14">
        <v>33350.802584479519</v>
      </c>
      <c r="L81" s="14">
        <v>69519.879944762914</v>
      </c>
      <c r="M81" s="14">
        <v>51411.234725045237</v>
      </c>
      <c r="N81" s="14">
        <v>2598856.1113195987</v>
      </c>
      <c r="O81" s="14">
        <v>3412502.7391476654</v>
      </c>
      <c r="P81" s="14">
        <v>244270.5913163723</v>
      </c>
      <c r="Q81" s="14">
        <v>24086.236443634934</v>
      </c>
      <c r="R81" s="14">
        <v>157273.06344142772</v>
      </c>
      <c r="S81" s="14">
        <v>2869843.8065299392</v>
      </c>
      <c r="T81" s="14">
        <v>6707976.4368790248</v>
      </c>
      <c r="U81" s="14">
        <v>156548.34003875306</v>
      </c>
      <c r="V81" s="14">
        <v>17875.673319394307</v>
      </c>
      <c r="W81" s="14">
        <v>29709.151783174177</v>
      </c>
      <c r="X81" s="14">
        <v>105583.25713452495</v>
      </c>
      <c r="Y81" s="14">
        <v>11864.019359874093</v>
      </c>
      <c r="Z81" s="14">
        <v>321580.44163572078</v>
      </c>
      <c r="AA81" s="14">
        <v>1625575.7853802552</v>
      </c>
      <c r="AB81" s="14">
        <v>268153.68333099684</v>
      </c>
      <c r="AC81" s="14">
        <v>87520.52745657078</v>
      </c>
      <c r="AD81" s="14">
        <v>574659.73845458275</v>
      </c>
      <c r="AE81" s="14">
        <v>209928.4478765571</v>
      </c>
      <c r="AF81" s="14">
        <v>2765838.1824989528</v>
      </c>
      <c r="AG81" s="14">
        <v>2305053.3314995025</v>
      </c>
      <c r="AH81" s="14">
        <v>196062.2472764698</v>
      </c>
      <c r="AI81" s="14">
        <v>48286.276262706189</v>
      </c>
      <c r="AJ81" s="14">
        <v>2052823.1509528304</v>
      </c>
      <c r="AK81" s="14">
        <v>2746645.2268421613</v>
      </c>
      <c r="AL81" s="14">
        <v>7348870.2328337058</v>
      </c>
      <c r="AM81" s="14">
        <v>488262.36722414708</v>
      </c>
      <c r="AN81" s="14">
        <v>33327.05464969085</v>
      </c>
      <c r="AO81" s="14">
        <v>52878.490333537513</v>
      </c>
      <c r="AP81" s="14">
        <v>177288.06835819644</v>
      </c>
      <c r="AQ81" s="14">
        <v>20795.96410498998</v>
      </c>
      <c r="AR81" s="14">
        <v>772551.94467056124</v>
      </c>
      <c r="AS81" s="14">
        <v>3832989.9864688292</v>
      </c>
      <c r="AT81" s="14">
        <v>505313.67630773527</v>
      </c>
      <c r="AU81" s="14">
        <v>120871.3300410503</v>
      </c>
      <c r="AV81" s="14">
        <v>644179.6183993473</v>
      </c>
      <c r="AW81" s="14">
        <v>261339.68260160196</v>
      </c>
      <c r="AX81" s="14">
        <v>5364694.293818499</v>
      </c>
      <c r="AY81" s="14">
        <v>5717556.0706471344</v>
      </c>
      <c r="AZ81" s="14">
        <v>440332.83859284088</v>
      </c>
      <c r="BA81" s="14">
        <v>72372.512706341135</v>
      </c>
      <c r="BB81" s="14">
        <v>2210096.2143942551</v>
      </c>
      <c r="BC81" s="14">
        <v>5616489.0333720902</v>
      </c>
      <c r="BD81" s="15">
        <v>14056846.669712711</v>
      </c>
      <c r="BE81" s="1"/>
    </row>
    <row r="82" spans="1:57">
      <c r="A82" s="69"/>
      <c r="B82" s="12" t="s">
        <v>16</v>
      </c>
      <c r="C82" s="13">
        <v>937592.25116159301</v>
      </c>
      <c r="D82" s="14">
        <v>68038.221390277846</v>
      </c>
      <c r="E82" s="14">
        <v>93393.943226607676</v>
      </c>
      <c r="F82" s="14">
        <v>620518.09374774282</v>
      </c>
      <c r="G82" s="14">
        <v>38171.928057969475</v>
      </c>
      <c r="H82" s="14">
        <v>1757714.4375841885</v>
      </c>
      <c r="I82" s="14">
        <v>1970670.4904302051</v>
      </c>
      <c r="J82" s="14">
        <v>202040.60965831389</v>
      </c>
      <c r="K82" s="14">
        <v>30059.319867533071</v>
      </c>
      <c r="L82" s="14">
        <v>64906.815008379272</v>
      </c>
      <c r="M82" s="14">
        <v>33865.650701476501</v>
      </c>
      <c r="N82" s="14">
        <v>2301542.8856659085</v>
      </c>
      <c r="O82" s="14">
        <v>596542.16381479439</v>
      </c>
      <c r="P82" s="14">
        <v>47661.64514258218</v>
      </c>
      <c r="Q82" s="14">
        <v>13024.745809754404</v>
      </c>
      <c r="R82" s="14">
        <v>48981.468091811592</v>
      </c>
      <c r="S82" s="14">
        <v>286742.59723121743</v>
      </c>
      <c r="T82" s="14">
        <v>992952.62009015807</v>
      </c>
      <c r="U82" s="14">
        <v>591335.86311167968</v>
      </c>
      <c r="V82" s="14">
        <v>73618.826459906617</v>
      </c>
      <c r="W82" s="14">
        <v>122493.13903632767</v>
      </c>
      <c r="X82" s="14">
        <v>628627.49298919761</v>
      </c>
      <c r="Y82" s="14">
        <v>42722.071996157269</v>
      </c>
      <c r="Z82" s="14">
        <v>1458797.3935932801</v>
      </c>
      <c r="AA82" s="14">
        <v>1470634.7943412266</v>
      </c>
      <c r="AB82" s="14">
        <v>207240.40346697334</v>
      </c>
      <c r="AC82" s="14">
        <v>68771.22362312433</v>
      </c>
      <c r="AD82" s="14">
        <v>314869.76835285214</v>
      </c>
      <c r="AE82" s="14">
        <v>224449.83250209453</v>
      </c>
      <c r="AF82" s="14">
        <v>2285966.0222862745</v>
      </c>
      <c r="AG82" s="14">
        <v>508594.19637687015</v>
      </c>
      <c r="AH82" s="14">
        <v>53836.508371448093</v>
      </c>
      <c r="AI82" s="14">
        <v>10948.422961411739</v>
      </c>
      <c r="AJ82" s="14">
        <v>148669.86550059426</v>
      </c>
      <c r="AK82" s="14">
        <v>267076.42023582937</v>
      </c>
      <c r="AL82" s="14">
        <v>989125.41344615258</v>
      </c>
      <c r="AM82" s="14">
        <v>1528928.114273272</v>
      </c>
      <c r="AN82" s="14">
        <v>141657.04785018438</v>
      </c>
      <c r="AO82" s="14">
        <v>215887.08226293526</v>
      </c>
      <c r="AP82" s="14">
        <v>1249145.5867369429</v>
      </c>
      <c r="AQ82" s="14">
        <v>80894.000054126751</v>
      </c>
      <c r="AR82" s="14">
        <v>3216511.8311774116</v>
      </c>
      <c r="AS82" s="14">
        <v>3441305.2847714447</v>
      </c>
      <c r="AT82" s="14">
        <v>409281.01312528702</v>
      </c>
      <c r="AU82" s="14">
        <v>98830.543490657437</v>
      </c>
      <c r="AV82" s="14">
        <v>379776.58336123213</v>
      </c>
      <c r="AW82" s="14">
        <v>258315.48320357091</v>
      </c>
      <c r="AX82" s="14">
        <v>4587508.9079521233</v>
      </c>
      <c r="AY82" s="14">
        <v>1105136.3601916644</v>
      </c>
      <c r="AZ82" s="14">
        <v>101498.15351403036</v>
      </c>
      <c r="BA82" s="14">
        <v>23973.168771166136</v>
      </c>
      <c r="BB82" s="14">
        <v>197651.33359240566</v>
      </c>
      <c r="BC82" s="14">
        <v>553819.01746704616</v>
      </c>
      <c r="BD82" s="15">
        <v>1982078.0335363159</v>
      </c>
      <c r="BE82" s="1"/>
    </row>
    <row r="83" spans="1:57">
      <c r="A83" s="69"/>
      <c r="B83" s="12" t="s">
        <v>17</v>
      </c>
      <c r="C83" s="13">
        <v>345092.74789853097</v>
      </c>
      <c r="D83" s="14">
        <v>31699.238116219862</v>
      </c>
      <c r="E83" s="14">
        <v>36511.183283801649</v>
      </c>
      <c r="F83" s="14">
        <v>313918.372539273</v>
      </c>
      <c r="G83" s="14">
        <v>11948.370963679423</v>
      </c>
      <c r="H83" s="14">
        <v>739169.9128015067</v>
      </c>
      <c r="I83" s="14">
        <v>919290.47582161776</v>
      </c>
      <c r="J83" s="14">
        <v>73320.968687470406</v>
      </c>
      <c r="K83" s="14">
        <v>21786.684042279176</v>
      </c>
      <c r="L83" s="14">
        <v>71800.416275278316</v>
      </c>
      <c r="M83" s="14">
        <v>7875.2654015219123</v>
      </c>
      <c r="N83" s="14">
        <v>1094073.8102281706</v>
      </c>
      <c r="O83" s="14">
        <v>389319.9921227147</v>
      </c>
      <c r="P83" s="14">
        <v>20595.74031585308</v>
      </c>
      <c r="Q83" s="14">
        <v>4796.352085124865</v>
      </c>
      <c r="R83" s="14">
        <v>46786.744515972423</v>
      </c>
      <c r="S83" s="14">
        <v>154548.1914783206</v>
      </c>
      <c r="T83" s="14">
        <v>616047.02051798464</v>
      </c>
      <c r="U83" s="14">
        <v>220910.56960407633</v>
      </c>
      <c r="V83" s="14">
        <v>35567.0253037601</v>
      </c>
      <c r="W83" s="14">
        <v>47338.549367321844</v>
      </c>
      <c r="X83" s="14">
        <v>309640.86673906137</v>
      </c>
      <c r="Y83" s="14">
        <v>21034.978566156413</v>
      </c>
      <c r="Z83" s="14">
        <v>634491.98958037514</v>
      </c>
      <c r="AA83" s="14">
        <v>718972.98751655093</v>
      </c>
      <c r="AB83" s="14">
        <v>95083.161101490943</v>
      </c>
      <c r="AC83" s="14">
        <v>30688.180665122727</v>
      </c>
      <c r="AD83" s="14">
        <v>77132.207610506404</v>
      </c>
      <c r="AE83" s="14">
        <v>116064.74757983829</v>
      </c>
      <c r="AF83" s="14">
        <v>1037941.2844735137</v>
      </c>
      <c r="AG83" s="14">
        <v>349158.35381561448</v>
      </c>
      <c r="AH83" s="14">
        <v>22784.583475674157</v>
      </c>
      <c r="AI83" s="14">
        <v>2629.166446155521</v>
      </c>
      <c r="AJ83" s="14">
        <v>36691.502319494655</v>
      </c>
      <c r="AK83" s="14">
        <v>190956.5724993762</v>
      </c>
      <c r="AL83" s="14">
        <v>602220.17855631502</v>
      </c>
      <c r="AM83" s="14">
        <v>566003.31750260701</v>
      </c>
      <c r="AN83" s="14">
        <v>67266.263419980009</v>
      </c>
      <c r="AO83" s="14">
        <v>83849.732651123617</v>
      </c>
      <c r="AP83" s="14">
        <v>623559.23927833675</v>
      </c>
      <c r="AQ83" s="14">
        <v>32983.349529835839</v>
      </c>
      <c r="AR83" s="14">
        <v>1373661.9023818814</v>
      </c>
      <c r="AS83" s="14">
        <v>1638263.4633381653</v>
      </c>
      <c r="AT83" s="14">
        <v>168404.12978896126</v>
      </c>
      <c r="AU83" s="14">
        <v>52474.864707401932</v>
      </c>
      <c r="AV83" s="14">
        <v>148932.62388578465</v>
      </c>
      <c r="AW83" s="14">
        <v>123940.01298136031</v>
      </c>
      <c r="AX83" s="14">
        <v>2132015.0947016682</v>
      </c>
      <c r="AY83" s="14">
        <v>738478.34593832958</v>
      </c>
      <c r="AZ83" s="14">
        <v>43380.323791527248</v>
      </c>
      <c r="BA83" s="14">
        <v>7425.5185312803869</v>
      </c>
      <c r="BB83" s="14">
        <v>83478.246835467144</v>
      </c>
      <c r="BC83" s="14">
        <v>345504.76397769718</v>
      </c>
      <c r="BD83" s="15">
        <v>1218267.1990743033</v>
      </c>
      <c r="BE83" s="1"/>
    </row>
    <row r="84" spans="1:57">
      <c r="A84" s="69"/>
      <c r="B84" s="12" t="s">
        <v>18</v>
      </c>
      <c r="C84" s="13">
        <v>296114.94112971693</v>
      </c>
      <c r="D84" s="14">
        <v>22217.556553388236</v>
      </c>
      <c r="E84" s="14">
        <v>54546.049602252249</v>
      </c>
      <c r="F84" s="14">
        <v>487087.12080514082</v>
      </c>
      <c r="G84" s="14">
        <v>27089.013364695002</v>
      </c>
      <c r="H84" s="14">
        <v>887054.68145519262</v>
      </c>
      <c r="I84" s="14">
        <v>647037.92250734114</v>
      </c>
      <c r="J84" s="14">
        <v>56628.470039914973</v>
      </c>
      <c r="K84" s="14">
        <v>14892.348417312889</v>
      </c>
      <c r="L84" s="14">
        <v>30400.22469474731</v>
      </c>
      <c r="M84" s="14">
        <v>13732.330573683073</v>
      </c>
      <c r="N84" s="14">
        <v>762691.29623299954</v>
      </c>
      <c r="O84" s="14">
        <v>250117.72318033327</v>
      </c>
      <c r="P84" s="14">
        <v>20233.809725988725</v>
      </c>
      <c r="Q84" s="14">
        <v>1307.8698586087864</v>
      </c>
      <c r="R84" s="14">
        <v>12876.56753701104</v>
      </c>
      <c r="S84" s="14">
        <v>68950.928119120043</v>
      </c>
      <c r="T84" s="14">
        <v>353486.89842106181</v>
      </c>
      <c r="U84" s="14">
        <v>235387.94562129714</v>
      </c>
      <c r="V84" s="14">
        <v>36983.356252992322</v>
      </c>
      <c r="W84" s="14">
        <v>76367.415487755745</v>
      </c>
      <c r="X84" s="14">
        <v>584564.98749868688</v>
      </c>
      <c r="Y84" s="14">
        <v>25008.315738984875</v>
      </c>
      <c r="Z84" s="14">
        <v>958312.02059971867</v>
      </c>
      <c r="AA84" s="14">
        <v>651352.78110621986</v>
      </c>
      <c r="AB84" s="14">
        <v>66783.0247526647</v>
      </c>
      <c r="AC84" s="14">
        <v>28182.535476781737</v>
      </c>
      <c r="AD84" s="14">
        <v>51368.860143387821</v>
      </c>
      <c r="AE84" s="14">
        <v>99046.970486575767</v>
      </c>
      <c r="AF84" s="14">
        <v>896734.17196563177</v>
      </c>
      <c r="AG84" s="14">
        <v>230706.45930585053</v>
      </c>
      <c r="AH84" s="14">
        <v>18981.81508026785</v>
      </c>
      <c r="AI84" s="14">
        <v>1394.6103415122934</v>
      </c>
      <c r="AJ84" s="14">
        <v>11005.651121833325</v>
      </c>
      <c r="AK84" s="14">
        <v>99009.987588041709</v>
      </c>
      <c r="AL84" s="14">
        <v>361098.52343750541</v>
      </c>
      <c r="AM84" s="14">
        <v>531502.88675101427</v>
      </c>
      <c r="AN84" s="14">
        <v>59200.912806380598</v>
      </c>
      <c r="AO84" s="14">
        <v>130913.46509000784</v>
      </c>
      <c r="AP84" s="14">
        <v>1071652.1083038305</v>
      </c>
      <c r="AQ84" s="14">
        <v>52097.329103679869</v>
      </c>
      <c r="AR84" s="14">
        <v>1845366.7020549199</v>
      </c>
      <c r="AS84" s="14">
        <v>1298390.7036135581</v>
      </c>
      <c r="AT84" s="14">
        <v>123411.49479257982</v>
      </c>
      <c r="AU84" s="14">
        <v>43074.88389409463</v>
      </c>
      <c r="AV84" s="14">
        <v>81769.08483813511</v>
      </c>
      <c r="AW84" s="14">
        <v>112779.30106025875</v>
      </c>
      <c r="AX84" s="14">
        <v>1659425.4681986258</v>
      </c>
      <c r="AY84" s="14">
        <v>480824.18248618348</v>
      </c>
      <c r="AZ84" s="14">
        <v>39215.624806256586</v>
      </c>
      <c r="BA84" s="14">
        <v>2702.4802001210796</v>
      </c>
      <c r="BB84" s="14">
        <v>23882.218658844362</v>
      </c>
      <c r="BC84" s="14">
        <v>167960.91570716188</v>
      </c>
      <c r="BD84" s="15">
        <v>714585.42185856798</v>
      </c>
      <c r="BE84" s="1"/>
    </row>
    <row r="85" spans="1:57" ht="15" thickBot="1">
      <c r="A85" s="70"/>
      <c r="B85" s="16" t="s">
        <v>5</v>
      </c>
      <c r="C85" s="17">
        <v>1948540.7003170841</v>
      </c>
      <c r="D85" s="18">
        <v>139777.81836926381</v>
      </c>
      <c r="E85" s="18">
        <v>209188.72412311172</v>
      </c>
      <c r="F85" s="18">
        <v>1501080.5281655826</v>
      </c>
      <c r="G85" s="18">
        <v>86480.369640887584</v>
      </c>
      <c r="H85" s="18">
        <v>3885068.1406158716</v>
      </c>
      <c r="I85" s="18">
        <v>5945030.1526295869</v>
      </c>
      <c r="J85" s="18">
        <v>602274.74350209744</v>
      </c>
      <c r="K85" s="18">
        <v>101543.70037585332</v>
      </c>
      <c r="L85" s="18">
        <v>255143.32827324976</v>
      </c>
      <c r="M85" s="18">
        <v>120522.93059269471</v>
      </c>
      <c r="N85" s="18">
        <v>7024514.8553734226</v>
      </c>
      <c r="O85" s="18">
        <v>5026403.2029908383</v>
      </c>
      <c r="P85" s="18">
        <v>388423.49160641129</v>
      </c>
      <c r="Q85" s="18">
        <v>45581.888383185666</v>
      </c>
      <c r="R85" s="18">
        <v>324247.11296337983</v>
      </c>
      <c r="S85" s="18">
        <v>3776633.140378125</v>
      </c>
      <c r="T85" s="18">
        <v>9561288.8363219537</v>
      </c>
      <c r="U85" s="18">
        <v>1209613.6890194952</v>
      </c>
      <c r="V85" s="18">
        <v>165866.77561125485</v>
      </c>
      <c r="W85" s="18">
        <v>278331.29548764986</v>
      </c>
      <c r="X85" s="18">
        <v>1637452.2246190829</v>
      </c>
      <c r="Y85" s="18">
        <v>102680.6128681446</v>
      </c>
      <c r="Z85" s="18">
        <v>3393944.5976055763</v>
      </c>
      <c r="AA85" s="18">
        <v>4620886.3320182674</v>
      </c>
      <c r="AB85" s="18">
        <v>657102.82438417175</v>
      </c>
      <c r="AC85" s="18">
        <v>225329.04590852017</v>
      </c>
      <c r="AD85" s="18">
        <v>1079561.6120856646</v>
      </c>
      <c r="AE85" s="18">
        <v>686113.20610672666</v>
      </c>
      <c r="AF85" s="18">
        <v>7268993.0205031261</v>
      </c>
      <c r="AG85" s="18">
        <v>3625154.33834652</v>
      </c>
      <c r="AH85" s="18">
        <v>313457.13645390567</v>
      </c>
      <c r="AI85" s="18">
        <v>69707.37202636787</v>
      </c>
      <c r="AJ85" s="18">
        <v>2633229.3797449274</v>
      </c>
      <c r="AK85" s="18">
        <v>3632701.924563772</v>
      </c>
      <c r="AL85" s="18">
        <v>10274250.151135465</v>
      </c>
      <c r="AM85" s="18">
        <v>3158154.3893365581</v>
      </c>
      <c r="AN85" s="18">
        <v>305644.59398052254</v>
      </c>
      <c r="AO85" s="18">
        <v>487520.01961076161</v>
      </c>
      <c r="AP85" s="18">
        <v>3138532.752784675</v>
      </c>
      <c r="AQ85" s="18">
        <v>189160.98250903242</v>
      </c>
      <c r="AR85" s="18">
        <v>7279012.7382216407</v>
      </c>
      <c r="AS85" s="18">
        <v>10565916.484647978</v>
      </c>
      <c r="AT85" s="18">
        <v>1259377.5678862841</v>
      </c>
      <c r="AU85" s="18">
        <v>326872.74628437316</v>
      </c>
      <c r="AV85" s="18">
        <v>1334704.940358913</v>
      </c>
      <c r="AW85" s="18">
        <v>806636.13669942331</v>
      </c>
      <c r="AX85" s="18">
        <v>14293507.875876982</v>
      </c>
      <c r="AY85" s="18">
        <v>8651557.541337315</v>
      </c>
      <c r="AZ85" s="18">
        <v>701880.62806031876</v>
      </c>
      <c r="BA85" s="18">
        <v>115289.26040955362</v>
      </c>
      <c r="BB85" s="18">
        <v>2957476.4927083058</v>
      </c>
      <c r="BC85" s="18">
        <v>7409335.0649419148</v>
      </c>
      <c r="BD85" s="19">
        <v>19835538.987457279</v>
      </c>
      <c r="BE85" s="1"/>
    </row>
    <row r="86" spans="1:57" ht="15" thickTop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1:57" ht="15" thickBot="1">
      <c r="A87" s="58" t="s">
        <v>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</row>
    <row r="88" spans="1:57" ht="15" thickTop="1">
      <c r="A88" s="59" t="s">
        <v>1</v>
      </c>
      <c r="B88" s="60"/>
      <c r="C88" s="65" t="s">
        <v>2</v>
      </c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7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1:57">
      <c r="A89" s="61"/>
      <c r="B89" s="62"/>
      <c r="C89" s="55" t="s">
        <v>3</v>
      </c>
      <c r="D89" s="56"/>
      <c r="E89" s="56"/>
      <c r="F89" s="56"/>
      <c r="G89" s="56"/>
      <c r="H89" s="56" t="s">
        <v>4</v>
      </c>
      <c r="I89" s="56"/>
      <c r="J89" s="56"/>
      <c r="K89" s="56"/>
      <c r="L89" s="56"/>
      <c r="M89" s="56" t="s">
        <v>5</v>
      </c>
      <c r="N89" s="56"/>
      <c r="O89" s="56"/>
      <c r="P89" s="56"/>
      <c r="Q89" s="57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1:57">
      <c r="A90" s="61"/>
      <c r="B90" s="62"/>
      <c r="C90" s="55" t="s">
        <v>29</v>
      </c>
      <c r="D90" s="56"/>
      <c r="E90" s="56"/>
      <c r="F90" s="56"/>
      <c r="G90" s="56"/>
      <c r="H90" s="56" t="s">
        <v>29</v>
      </c>
      <c r="I90" s="56"/>
      <c r="J90" s="56"/>
      <c r="K90" s="56"/>
      <c r="L90" s="56"/>
      <c r="M90" s="56" t="s">
        <v>29</v>
      </c>
      <c r="N90" s="56"/>
      <c r="O90" s="56"/>
      <c r="P90" s="56"/>
      <c r="Q90" s="57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1:57" ht="69.599999999999994">
      <c r="A91" s="61"/>
      <c r="B91" s="62"/>
      <c r="C91" s="2" t="s">
        <v>30</v>
      </c>
      <c r="D91" s="3" t="s">
        <v>31</v>
      </c>
      <c r="E91" s="3" t="s">
        <v>32</v>
      </c>
      <c r="F91" s="3" t="s">
        <v>33</v>
      </c>
      <c r="G91" s="3" t="s">
        <v>5</v>
      </c>
      <c r="H91" s="3" t="s">
        <v>30</v>
      </c>
      <c r="I91" s="3" t="s">
        <v>31</v>
      </c>
      <c r="J91" s="3" t="s">
        <v>32</v>
      </c>
      <c r="K91" s="3" t="s">
        <v>33</v>
      </c>
      <c r="L91" s="3" t="s">
        <v>5</v>
      </c>
      <c r="M91" s="3" t="s">
        <v>30</v>
      </c>
      <c r="N91" s="3" t="s">
        <v>31</v>
      </c>
      <c r="O91" s="3" t="s">
        <v>32</v>
      </c>
      <c r="P91" s="3" t="s">
        <v>33</v>
      </c>
      <c r="Q91" s="4" t="s">
        <v>5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1:57" ht="15" thickBot="1">
      <c r="A92" s="63"/>
      <c r="B92" s="64"/>
      <c r="C92" s="5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6" t="s">
        <v>12</v>
      </c>
      <c r="J92" s="6" t="s">
        <v>12</v>
      </c>
      <c r="K92" s="6" t="s">
        <v>12</v>
      </c>
      <c r="L92" s="6" t="s">
        <v>12</v>
      </c>
      <c r="M92" s="6" t="s">
        <v>12</v>
      </c>
      <c r="N92" s="6" t="s">
        <v>12</v>
      </c>
      <c r="O92" s="6" t="s">
        <v>12</v>
      </c>
      <c r="P92" s="6" t="s">
        <v>12</v>
      </c>
      <c r="Q92" s="7" t="s">
        <v>12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1:57" ht="15" thickTop="1">
      <c r="A93" s="68" t="s">
        <v>13</v>
      </c>
      <c r="B93" s="8" t="s">
        <v>14</v>
      </c>
      <c r="C93" s="9">
        <v>143983.25863666329</v>
      </c>
      <c r="D93" s="10">
        <v>0</v>
      </c>
      <c r="E93" s="10">
        <v>0</v>
      </c>
      <c r="F93" s="10">
        <v>10752.816358616961</v>
      </c>
      <c r="G93" s="10">
        <v>154736.07499528024</v>
      </c>
      <c r="H93" s="10">
        <v>63320.173473874318</v>
      </c>
      <c r="I93" s="10">
        <v>44472.808611237735</v>
      </c>
      <c r="J93" s="10">
        <v>14845.139542763656</v>
      </c>
      <c r="K93" s="10">
        <v>90672.60865262778</v>
      </c>
      <c r="L93" s="10">
        <v>213310.73028050334</v>
      </c>
      <c r="M93" s="10">
        <v>207303.43211053769</v>
      </c>
      <c r="N93" s="10">
        <v>44472.808611237735</v>
      </c>
      <c r="O93" s="10">
        <v>14845.139542763656</v>
      </c>
      <c r="P93" s="10">
        <v>101425.42501124475</v>
      </c>
      <c r="Q93" s="11">
        <v>368046.8052757837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ht="22.9">
      <c r="A94" s="69"/>
      <c r="B94" s="12" t="s">
        <v>15</v>
      </c>
      <c r="C94" s="13">
        <v>1383172.9743001522</v>
      </c>
      <c r="D94" s="14">
        <v>22174.917830525461</v>
      </c>
      <c r="E94" s="14">
        <v>32368.096468853964</v>
      </c>
      <c r="F94" s="14">
        <v>52094.252929381175</v>
      </c>
      <c r="G94" s="14">
        <v>1489810.2415289131</v>
      </c>
      <c r="H94" s="14">
        <v>665395.28571928258</v>
      </c>
      <c r="I94" s="14">
        <v>332097.03393020376</v>
      </c>
      <c r="J94" s="14">
        <v>229947.66757730462</v>
      </c>
      <c r="K94" s="14">
        <v>903427.33588502416</v>
      </c>
      <c r="L94" s="14">
        <v>2130867.3231118084</v>
      </c>
      <c r="M94" s="14">
        <v>2048568.2600194274</v>
      </c>
      <c r="N94" s="14">
        <v>354271.95176072919</v>
      </c>
      <c r="O94" s="14">
        <v>262315.76404615858</v>
      </c>
      <c r="P94" s="14">
        <v>955521.58881440491</v>
      </c>
      <c r="Q94" s="15">
        <v>3620677.5646407139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>
      <c r="A95" s="69"/>
      <c r="B95" s="12" t="s">
        <v>16</v>
      </c>
      <c r="C95" s="13">
        <v>983123.32621816848</v>
      </c>
      <c r="D95" s="14">
        <v>44812.859502323707</v>
      </c>
      <c r="E95" s="14">
        <v>22992.141011916698</v>
      </c>
      <c r="F95" s="14">
        <v>43545.38218823749</v>
      </c>
      <c r="G95" s="14">
        <v>1094473.7089206481</v>
      </c>
      <c r="H95" s="14">
        <v>655050.38082111697</v>
      </c>
      <c r="I95" s="14">
        <v>233339.87183406221</v>
      </c>
      <c r="J95" s="14">
        <v>88639.367295116346</v>
      </c>
      <c r="K95" s="14">
        <v>555073.25592874724</v>
      </c>
      <c r="L95" s="14">
        <v>1532102.8758790444</v>
      </c>
      <c r="M95" s="14">
        <v>1638173.7070392836</v>
      </c>
      <c r="N95" s="14">
        <v>278152.73133638629</v>
      </c>
      <c r="O95" s="14">
        <v>111631.50830703304</v>
      </c>
      <c r="P95" s="14">
        <v>598618.63811698521</v>
      </c>
      <c r="Q95" s="15">
        <v>2626576.5847996832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>
      <c r="A96" s="69"/>
      <c r="B96" s="12" t="s">
        <v>17</v>
      </c>
      <c r="C96" s="13">
        <v>447746.92854686273</v>
      </c>
      <c r="D96" s="14">
        <v>22958.686197509796</v>
      </c>
      <c r="E96" s="14">
        <v>4095.4409922704053</v>
      </c>
      <c r="F96" s="14">
        <v>9386.4517499968606</v>
      </c>
      <c r="G96" s="14">
        <v>484187.50748664007</v>
      </c>
      <c r="H96" s="14">
        <v>360779.70558740618</v>
      </c>
      <c r="I96" s="14">
        <v>94519.789961082526</v>
      </c>
      <c r="J96" s="14">
        <v>31176.762211565947</v>
      </c>
      <c r="K96" s="14">
        <v>143560.38133606029</v>
      </c>
      <c r="L96" s="14">
        <v>630036.639096117</v>
      </c>
      <c r="M96" s="14">
        <v>808526.63413427025</v>
      </c>
      <c r="N96" s="14">
        <v>117478.47615859228</v>
      </c>
      <c r="O96" s="14">
        <v>35272.203203836354</v>
      </c>
      <c r="P96" s="14">
        <v>152946.83308605707</v>
      </c>
      <c r="Q96" s="15">
        <v>1114224.1465827571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>
      <c r="A97" s="69"/>
      <c r="B97" s="12" t="s">
        <v>18</v>
      </c>
      <c r="C97" s="13">
        <v>247320.385683133</v>
      </c>
      <c r="D97" s="14">
        <v>3410.2912261682873</v>
      </c>
      <c r="E97" s="14">
        <v>3017.4314038468333</v>
      </c>
      <c r="F97" s="14">
        <v>16769.07690103944</v>
      </c>
      <c r="G97" s="14">
        <v>270517.18521418754</v>
      </c>
      <c r="H97" s="14">
        <v>230009.67236465184</v>
      </c>
      <c r="I97" s="14">
        <v>95835.545487977914</v>
      </c>
      <c r="J97" s="14">
        <v>14473.143211122482</v>
      </c>
      <c r="K97" s="14">
        <v>112758.2417385982</v>
      </c>
      <c r="L97" s="14">
        <v>453076.60280235042</v>
      </c>
      <c r="M97" s="14">
        <v>477330.05804778426</v>
      </c>
      <c r="N97" s="14">
        <v>99245.836714146208</v>
      </c>
      <c r="O97" s="14">
        <v>17490.574614969315</v>
      </c>
      <c r="P97" s="14">
        <v>129527.31863963765</v>
      </c>
      <c r="Q97" s="15">
        <v>723593.78801653802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ht="15" thickBot="1">
      <c r="A98" s="70"/>
      <c r="B98" s="16" t="s">
        <v>5</v>
      </c>
      <c r="C98" s="17">
        <v>3205346.8733849805</v>
      </c>
      <c r="D98" s="18">
        <v>93356.754756527225</v>
      </c>
      <c r="E98" s="18">
        <v>62473.109876887902</v>
      </c>
      <c r="F98" s="18">
        <v>132547.98012727193</v>
      </c>
      <c r="G98" s="18">
        <v>3493724.7181456699</v>
      </c>
      <c r="H98" s="18">
        <v>1974555.2179663228</v>
      </c>
      <c r="I98" s="18">
        <v>800265.04982456798</v>
      </c>
      <c r="J98" s="18">
        <v>379082.07983787317</v>
      </c>
      <c r="K98" s="18">
        <v>1805491.8235410629</v>
      </c>
      <c r="L98" s="18">
        <v>4959394.1711697187</v>
      </c>
      <c r="M98" s="18">
        <v>5179902.09135128</v>
      </c>
      <c r="N98" s="18">
        <v>893621.8045810957</v>
      </c>
      <c r="O98" s="18">
        <v>441555.18971476133</v>
      </c>
      <c r="P98" s="18">
        <v>1938039.8036683358</v>
      </c>
      <c r="Q98" s="19">
        <v>8453118.8893153742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ht="15" thickTop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ht="15" thickBot="1">
      <c r="A100" s="58" t="s">
        <v>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</row>
    <row r="101" spans="1:57" ht="15" thickTop="1">
      <c r="A101" s="59" t="s">
        <v>1</v>
      </c>
      <c r="B101" s="60"/>
      <c r="C101" s="65" t="s">
        <v>2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1:57">
      <c r="A102" s="61"/>
      <c r="B102" s="62"/>
      <c r="C102" s="55" t="s">
        <v>3</v>
      </c>
      <c r="D102" s="56"/>
      <c r="E102" s="56"/>
      <c r="F102" s="56"/>
      <c r="G102" s="56" t="s">
        <v>4</v>
      </c>
      <c r="H102" s="56"/>
      <c r="I102" s="56"/>
      <c r="J102" s="56"/>
      <c r="K102" s="56" t="s">
        <v>5</v>
      </c>
      <c r="L102" s="56"/>
      <c r="M102" s="56"/>
      <c r="N102" s="5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</row>
    <row r="103" spans="1:57">
      <c r="A103" s="61"/>
      <c r="B103" s="62"/>
      <c r="C103" s="55" t="s">
        <v>34</v>
      </c>
      <c r="D103" s="56"/>
      <c r="E103" s="56"/>
      <c r="F103" s="56"/>
      <c r="G103" s="56" t="s">
        <v>34</v>
      </c>
      <c r="H103" s="56"/>
      <c r="I103" s="56"/>
      <c r="J103" s="56"/>
      <c r="K103" s="56" t="s">
        <v>34</v>
      </c>
      <c r="L103" s="56"/>
      <c r="M103" s="56"/>
      <c r="N103" s="5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spans="1:57" ht="103.9">
      <c r="A104" s="61"/>
      <c r="B104" s="62"/>
      <c r="C104" s="2" t="s">
        <v>35</v>
      </c>
      <c r="D104" s="3" t="s">
        <v>36</v>
      </c>
      <c r="E104" s="3" t="s">
        <v>37</v>
      </c>
      <c r="F104" s="3" t="s">
        <v>5</v>
      </c>
      <c r="G104" s="3" t="s">
        <v>35</v>
      </c>
      <c r="H104" s="3" t="s">
        <v>36</v>
      </c>
      <c r="I104" s="3" t="s">
        <v>37</v>
      </c>
      <c r="J104" s="3" t="s">
        <v>5</v>
      </c>
      <c r="K104" s="3" t="s">
        <v>35</v>
      </c>
      <c r="L104" s="3" t="s">
        <v>36</v>
      </c>
      <c r="M104" s="3" t="s">
        <v>37</v>
      </c>
      <c r="N104" s="4" t="s">
        <v>5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</row>
    <row r="105" spans="1:57" ht="15" thickBot="1">
      <c r="A105" s="63"/>
      <c r="B105" s="64"/>
      <c r="C105" s="5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6" t="s">
        <v>12</v>
      </c>
      <c r="J105" s="6" t="s">
        <v>12</v>
      </c>
      <c r="K105" s="6" t="s">
        <v>12</v>
      </c>
      <c r="L105" s="6" t="s">
        <v>12</v>
      </c>
      <c r="M105" s="6" t="s">
        <v>12</v>
      </c>
      <c r="N105" s="7" t="s">
        <v>12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</row>
    <row r="106" spans="1:57" ht="15" thickTop="1">
      <c r="A106" s="68" t="s">
        <v>13</v>
      </c>
      <c r="B106" s="8" t="s">
        <v>14</v>
      </c>
      <c r="C106" s="9">
        <v>0</v>
      </c>
      <c r="D106" s="10">
        <v>0</v>
      </c>
      <c r="E106" s="10">
        <v>0</v>
      </c>
      <c r="F106" s="10">
        <v>0</v>
      </c>
      <c r="G106" s="10">
        <v>36347.76027346067</v>
      </c>
      <c r="H106" s="10">
        <v>5666.032197133638</v>
      </c>
      <c r="I106" s="10">
        <v>2459.0161406434108</v>
      </c>
      <c r="J106" s="10">
        <v>44472.808611237735</v>
      </c>
      <c r="K106" s="10">
        <v>36347.76027346067</v>
      </c>
      <c r="L106" s="10">
        <v>5666.032197133638</v>
      </c>
      <c r="M106" s="10">
        <v>2459.0161406434108</v>
      </c>
      <c r="N106" s="11">
        <v>44472.808611237735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1:57" ht="22.9">
      <c r="A107" s="69"/>
      <c r="B107" s="12" t="s">
        <v>15</v>
      </c>
      <c r="C107" s="13">
        <v>11879.169557317518</v>
      </c>
      <c r="D107" s="14">
        <v>9326.8474750475016</v>
      </c>
      <c r="E107" s="14">
        <v>968.90079816044397</v>
      </c>
      <c r="F107" s="14">
        <v>22174.917830525461</v>
      </c>
      <c r="G107" s="14">
        <v>239760.8828573417</v>
      </c>
      <c r="H107" s="14">
        <v>22183.29815435327</v>
      </c>
      <c r="I107" s="14">
        <v>70152.852918508856</v>
      </c>
      <c r="J107" s="14">
        <v>332097.03393020376</v>
      </c>
      <c r="K107" s="14">
        <v>251640.05241465912</v>
      </c>
      <c r="L107" s="14">
        <v>31510.145629400769</v>
      </c>
      <c r="M107" s="14">
        <v>71121.753716669307</v>
      </c>
      <c r="N107" s="15">
        <v>354271.95176072919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</row>
    <row r="108" spans="1:57">
      <c r="A108" s="69"/>
      <c r="B108" s="12" t="s">
        <v>16</v>
      </c>
      <c r="C108" s="13">
        <v>42900.167902059831</v>
      </c>
      <c r="D108" s="14">
        <v>197.92186222708585</v>
      </c>
      <c r="E108" s="14">
        <v>1714.7697380367858</v>
      </c>
      <c r="F108" s="14">
        <v>44812.859502323707</v>
      </c>
      <c r="G108" s="14">
        <v>196194.71803695118</v>
      </c>
      <c r="H108" s="14">
        <v>10218.292715596806</v>
      </c>
      <c r="I108" s="14">
        <v>26926.861081514402</v>
      </c>
      <c r="J108" s="14">
        <v>233339.87183406221</v>
      </c>
      <c r="K108" s="14">
        <v>239094.88593901106</v>
      </c>
      <c r="L108" s="14">
        <v>10416.214577823892</v>
      </c>
      <c r="M108" s="14">
        <v>28641.630819551188</v>
      </c>
      <c r="N108" s="15">
        <v>278152.73133638629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spans="1:57">
      <c r="A109" s="69"/>
      <c r="B109" s="12" t="s">
        <v>17</v>
      </c>
      <c r="C109" s="13">
        <v>19453.635587084231</v>
      </c>
      <c r="D109" s="14">
        <v>0</v>
      </c>
      <c r="E109" s="14">
        <v>3505.050610425566</v>
      </c>
      <c r="F109" s="14">
        <v>22958.686197509796</v>
      </c>
      <c r="G109" s="14">
        <v>66373.850063739796</v>
      </c>
      <c r="H109" s="14">
        <v>7900.1635269693497</v>
      </c>
      <c r="I109" s="14">
        <v>20245.77637037338</v>
      </c>
      <c r="J109" s="14">
        <v>94519.789961082526</v>
      </c>
      <c r="K109" s="14">
        <v>85827.485650824005</v>
      </c>
      <c r="L109" s="14">
        <v>7900.1635269693497</v>
      </c>
      <c r="M109" s="14">
        <v>23750.826980798945</v>
      </c>
      <c r="N109" s="15">
        <v>117478.47615859228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spans="1:57">
      <c r="A110" s="69"/>
      <c r="B110" s="12" t="s">
        <v>18</v>
      </c>
      <c r="C110" s="13">
        <v>2750.3319172894035</v>
      </c>
      <c r="D110" s="14">
        <v>0</v>
      </c>
      <c r="E110" s="14">
        <v>659.95930887888369</v>
      </c>
      <c r="F110" s="14">
        <v>3410.2912261682873</v>
      </c>
      <c r="G110" s="14">
        <v>92415.370616170534</v>
      </c>
      <c r="H110" s="14">
        <v>1983.6427392730061</v>
      </c>
      <c r="I110" s="14">
        <v>1436.532132534388</v>
      </c>
      <c r="J110" s="14">
        <v>95835.545487977914</v>
      </c>
      <c r="K110" s="14">
        <v>95165.702533459931</v>
      </c>
      <c r="L110" s="14">
        <v>1983.6427392730061</v>
      </c>
      <c r="M110" s="14">
        <v>2096.4914414132718</v>
      </c>
      <c r="N110" s="15">
        <v>99245.836714146208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ht="15" thickBot="1">
      <c r="A111" s="70"/>
      <c r="B111" s="16" t="s">
        <v>5</v>
      </c>
      <c r="C111" s="17">
        <v>76983.304963750968</v>
      </c>
      <c r="D111" s="18">
        <v>9524.7693372745871</v>
      </c>
      <c r="E111" s="18">
        <v>6848.6804555016797</v>
      </c>
      <c r="F111" s="18">
        <v>93356.754756527225</v>
      </c>
      <c r="G111" s="18">
        <v>631092.58184766618</v>
      </c>
      <c r="H111" s="18">
        <v>47951.429333326079</v>
      </c>
      <c r="I111" s="18">
        <v>121221.0386435744</v>
      </c>
      <c r="J111" s="18">
        <v>800265.04982456798</v>
      </c>
      <c r="K111" s="18">
        <v>708075.88681141753</v>
      </c>
      <c r="L111" s="18">
        <v>57476.198670600665</v>
      </c>
      <c r="M111" s="18">
        <v>128069.71909907606</v>
      </c>
      <c r="N111" s="19">
        <v>893621.8045810957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4" spans="1:12">
      <c r="A114" s="58" t="s">
        <v>0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1"/>
    </row>
    <row r="115" spans="1:12" ht="15" thickBot="1">
      <c r="A115" s="58" t="s">
        <v>0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1"/>
    </row>
    <row r="116" spans="1:12" ht="15" thickTop="1">
      <c r="A116" s="59" t="s">
        <v>1</v>
      </c>
      <c r="B116" s="60"/>
      <c r="C116" s="65" t="s">
        <v>2</v>
      </c>
      <c r="D116" s="66"/>
      <c r="E116" s="66"/>
      <c r="F116" s="66"/>
      <c r="G116" s="66"/>
      <c r="H116" s="66"/>
      <c r="I116" s="66"/>
      <c r="J116" s="66"/>
      <c r="K116" s="67"/>
      <c r="L116" s="1"/>
    </row>
    <row r="117" spans="1:12">
      <c r="A117" s="61"/>
      <c r="B117" s="62"/>
      <c r="C117" s="55" t="s">
        <v>3</v>
      </c>
      <c r="D117" s="56"/>
      <c r="E117" s="56"/>
      <c r="F117" s="56" t="s">
        <v>4</v>
      </c>
      <c r="G117" s="56"/>
      <c r="H117" s="56"/>
      <c r="I117" s="56" t="s">
        <v>5</v>
      </c>
      <c r="J117" s="56"/>
      <c r="K117" s="57"/>
      <c r="L117" s="1"/>
    </row>
    <row r="118" spans="1:12">
      <c r="A118" s="61"/>
      <c r="B118" s="62"/>
      <c r="C118" s="55" t="s">
        <v>38</v>
      </c>
      <c r="D118" s="56"/>
      <c r="E118" s="56"/>
      <c r="F118" s="56" t="s">
        <v>38</v>
      </c>
      <c r="G118" s="56"/>
      <c r="H118" s="56"/>
      <c r="I118" s="56" t="s">
        <v>38</v>
      </c>
      <c r="J118" s="56"/>
      <c r="K118" s="57"/>
      <c r="L118" s="1"/>
    </row>
    <row r="119" spans="1:12" ht="46.9">
      <c r="A119" s="61"/>
      <c r="B119" s="62"/>
      <c r="C119" s="2" t="s">
        <v>39</v>
      </c>
      <c r="D119" s="3" t="s">
        <v>40</v>
      </c>
      <c r="E119" s="3" t="s">
        <v>5</v>
      </c>
      <c r="F119" s="3" t="s">
        <v>39</v>
      </c>
      <c r="G119" s="3" t="s">
        <v>40</v>
      </c>
      <c r="H119" s="3" t="s">
        <v>5</v>
      </c>
      <c r="I119" s="3" t="s">
        <v>39</v>
      </c>
      <c r="J119" s="3" t="s">
        <v>40</v>
      </c>
      <c r="K119" s="4" t="s">
        <v>5</v>
      </c>
      <c r="L119" s="1"/>
    </row>
    <row r="120" spans="1:12" ht="15" thickBot="1">
      <c r="A120" s="63"/>
      <c r="B120" s="64"/>
      <c r="C120" s="5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6" t="s">
        <v>12</v>
      </c>
      <c r="J120" s="6" t="s">
        <v>12</v>
      </c>
      <c r="K120" s="7" t="s">
        <v>12</v>
      </c>
      <c r="L120" s="1"/>
    </row>
    <row r="121" spans="1:12" ht="15" thickTop="1">
      <c r="A121" s="68" t="s">
        <v>13</v>
      </c>
      <c r="B121" s="8" t="s">
        <v>14</v>
      </c>
      <c r="C121" s="9">
        <v>10752.816358616961</v>
      </c>
      <c r="D121" s="10">
        <v>0</v>
      </c>
      <c r="E121" s="10">
        <v>10752.816358616961</v>
      </c>
      <c r="F121" s="10">
        <v>83084.502909567032</v>
      </c>
      <c r="G121" s="10">
        <v>7588.1057430607234</v>
      </c>
      <c r="H121" s="10">
        <v>90672.60865262778</v>
      </c>
      <c r="I121" s="10">
        <v>93837.319268183986</v>
      </c>
      <c r="J121" s="10">
        <v>7588.1057430607234</v>
      </c>
      <c r="K121" s="11">
        <v>101425.42501124475</v>
      </c>
      <c r="L121" s="1"/>
    </row>
    <row r="122" spans="1:12" ht="22.9">
      <c r="A122" s="69"/>
      <c r="B122" s="12" t="s">
        <v>15</v>
      </c>
      <c r="C122" s="13">
        <v>27352.605443054181</v>
      </c>
      <c r="D122" s="14">
        <v>24741.647486327009</v>
      </c>
      <c r="E122" s="14">
        <v>52094.252929381175</v>
      </c>
      <c r="F122" s="14">
        <v>800743.64373662078</v>
      </c>
      <c r="G122" s="14">
        <v>102683.69214840178</v>
      </c>
      <c r="H122" s="14">
        <v>903427.33588502416</v>
      </c>
      <c r="I122" s="14">
        <v>828096.24917967501</v>
      </c>
      <c r="J122" s="14">
        <v>127425.33963472881</v>
      </c>
      <c r="K122" s="15">
        <v>955521.58881440491</v>
      </c>
      <c r="L122" s="1"/>
    </row>
    <row r="123" spans="1:12">
      <c r="A123" s="69"/>
      <c r="B123" s="12" t="s">
        <v>16</v>
      </c>
      <c r="C123" s="13">
        <v>38035.337271980068</v>
      </c>
      <c r="D123" s="14">
        <v>5510.0449162574214</v>
      </c>
      <c r="E123" s="14">
        <v>43545.38218823749</v>
      </c>
      <c r="F123" s="14">
        <v>422950.23711762566</v>
      </c>
      <c r="G123" s="14">
        <v>132123.01881112091</v>
      </c>
      <c r="H123" s="14">
        <v>555073.25592874724</v>
      </c>
      <c r="I123" s="14">
        <v>460985.57438960549</v>
      </c>
      <c r="J123" s="14">
        <v>137633.0637273782</v>
      </c>
      <c r="K123" s="15">
        <v>598618.63811698521</v>
      </c>
      <c r="L123" s="1"/>
    </row>
    <row r="124" spans="1:12">
      <c r="A124" s="69"/>
      <c r="B124" s="12" t="s">
        <v>17</v>
      </c>
      <c r="C124" s="13">
        <v>4024.2745924332417</v>
      </c>
      <c r="D124" s="14">
        <v>5362.1771575636221</v>
      </c>
      <c r="E124" s="14">
        <v>9386.4517499968606</v>
      </c>
      <c r="F124" s="14">
        <v>102586.08344552398</v>
      </c>
      <c r="G124" s="14">
        <v>40974.297890536342</v>
      </c>
      <c r="H124" s="14">
        <v>143560.38133606029</v>
      </c>
      <c r="I124" s="14">
        <v>106610.35803795725</v>
      </c>
      <c r="J124" s="14">
        <v>46336.47504809995</v>
      </c>
      <c r="K124" s="15">
        <v>152946.83308605707</v>
      </c>
      <c r="L124" s="1"/>
    </row>
    <row r="125" spans="1:12">
      <c r="A125" s="69"/>
      <c r="B125" s="12" t="s">
        <v>18</v>
      </c>
      <c r="C125" s="13">
        <v>13809.928026976371</v>
      </c>
      <c r="D125" s="14">
        <v>2959.1488740630693</v>
      </c>
      <c r="E125" s="14">
        <v>16769.07690103944</v>
      </c>
      <c r="F125" s="14">
        <v>79908.992959196286</v>
      </c>
      <c r="G125" s="14">
        <v>32849.248779401874</v>
      </c>
      <c r="H125" s="14">
        <v>112758.2417385982</v>
      </c>
      <c r="I125" s="14">
        <v>93718.920986172641</v>
      </c>
      <c r="J125" s="14">
        <v>35808.397653464941</v>
      </c>
      <c r="K125" s="15">
        <v>129527.31863963765</v>
      </c>
      <c r="L125" s="1"/>
    </row>
    <row r="126" spans="1:12" ht="15" thickBot="1">
      <c r="A126" s="70"/>
      <c r="B126" s="16" t="s">
        <v>5</v>
      </c>
      <c r="C126" s="17">
        <v>93974.961693060832</v>
      </c>
      <c r="D126" s="18">
        <v>38573.018434211117</v>
      </c>
      <c r="E126" s="18">
        <v>132547.98012727193</v>
      </c>
      <c r="F126" s="18">
        <v>1489273.4601685368</v>
      </c>
      <c r="G126" s="18">
        <v>316218.36337252083</v>
      </c>
      <c r="H126" s="18">
        <v>1805491.8235410629</v>
      </c>
      <c r="I126" s="18">
        <v>1583248.421861599</v>
      </c>
      <c r="J126" s="18">
        <v>354791.3818067321</v>
      </c>
      <c r="K126" s="19">
        <v>1938039.8036683358</v>
      </c>
      <c r="L126" s="1"/>
    </row>
  </sheetData>
  <mergeCells count="85">
    <mergeCell ref="M27:Q27"/>
    <mergeCell ref="I18:N18"/>
    <mergeCell ref="A1:T1"/>
    <mergeCell ref="A2:T2"/>
    <mergeCell ref="A3:B7"/>
    <mergeCell ref="C3:T3"/>
    <mergeCell ref="C4:H4"/>
    <mergeCell ref="I4:N4"/>
    <mergeCell ref="O4:T4"/>
    <mergeCell ref="C5:H5"/>
    <mergeCell ref="I5:N5"/>
    <mergeCell ref="O5:T5"/>
    <mergeCell ref="A8:A13"/>
    <mergeCell ref="A29:A31"/>
    <mergeCell ref="U77:Z77"/>
    <mergeCell ref="AA77:AF77"/>
    <mergeCell ref="AG77:AL77"/>
    <mergeCell ref="AM77:AR77"/>
    <mergeCell ref="AG76:AL76"/>
    <mergeCell ref="A72:BD72"/>
    <mergeCell ref="A73:B79"/>
    <mergeCell ref="C73:BD73"/>
    <mergeCell ref="AS77:AX77"/>
    <mergeCell ref="A32:A34"/>
    <mergeCell ref="O76:T76"/>
    <mergeCell ref="A35:A37"/>
    <mergeCell ref="A121:A126"/>
    <mergeCell ref="A16:B20"/>
    <mergeCell ref="C16:T16"/>
    <mergeCell ref="C17:H17"/>
    <mergeCell ref="I17:N17"/>
    <mergeCell ref="O17:T17"/>
    <mergeCell ref="C18:H18"/>
    <mergeCell ref="G103:J103"/>
    <mergeCell ref="K103:N103"/>
    <mergeCell ref="A106:A111"/>
    <mergeCell ref="A114:K114"/>
    <mergeCell ref="A115:K115"/>
    <mergeCell ref="A116:B120"/>
    <mergeCell ref="C116:K116"/>
    <mergeCell ref="A80:A85"/>
    <mergeCell ref="C74:T74"/>
    <mergeCell ref="O18:T18"/>
    <mergeCell ref="A21:A23"/>
    <mergeCell ref="C27:G27"/>
    <mergeCell ref="H27:L27"/>
    <mergeCell ref="AM76:AR76"/>
    <mergeCell ref="U74:AL74"/>
    <mergeCell ref="AM74:BD74"/>
    <mergeCell ref="C75:T75"/>
    <mergeCell ref="U75:AL75"/>
    <mergeCell ref="AM75:BD75"/>
    <mergeCell ref="AY76:BD76"/>
    <mergeCell ref="U76:Z76"/>
    <mergeCell ref="AA76:AF76"/>
    <mergeCell ref="AS76:AX76"/>
    <mergeCell ref="C76:H76"/>
    <mergeCell ref="I76:N76"/>
    <mergeCell ref="C88:Q88"/>
    <mergeCell ref="C89:G89"/>
    <mergeCell ref="H89:L89"/>
    <mergeCell ref="M89:Q89"/>
    <mergeCell ref="C90:G90"/>
    <mergeCell ref="M90:Q90"/>
    <mergeCell ref="A87:Q87"/>
    <mergeCell ref="C77:H77"/>
    <mergeCell ref="I77:N77"/>
    <mergeCell ref="O77:T77"/>
    <mergeCell ref="AY77:BD77"/>
    <mergeCell ref="C118:E118"/>
    <mergeCell ref="F118:H118"/>
    <mergeCell ref="I118:K118"/>
    <mergeCell ref="I117:K117"/>
    <mergeCell ref="H90:L90"/>
    <mergeCell ref="A100:N100"/>
    <mergeCell ref="A101:B105"/>
    <mergeCell ref="C101:N101"/>
    <mergeCell ref="C102:F102"/>
    <mergeCell ref="G102:J102"/>
    <mergeCell ref="C117:E117"/>
    <mergeCell ref="F117:H117"/>
    <mergeCell ref="K102:N102"/>
    <mergeCell ref="C103:F103"/>
    <mergeCell ref="A93:A98"/>
    <mergeCell ref="A88:B9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0476-10C3-419F-92A3-81451EC0C245}">
  <dimension ref="C1:L5"/>
  <sheetViews>
    <sheetView workbookViewId="0">
      <selection activeCell="E29" sqref="E29"/>
    </sheetView>
  </sheetViews>
  <sheetFormatPr defaultRowHeight="14.45"/>
  <cols>
    <col min="3" max="3" width="46" customWidth="1"/>
    <col min="4" max="4" width="6" customWidth="1"/>
  </cols>
  <sheetData>
    <row r="1" spans="3:12" ht="60" customHeight="1">
      <c r="E1" s="76" t="s">
        <v>69</v>
      </c>
      <c r="F1" s="77"/>
      <c r="G1" s="77"/>
      <c r="H1" s="78"/>
      <c r="I1" s="79" t="s">
        <v>70</v>
      </c>
      <c r="J1" s="79"/>
      <c r="K1" s="79"/>
      <c r="L1" s="79"/>
    </row>
    <row r="2" spans="3:12">
      <c r="D2" s="35"/>
      <c r="E2" s="80" t="s">
        <v>71</v>
      </c>
      <c r="F2" s="81"/>
      <c r="G2" s="80" t="s">
        <v>72</v>
      </c>
      <c r="H2" s="81"/>
      <c r="I2" s="80" t="s">
        <v>71</v>
      </c>
      <c r="J2" s="81"/>
      <c r="K2" s="80" t="s">
        <v>72</v>
      </c>
      <c r="L2" s="81"/>
    </row>
    <row r="3" spans="3:12">
      <c r="C3" t="s">
        <v>64</v>
      </c>
      <c r="D3" s="35"/>
      <c r="E3" s="37" t="s">
        <v>24</v>
      </c>
      <c r="F3" s="37" t="s">
        <v>21</v>
      </c>
      <c r="G3" s="37" t="s">
        <v>24</v>
      </c>
      <c r="H3" s="37" t="s">
        <v>21</v>
      </c>
      <c r="I3" s="37" t="s">
        <v>24</v>
      </c>
      <c r="J3" s="37" t="s">
        <v>21</v>
      </c>
      <c r="K3" s="37" t="s">
        <v>24</v>
      </c>
      <c r="L3" s="37" t="s">
        <v>21</v>
      </c>
    </row>
    <row r="4" spans="3:12">
      <c r="D4" s="35" t="s">
        <v>53</v>
      </c>
      <c r="E4" s="36">
        <v>13.731766023368989</v>
      </c>
      <c r="F4" s="36">
        <v>13.574225231834466</v>
      </c>
      <c r="G4" s="36">
        <v>18.575466818808486</v>
      </c>
      <c r="H4" s="36">
        <v>24.937778639035646</v>
      </c>
      <c r="I4" s="36">
        <v>29.632481466107784</v>
      </c>
      <c r="J4" s="36">
        <v>31.869615762652703</v>
      </c>
      <c r="K4" s="36">
        <v>15.047188646878634</v>
      </c>
      <c r="L4" s="36">
        <v>30.357448507575345</v>
      </c>
    </row>
    <row r="5" spans="3:12">
      <c r="D5" s="35" t="s">
        <v>54</v>
      </c>
      <c r="E5" s="36">
        <v>86.26823397663108</v>
      </c>
      <c r="F5" s="36">
        <v>86.425774768165567</v>
      </c>
      <c r="G5" s="36">
        <v>81.424533181190981</v>
      </c>
      <c r="H5" s="36">
        <v>75.062221360964216</v>
      </c>
      <c r="I5" s="36">
        <v>70.367518533892266</v>
      </c>
      <c r="J5" s="36">
        <v>68.130384237347258</v>
      </c>
      <c r="K5" s="36">
        <v>84.952811353121234</v>
      </c>
      <c r="L5" s="36">
        <v>69.642551492424673</v>
      </c>
    </row>
  </sheetData>
  <mergeCells count="6">
    <mergeCell ref="E1:H1"/>
    <mergeCell ref="I1:L1"/>
    <mergeCell ref="E2:F2"/>
    <mergeCell ref="G2:H2"/>
    <mergeCell ref="I2:J2"/>
    <mergeCell ref="K2:L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58A3-CD76-401E-A93C-AB06E77C646C}">
  <dimension ref="A2:T48"/>
  <sheetViews>
    <sheetView tabSelected="1" topLeftCell="A43" workbookViewId="0">
      <selection activeCell="G65" sqref="G65"/>
    </sheetView>
  </sheetViews>
  <sheetFormatPr defaultRowHeight="14.45"/>
  <cols>
    <col min="3" max="3" width="13.140625" customWidth="1"/>
    <col min="4" max="4" width="12" customWidth="1"/>
    <col min="5" max="5" width="12.42578125" customWidth="1"/>
    <col min="6" max="6" width="12" customWidth="1"/>
    <col min="7" max="7" width="12.42578125" customWidth="1"/>
    <col min="8" max="8" width="13.85546875" customWidth="1"/>
    <col min="9" max="9" width="13" customWidth="1"/>
    <col min="10" max="10" width="13.140625" customWidth="1"/>
    <col min="11" max="11" width="14.85546875" customWidth="1"/>
    <col min="12" max="12" width="16.28515625" customWidth="1"/>
    <col min="13" max="13" width="14" customWidth="1"/>
    <col min="14" max="14" width="13.42578125" customWidth="1"/>
    <col min="15" max="15" width="13.140625" customWidth="1"/>
    <col min="16" max="16" width="13" customWidth="1"/>
    <col min="17" max="17" width="12.28515625" customWidth="1"/>
    <col min="18" max="18" width="13" customWidth="1"/>
    <col min="19" max="19" width="14.140625" customWidth="1"/>
    <col min="20" max="20" width="12.5703125" customWidth="1"/>
  </cols>
  <sheetData>
    <row r="2" spans="2:20">
      <c r="B2" s="35"/>
      <c r="C2" s="80" t="s">
        <v>7</v>
      </c>
      <c r="D2" s="86"/>
      <c r="E2" s="86"/>
      <c r="F2" s="86"/>
      <c r="G2" s="86"/>
      <c r="H2" s="81"/>
      <c r="I2" s="80" t="s">
        <v>67</v>
      </c>
      <c r="J2" s="86"/>
      <c r="K2" s="86"/>
      <c r="L2" s="86"/>
      <c r="M2" s="86"/>
      <c r="N2" s="81"/>
      <c r="O2" s="80" t="s">
        <v>68</v>
      </c>
      <c r="P2" s="86"/>
      <c r="Q2" s="86"/>
      <c r="R2" s="86"/>
      <c r="S2" s="86"/>
      <c r="T2" s="81"/>
    </row>
    <row r="3" spans="2:20">
      <c r="B3" s="35"/>
      <c r="C3" s="35" t="s">
        <v>73</v>
      </c>
      <c r="D3" s="35" t="s">
        <v>74</v>
      </c>
      <c r="E3" s="35" t="s">
        <v>75</v>
      </c>
      <c r="F3" s="35" t="s">
        <v>76</v>
      </c>
      <c r="G3" s="35" t="s">
        <v>77</v>
      </c>
      <c r="H3" s="35" t="s">
        <v>78</v>
      </c>
      <c r="I3" s="35" t="s">
        <v>73</v>
      </c>
      <c r="J3" s="35" t="s">
        <v>74</v>
      </c>
      <c r="K3" s="35" t="s">
        <v>75</v>
      </c>
      <c r="L3" s="35" t="s">
        <v>76</v>
      </c>
      <c r="M3" s="37" t="s">
        <v>77</v>
      </c>
      <c r="N3" s="37" t="s">
        <v>78</v>
      </c>
      <c r="O3" s="35" t="s">
        <v>73</v>
      </c>
      <c r="P3" s="35" t="s">
        <v>74</v>
      </c>
      <c r="Q3" s="35" t="s">
        <v>75</v>
      </c>
      <c r="R3" s="35" t="s">
        <v>76</v>
      </c>
      <c r="S3" s="37" t="s">
        <v>77</v>
      </c>
      <c r="T3" s="37" t="s">
        <v>78</v>
      </c>
    </row>
    <row r="4" spans="2:20">
      <c r="B4" s="35" t="s">
        <v>53</v>
      </c>
      <c r="C4" s="36">
        <v>15.728586213961709</v>
      </c>
      <c r="D4" s="36">
        <v>19.6163884529733</v>
      </c>
      <c r="E4" s="36">
        <v>17.609548471217224</v>
      </c>
      <c r="F4" s="36">
        <v>19.845256319128278</v>
      </c>
      <c r="G4" s="36">
        <v>18.452583104994748</v>
      </c>
      <c r="H4" s="36">
        <v>21.60541844613099</v>
      </c>
      <c r="I4" s="36">
        <v>14.729545207483966</v>
      </c>
      <c r="J4" s="36">
        <v>17.336933121589148</v>
      </c>
      <c r="K4" s="36">
        <v>13.925017050688766</v>
      </c>
      <c r="L4" s="36">
        <v>27.924937321347652</v>
      </c>
      <c r="M4" s="36">
        <v>22.444009252522246</v>
      </c>
      <c r="N4" s="36">
        <v>43.555443551425213</v>
      </c>
      <c r="O4" s="36">
        <v>11.108976439513473</v>
      </c>
      <c r="P4" s="36">
        <v>12.468709750147708</v>
      </c>
      <c r="Q4" s="36">
        <v>5.6902835688966231</v>
      </c>
      <c r="R4" s="36">
        <v>7.1127906360496329</v>
      </c>
      <c r="S4" s="36">
        <v>7.8848886600559496</v>
      </c>
      <c r="T4" s="36">
        <v>13.328561663541025</v>
      </c>
    </row>
    <row r="5" spans="2:20">
      <c r="B5" s="35" t="s">
        <v>54</v>
      </c>
      <c r="C5" s="36">
        <v>84.271413786038266</v>
      </c>
      <c r="D5" s="36">
        <v>80.38361154702676</v>
      </c>
      <c r="E5" s="36">
        <v>82.390451528782876</v>
      </c>
      <c r="F5" s="36">
        <v>80.154743680872159</v>
      </c>
      <c r="G5" s="36">
        <v>81.547416895005412</v>
      </c>
      <c r="H5" s="36">
        <v>78.39458155386933</v>
      </c>
      <c r="I5" s="36">
        <v>85.270454792516063</v>
      </c>
      <c r="J5" s="36">
        <v>82.663066878410902</v>
      </c>
      <c r="K5" s="36">
        <v>86.074982949311249</v>
      </c>
      <c r="L5" s="36">
        <v>72.075062678652813</v>
      </c>
      <c r="M5" s="36">
        <v>77.555990747477708</v>
      </c>
      <c r="N5" s="36">
        <v>56.444556448574943</v>
      </c>
      <c r="O5" s="36">
        <v>88.891023560486531</v>
      </c>
      <c r="P5" s="36">
        <v>87.531290249852404</v>
      </c>
      <c r="Q5" s="36">
        <v>94.309716431103368</v>
      </c>
      <c r="R5" s="36">
        <v>92.887209363950234</v>
      </c>
      <c r="S5" s="36">
        <v>92.115111339944178</v>
      </c>
      <c r="T5" s="36">
        <v>86.67143833645909</v>
      </c>
    </row>
    <row r="33" spans="1:20">
      <c r="A33" s="39"/>
      <c r="B33" s="39"/>
      <c r="C33" t="s">
        <v>79</v>
      </c>
      <c r="F33" t="s">
        <v>80</v>
      </c>
      <c r="I33" t="s">
        <v>81</v>
      </c>
      <c r="L33" t="s">
        <v>82</v>
      </c>
      <c r="O33" t="s">
        <v>83</v>
      </c>
      <c r="R33" t="s">
        <v>84</v>
      </c>
    </row>
    <row r="34" spans="1:20">
      <c r="A34" s="40"/>
      <c r="B34" s="40"/>
      <c r="C34" s="41" t="s">
        <v>24</v>
      </c>
      <c r="D34" s="41" t="s">
        <v>21</v>
      </c>
      <c r="E34" s="41" t="s">
        <v>22</v>
      </c>
      <c r="F34" s="41" t="s">
        <v>24</v>
      </c>
      <c r="G34" s="41" t="s">
        <v>21</v>
      </c>
      <c r="H34" s="41" t="s">
        <v>22</v>
      </c>
      <c r="I34" s="41" t="s">
        <v>24</v>
      </c>
      <c r="J34" s="41" t="s">
        <v>21</v>
      </c>
      <c r="K34" s="41" t="s">
        <v>22</v>
      </c>
      <c r="L34" s="41" t="s">
        <v>24</v>
      </c>
      <c r="M34" s="41" t="s">
        <v>21</v>
      </c>
      <c r="N34" s="41" t="s">
        <v>22</v>
      </c>
      <c r="O34" s="41" t="s">
        <v>24</v>
      </c>
      <c r="P34" s="41" t="s">
        <v>21</v>
      </c>
      <c r="Q34" s="41" t="s">
        <v>22</v>
      </c>
      <c r="R34" s="41" t="s">
        <v>24</v>
      </c>
      <c r="S34" s="41" t="s">
        <v>21</v>
      </c>
      <c r="T34" s="41" t="s">
        <v>22</v>
      </c>
    </row>
    <row r="35" spans="1:20">
      <c r="A35" s="87" t="s">
        <v>85</v>
      </c>
      <c r="B35" s="42" t="s">
        <v>65</v>
      </c>
      <c r="C35" s="43">
        <v>14.1</v>
      </c>
      <c r="D35" s="43">
        <v>15.2</v>
      </c>
      <c r="E35" s="43">
        <v>14.6</v>
      </c>
      <c r="F35" s="43">
        <v>15.8</v>
      </c>
      <c r="G35" s="43">
        <v>20.399999999999999</v>
      </c>
      <c r="H35" s="43">
        <v>17.899999999999999</v>
      </c>
      <c r="I35" s="43">
        <v>14.8</v>
      </c>
      <c r="J35" s="43">
        <v>13.1</v>
      </c>
      <c r="K35" s="43">
        <v>13.9</v>
      </c>
      <c r="L35" s="43">
        <v>15.5</v>
      </c>
      <c r="M35" s="43">
        <v>18.600000000000001</v>
      </c>
      <c r="N35" s="43">
        <v>17.100000000000001</v>
      </c>
      <c r="O35" s="43">
        <v>14.9</v>
      </c>
      <c r="P35" s="43">
        <v>17</v>
      </c>
      <c r="Q35" s="43">
        <v>15.9</v>
      </c>
      <c r="R35" s="43">
        <v>17.2</v>
      </c>
      <c r="S35" s="43">
        <v>26</v>
      </c>
      <c r="T35" s="43">
        <v>20.9</v>
      </c>
    </row>
    <row r="36" spans="1:20">
      <c r="A36" s="88"/>
      <c r="B36" s="44" t="s">
        <v>54</v>
      </c>
      <c r="C36" s="43">
        <v>85.9</v>
      </c>
      <c r="D36" s="43">
        <v>84.8</v>
      </c>
      <c r="E36" s="43">
        <v>85.4</v>
      </c>
      <c r="F36" s="43">
        <v>84.2</v>
      </c>
      <c r="G36" s="43">
        <v>79.599999999999994</v>
      </c>
      <c r="H36" s="43">
        <v>82.1</v>
      </c>
      <c r="I36" s="43">
        <v>85.2</v>
      </c>
      <c r="J36" s="43">
        <v>86.9</v>
      </c>
      <c r="K36" s="43">
        <v>86.1</v>
      </c>
      <c r="L36" s="43">
        <v>84.5</v>
      </c>
      <c r="M36" s="43">
        <v>81.400000000000006</v>
      </c>
      <c r="N36" s="43">
        <v>82.9</v>
      </c>
      <c r="O36" s="43">
        <v>85.1</v>
      </c>
      <c r="P36" s="43">
        <v>83</v>
      </c>
      <c r="Q36" s="43">
        <v>84.1</v>
      </c>
      <c r="R36" s="43">
        <v>82.8</v>
      </c>
      <c r="S36" s="43">
        <v>74</v>
      </c>
      <c r="T36" s="43">
        <v>79.099999999999994</v>
      </c>
    </row>
    <row r="37" spans="1:20">
      <c r="A37" s="88"/>
      <c r="B37" s="44" t="s">
        <v>22</v>
      </c>
      <c r="C37" s="43">
        <v>100</v>
      </c>
      <c r="D37" s="43">
        <v>100</v>
      </c>
      <c r="E37" s="43">
        <v>100</v>
      </c>
      <c r="F37" s="43">
        <v>100</v>
      </c>
      <c r="G37" s="43">
        <v>100</v>
      </c>
      <c r="H37" s="43">
        <v>100</v>
      </c>
      <c r="I37" s="43">
        <v>100</v>
      </c>
      <c r="J37" s="43">
        <v>100</v>
      </c>
      <c r="K37" s="43">
        <v>100</v>
      </c>
      <c r="L37" s="43">
        <v>100</v>
      </c>
      <c r="M37" s="43">
        <v>100</v>
      </c>
      <c r="N37" s="43">
        <v>100</v>
      </c>
      <c r="O37" s="43">
        <v>100</v>
      </c>
      <c r="P37" s="43">
        <v>100</v>
      </c>
      <c r="Q37" s="43">
        <v>100</v>
      </c>
      <c r="R37" s="43">
        <v>100</v>
      </c>
      <c r="S37" s="43">
        <v>100</v>
      </c>
      <c r="T37" s="43">
        <v>100</v>
      </c>
    </row>
    <row r="38" spans="1:20">
      <c r="A38" s="88" t="s">
        <v>86</v>
      </c>
      <c r="B38" s="44" t="s">
        <v>87</v>
      </c>
      <c r="C38" s="43">
        <v>27.4</v>
      </c>
      <c r="D38" s="43">
        <v>46.9</v>
      </c>
      <c r="E38" s="43">
        <v>36.200000000000003</v>
      </c>
      <c r="F38" s="43">
        <v>20.6</v>
      </c>
      <c r="G38" s="43">
        <v>30</v>
      </c>
      <c r="H38" s="43">
        <v>24.9</v>
      </c>
      <c r="I38" s="43">
        <v>17.600000000000001</v>
      </c>
      <c r="J38" s="43">
        <v>27.9</v>
      </c>
      <c r="K38" s="43">
        <v>23.1</v>
      </c>
      <c r="L38" s="43">
        <v>26</v>
      </c>
      <c r="M38" s="43">
        <v>38.799999999999997</v>
      </c>
      <c r="N38" s="43">
        <v>32.6</v>
      </c>
      <c r="O38" s="43">
        <v>21.3</v>
      </c>
      <c r="P38" s="43">
        <v>35.299999999999997</v>
      </c>
      <c r="Q38" s="43">
        <v>28.1</v>
      </c>
      <c r="R38" s="43">
        <v>24.9</v>
      </c>
      <c r="S38" s="43">
        <v>38.1</v>
      </c>
      <c r="T38" s="43">
        <v>30.4</v>
      </c>
    </row>
    <row r="39" spans="1:20">
      <c r="A39" s="88"/>
      <c r="B39" s="44" t="s">
        <v>88</v>
      </c>
      <c r="C39" s="43">
        <v>72.599999999999994</v>
      </c>
      <c r="D39" s="43">
        <v>53.1</v>
      </c>
      <c r="E39" s="43">
        <v>63.8</v>
      </c>
      <c r="F39" s="43">
        <v>79.400000000000006</v>
      </c>
      <c r="G39" s="43">
        <v>70</v>
      </c>
      <c r="H39" s="43">
        <v>75.099999999999994</v>
      </c>
      <c r="I39" s="43">
        <v>82.4</v>
      </c>
      <c r="J39" s="43">
        <v>72.099999999999994</v>
      </c>
      <c r="K39" s="43">
        <v>76.900000000000006</v>
      </c>
      <c r="L39" s="43">
        <v>74</v>
      </c>
      <c r="M39" s="43">
        <v>61.2</v>
      </c>
      <c r="N39" s="43">
        <v>67.400000000000006</v>
      </c>
      <c r="O39" s="43">
        <v>78.7</v>
      </c>
      <c r="P39" s="43">
        <v>64.7</v>
      </c>
      <c r="Q39" s="43">
        <v>71.900000000000006</v>
      </c>
      <c r="R39" s="43">
        <v>75.099999999999994</v>
      </c>
      <c r="S39" s="43">
        <v>61.9</v>
      </c>
      <c r="T39" s="43">
        <v>69.599999999999994</v>
      </c>
    </row>
    <row r="40" spans="1:20">
      <c r="A40" s="89"/>
      <c r="B40" s="45" t="s">
        <v>22</v>
      </c>
      <c r="C40" s="43">
        <v>100</v>
      </c>
      <c r="D40" s="43">
        <v>100</v>
      </c>
      <c r="E40" s="43">
        <v>100</v>
      </c>
      <c r="F40" s="43">
        <v>100</v>
      </c>
      <c r="G40" s="43">
        <v>100</v>
      </c>
      <c r="H40" s="43">
        <v>100</v>
      </c>
      <c r="I40" s="43">
        <v>100</v>
      </c>
      <c r="J40" s="43">
        <v>100</v>
      </c>
      <c r="K40" s="43">
        <v>100</v>
      </c>
      <c r="L40" s="43">
        <v>100</v>
      </c>
      <c r="M40" s="43">
        <v>100</v>
      </c>
      <c r="N40" s="43">
        <v>100</v>
      </c>
      <c r="O40" s="43">
        <v>100</v>
      </c>
      <c r="P40" s="43">
        <v>100</v>
      </c>
      <c r="Q40" s="43">
        <v>100</v>
      </c>
      <c r="R40" s="43">
        <v>100</v>
      </c>
      <c r="S40" s="43">
        <v>100</v>
      </c>
      <c r="T40" s="43">
        <v>100</v>
      </c>
    </row>
    <row r="46" spans="1:20">
      <c r="C46" s="35" t="s">
        <v>73</v>
      </c>
      <c r="D46" s="35" t="s">
        <v>74</v>
      </c>
      <c r="E46" s="35" t="s">
        <v>75</v>
      </c>
      <c r="F46" s="35" t="s">
        <v>76</v>
      </c>
      <c r="G46" s="35" t="s">
        <v>77</v>
      </c>
      <c r="H46" s="35" t="s">
        <v>78</v>
      </c>
    </row>
    <row r="47" spans="1:20">
      <c r="B47" s="41" t="s">
        <v>24</v>
      </c>
      <c r="C47" s="43">
        <v>14.1</v>
      </c>
      <c r="D47" s="43">
        <v>15.8</v>
      </c>
      <c r="E47" s="43">
        <v>14.8</v>
      </c>
      <c r="F47" s="43">
        <v>15.5</v>
      </c>
      <c r="G47" s="43">
        <v>14.9</v>
      </c>
      <c r="H47" s="43">
        <v>17.2</v>
      </c>
    </row>
    <row r="48" spans="1:20">
      <c r="B48" s="41" t="s">
        <v>21</v>
      </c>
      <c r="C48" s="43">
        <v>15.2</v>
      </c>
      <c r="D48" s="43">
        <v>20.399999999999999</v>
      </c>
      <c r="E48" s="43">
        <v>13.1</v>
      </c>
      <c r="F48" s="43">
        <v>18.600000000000001</v>
      </c>
      <c r="G48" s="43">
        <v>17</v>
      </c>
      <c r="H48" s="43">
        <v>26</v>
      </c>
    </row>
  </sheetData>
  <mergeCells count="5">
    <mergeCell ref="C2:H2"/>
    <mergeCell ref="I2:N2"/>
    <mergeCell ref="O2:T2"/>
    <mergeCell ref="A35:A37"/>
    <mergeCell ref="A38:A4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F7C3-C5C8-4142-BEB5-4E952134457D}">
  <dimension ref="B2:O7"/>
  <sheetViews>
    <sheetView workbookViewId="0">
      <selection activeCell="B20" sqref="B20"/>
    </sheetView>
  </sheetViews>
  <sheetFormatPr defaultRowHeight="14.45"/>
  <sheetData>
    <row r="2" spans="2:15">
      <c r="B2" t="s">
        <v>89</v>
      </c>
      <c r="M2" s="90" t="s">
        <v>90</v>
      </c>
      <c r="N2" s="90"/>
      <c r="O2" s="90"/>
    </row>
    <row r="4" spans="2:15">
      <c r="M4" s="48" t="s">
        <v>91</v>
      </c>
      <c r="N4" s="48" t="s">
        <v>92</v>
      </c>
      <c r="O4" s="48" t="s">
        <v>93</v>
      </c>
    </row>
    <row r="5" spans="2:15">
      <c r="L5" t="s">
        <v>94</v>
      </c>
      <c r="M5" s="26">
        <v>-70.55465084251621</v>
      </c>
      <c r="N5" s="26">
        <v>-69.455890960134184</v>
      </c>
      <c r="O5" s="26">
        <v>-39.811021130604892</v>
      </c>
    </row>
    <row r="6" spans="2:15">
      <c r="L6" t="s">
        <v>95</v>
      </c>
      <c r="M6" s="26">
        <v>-13.047956622112247</v>
      </c>
      <c r="N6" s="26">
        <v>-31.254541474990955</v>
      </c>
      <c r="O6" s="26">
        <v>35.578139611185343</v>
      </c>
    </row>
    <row r="7" spans="2:15">
      <c r="L7" t="s">
        <v>96</v>
      </c>
      <c r="M7" s="26">
        <v>-14.403842608073361</v>
      </c>
      <c r="N7" s="26">
        <v>-20.038461979651263</v>
      </c>
      <c r="O7" s="26">
        <v>20.436600617150145</v>
      </c>
    </row>
  </sheetData>
  <mergeCells count="1">
    <mergeCell ref="M2:O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CA14-7423-41DC-A3CC-D28E6A901105}">
  <dimension ref="B1:R21"/>
  <sheetViews>
    <sheetView workbookViewId="0">
      <selection activeCell="B18" sqref="B18"/>
    </sheetView>
  </sheetViews>
  <sheetFormatPr defaultRowHeight="14.45"/>
  <sheetData>
    <row r="1" spans="2:18">
      <c r="B1" s="49" t="s">
        <v>97</v>
      </c>
    </row>
    <row r="4" spans="2:18">
      <c r="M4" s="90">
        <v>2011</v>
      </c>
      <c r="N4" s="90"/>
      <c r="O4" s="90"/>
      <c r="P4" s="90">
        <v>2022</v>
      </c>
      <c r="Q4" s="90"/>
      <c r="R4" s="90"/>
    </row>
    <row r="5" spans="2:18">
      <c r="M5" s="48" t="s">
        <v>91</v>
      </c>
      <c r="N5" s="48" t="s">
        <v>92</v>
      </c>
      <c r="O5" s="48" t="s">
        <v>93</v>
      </c>
      <c r="P5" s="48" t="s">
        <v>91</v>
      </c>
      <c r="Q5" s="48" t="s">
        <v>92</v>
      </c>
      <c r="R5" s="48" t="s">
        <v>93</v>
      </c>
    </row>
    <row r="6" spans="2:18">
      <c r="L6" s="92" t="s">
        <v>98</v>
      </c>
      <c r="M6" s="53">
        <v>33.01581679340179</v>
      </c>
      <c r="N6" s="53">
        <v>70.94473287838899</v>
      </c>
      <c r="O6" s="53">
        <v>62.814133025916739</v>
      </c>
      <c r="P6" s="53">
        <v>17.555099932885632</v>
      </c>
      <c r="Q6" s="53">
        <v>54.420751748468021</v>
      </c>
      <c r="R6" s="53">
        <v>39.929915002828132</v>
      </c>
    </row>
    <row r="7" spans="2:18">
      <c r="L7" s="92" t="s">
        <v>76</v>
      </c>
      <c r="M7" s="53">
        <v>39.176133080142229</v>
      </c>
      <c r="N7" s="53">
        <v>15.182230236230941</v>
      </c>
      <c r="O7" s="53">
        <v>18.977051327491488</v>
      </c>
      <c r="P7" s="53">
        <v>42.098086489691404</v>
      </c>
      <c r="Q7" s="53">
        <v>30.040027598777503</v>
      </c>
      <c r="R7" s="53">
        <v>28.569476747954994</v>
      </c>
    </row>
    <row r="8" spans="2:18">
      <c r="L8" s="92" t="s">
        <v>99</v>
      </c>
      <c r="M8" s="53">
        <v>12.737422142194704</v>
      </c>
      <c r="N8" s="53">
        <v>2.1640504308500019</v>
      </c>
      <c r="O8" s="53">
        <v>2.5985487060064316</v>
      </c>
      <c r="P8" s="53">
        <v>31.099785538968305</v>
      </c>
      <c r="Q8" s="53">
        <v>11.18738661749752</v>
      </c>
      <c r="R8" s="53">
        <v>19.475378930382156</v>
      </c>
    </row>
    <row r="9" spans="2:18">
      <c r="L9" s="92" t="s">
        <v>100</v>
      </c>
      <c r="M9" s="53">
        <v>1.8407311361339278</v>
      </c>
      <c r="N9" s="53">
        <v>0.13872654368230342</v>
      </c>
      <c r="O9" s="53">
        <v>0.94810153316685808</v>
      </c>
      <c r="P9" s="53">
        <v>5.5063697117097652</v>
      </c>
      <c r="Q9" s="53">
        <v>1.2788730128345804</v>
      </c>
      <c r="R9" s="53">
        <v>8.6624009309741599</v>
      </c>
    </row>
    <row r="10" spans="2:18">
      <c r="L10" s="92" t="s">
        <v>101</v>
      </c>
      <c r="M10" s="53">
        <v>13.229896848127353</v>
      </c>
      <c r="N10" s="53">
        <v>11.570259910847771</v>
      </c>
      <c r="O10" s="53">
        <v>14.662165407418479</v>
      </c>
      <c r="P10" s="53">
        <v>3.740658326744891</v>
      </c>
      <c r="Q10" s="53">
        <v>3.0729610224223678</v>
      </c>
      <c r="R10" s="53">
        <v>3.3628283878605463</v>
      </c>
    </row>
    <row r="11" spans="2:18">
      <c r="L11" s="51" t="s">
        <v>102</v>
      </c>
      <c r="M11" s="52">
        <f t="shared" ref="M11:O11" si="0">SUM(M6:M10)</f>
        <v>100</v>
      </c>
      <c r="N11" s="52">
        <f t="shared" si="0"/>
        <v>100</v>
      </c>
      <c r="O11" s="52">
        <f t="shared" si="0"/>
        <v>100</v>
      </c>
      <c r="P11" s="52">
        <f t="shared" ref="P11:R11" si="1">SUM(P6:P10)</f>
        <v>100</v>
      </c>
      <c r="Q11" s="52">
        <f t="shared" si="1"/>
        <v>99.999999999999986</v>
      </c>
      <c r="R11" s="52">
        <f t="shared" si="1"/>
        <v>100</v>
      </c>
    </row>
    <row r="19" spans="13:15">
      <c r="M19" s="50"/>
      <c r="N19" s="50"/>
      <c r="O19" s="50"/>
    </row>
    <row r="20" spans="13:15">
      <c r="M20" s="50"/>
      <c r="N20" s="50"/>
      <c r="O20" s="50"/>
    </row>
    <row r="21" spans="13:15">
      <c r="M21" s="52"/>
      <c r="N21" s="52"/>
      <c r="O21" s="52"/>
    </row>
  </sheetData>
  <mergeCells count="2">
    <mergeCell ref="M4:O4"/>
    <mergeCell ref="P4:R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1F2A-6642-40AC-B578-848207FE6964}">
  <dimension ref="B3:O11"/>
  <sheetViews>
    <sheetView workbookViewId="0">
      <selection activeCell="B21" sqref="B21"/>
    </sheetView>
  </sheetViews>
  <sheetFormatPr defaultRowHeight="14.45"/>
  <sheetData>
    <row r="3" spans="2:15">
      <c r="B3" s="49" t="s">
        <v>103</v>
      </c>
    </row>
    <row r="6" spans="2:15">
      <c r="M6" t="s">
        <v>91</v>
      </c>
      <c r="N6" t="s">
        <v>67</v>
      </c>
      <c r="O6" t="s">
        <v>93</v>
      </c>
    </row>
    <row r="7" spans="2:15">
      <c r="L7" s="93" t="s">
        <v>98</v>
      </c>
      <c r="M7" s="54">
        <v>-15.460716860516158</v>
      </c>
      <c r="N7" s="54">
        <v>-16.523981129920969</v>
      </c>
      <c r="O7" s="54">
        <v>-22.884218023088607</v>
      </c>
    </row>
    <row r="8" spans="2:15">
      <c r="L8" s="93" t="s">
        <v>76</v>
      </c>
      <c r="M8" s="54">
        <v>2.9219534095491753</v>
      </c>
      <c r="N8" s="54">
        <v>14.857797362546561</v>
      </c>
      <c r="O8" s="54">
        <v>9.5924254204635062</v>
      </c>
    </row>
    <row r="9" spans="2:15">
      <c r="L9" s="93" t="s">
        <v>99</v>
      </c>
      <c r="M9" s="54">
        <v>18.362363396773603</v>
      </c>
      <c r="N9" s="54">
        <v>9.0233361866475175</v>
      </c>
      <c r="O9" s="54">
        <v>16.876830224375723</v>
      </c>
    </row>
    <row r="10" spans="2:15">
      <c r="L10" s="93" t="s">
        <v>100</v>
      </c>
      <c r="M10" s="54">
        <v>3.6656385755758372</v>
      </c>
      <c r="N10" s="54">
        <v>1.1401464691522771</v>
      </c>
      <c r="O10" s="54">
        <v>7.7142993978073022</v>
      </c>
    </row>
    <row r="11" spans="2:15">
      <c r="L11" s="49"/>
      <c r="M11" s="50"/>
      <c r="N11" s="50"/>
      <c r="O11" s="50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F2CD-CF6E-4A0B-AF90-7F0D71F67DBC}">
  <dimension ref="A1:I57"/>
  <sheetViews>
    <sheetView workbookViewId="0">
      <selection activeCell="B23" sqref="B23"/>
    </sheetView>
  </sheetViews>
  <sheetFormatPr defaultRowHeight="14.45"/>
  <cols>
    <col min="1" max="1" width="11.7109375" bestFit="1" customWidth="1"/>
  </cols>
  <sheetData>
    <row r="1" spans="1:9">
      <c r="B1" s="33" t="s">
        <v>104</v>
      </c>
      <c r="C1" s="33"/>
      <c r="D1" s="33" t="s">
        <v>105</v>
      </c>
      <c r="E1" s="33"/>
      <c r="F1" s="33" t="s">
        <v>106</v>
      </c>
      <c r="G1" s="33"/>
      <c r="H1" s="73" t="s">
        <v>22</v>
      </c>
      <c r="I1" s="73"/>
    </row>
    <row r="2" spans="1:9">
      <c r="B2" t="s">
        <v>24</v>
      </c>
      <c r="C2" t="s">
        <v>21</v>
      </c>
      <c r="D2" t="s">
        <v>24</v>
      </c>
      <c r="E2" t="s">
        <v>21</v>
      </c>
      <c r="F2" t="s">
        <v>24</v>
      </c>
      <c r="G2" t="s">
        <v>21</v>
      </c>
      <c r="H2" t="s">
        <v>24</v>
      </c>
      <c r="I2" t="s">
        <v>21</v>
      </c>
    </row>
    <row r="3" spans="1:9">
      <c r="A3" t="s">
        <v>107</v>
      </c>
      <c r="B3" s="26">
        <v>39.369999999999997</v>
      </c>
      <c r="C3" s="26">
        <v>12.78</v>
      </c>
      <c r="D3" s="26">
        <v>39.369999999999997</v>
      </c>
      <c r="E3" s="26">
        <v>12.78</v>
      </c>
      <c r="F3" s="26">
        <v>17.36</v>
      </c>
      <c r="G3" s="26">
        <v>2.31</v>
      </c>
      <c r="H3" s="26">
        <v>43.32</v>
      </c>
      <c r="I3" s="26">
        <v>5.29</v>
      </c>
    </row>
    <row r="4" spans="1:9">
      <c r="A4" t="s">
        <v>108</v>
      </c>
      <c r="B4" s="26">
        <v>40.15</v>
      </c>
      <c r="C4" s="26">
        <v>40.01</v>
      </c>
      <c r="D4" s="26">
        <v>40.15</v>
      </c>
      <c r="E4" s="26">
        <v>40.01</v>
      </c>
      <c r="F4" s="26">
        <v>46.24</v>
      </c>
      <c r="G4" s="26">
        <v>27.31</v>
      </c>
      <c r="H4" s="26">
        <v>35.54</v>
      </c>
      <c r="I4" s="26">
        <v>47.23</v>
      </c>
    </row>
    <row r="5" spans="1:9">
      <c r="A5" t="s">
        <v>109</v>
      </c>
      <c r="B5" s="26">
        <v>16.559999999999999</v>
      </c>
      <c r="C5" s="26">
        <v>29.81</v>
      </c>
      <c r="D5" s="26">
        <v>16.559999999999999</v>
      </c>
      <c r="E5" s="26">
        <v>29.81</v>
      </c>
      <c r="F5" s="26">
        <v>24.01</v>
      </c>
      <c r="G5" s="26">
        <v>36.03</v>
      </c>
      <c r="H5" s="26">
        <v>14.29</v>
      </c>
      <c r="I5" s="26">
        <v>26.14</v>
      </c>
    </row>
    <row r="6" spans="1:9">
      <c r="A6" t="s">
        <v>110</v>
      </c>
      <c r="B6" s="26">
        <v>3.91</v>
      </c>
      <c r="C6" s="26">
        <v>17.399999999999999</v>
      </c>
      <c r="D6" s="26">
        <v>3.91</v>
      </c>
      <c r="E6" s="26">
        <v>17.399999999999999</v>
      </c>
      <c r="F6" s="26">
        <v>12.39</v>
      </c>
      <c r="G6" s="26">
        <v>34.340000000000003</v>
      </c>
      <c r="H6" s="26">
        <v>6.85</v>
      </c>
      <c r="I6" s="26">
        <v>21.34</v>
      </c>
    </row>
    <row r="57" spans="1:1">
      <c r="A57" s="46" t="e">
        <f>#REF!+#REF!</f>
        <v>#REF!</v>
      </c>
    </row>
  </sheetData>
  <mergeCells count="1">
    <mergeCell ref="H1:I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D278-A492-42A2-A2A9-880191DC52A9}">
  <dimension ref="A1:K30"/>
  <sheetViews>
    <sheetView topLeftCell="A3" workbookViewId="0">
      <selection activeCell="J25" sqref="J25"/>
    </sheetView>
  </sheetViews>
  <sheetFormatPr defaultRowHeight="14.45"/>
  <cols>
    <col min="1" max="1" width="11.7109375" bestFit="1" customWidth="1"/>
    <col min="3" max="3" width="11.7109375" bestFit="1" customWidth="1"/>
  </cols>
  <sheetData>
    <row r="1" spans="1:11">
      <c r="B1" s="73" t="s">
        <v>24</v>
      </c>
      <c r="C1" s="73"/>
      <c r="D1" s="73"/>
      <c r="E1" s="73"/>
      <c r="F1" s="73"/>
      <c r="G1" s="73" t="s">
        <v>21</v>
      </c>
      <c r="H1" s="73"/>
      <c r="I1" s="73"/>
      <c r="J1" s="73"/>
      <c r="K1" s="73"/>
    </row>
    <row r="2" spans="1:11">
      <c r="B2" t="s">
        <v>7</v>
      </c>
      <c r="C2" t="s">
        <v>8</v>
      </c>
      <c r="D2" t="s">
        <v>23</v>
      </c>
      <c r="E2" t="s">
        <v>10</v>
      </c>
      <c r="F2" t="s">
        <v>11</v>
      </c>
      <c r="G2" t="s">
        <v>7</v>
      </c>
      <c r="H2" t="s">
        <v>8</v>
      </c>
      <c r="I2" t="s">
        <v>23</v>
      </c>
      <c r="J2" t="s">
        <v>10</v>
      </c>
      <c r="K2" t="s">
        <v>11</v>
      </c>
    </row>
    <row r="3" spans="1:11">
      <c r="A3" t="s">
        <v>107</v>
      </c>
      <c r="B3" s="26">
        <v>40.42</v>
      </c>
      <c r="C3" s="26">
        <v>42.87</v>
      </c>
      <c r="D3" s="26">
        <v>39.31</v>
      </c>
      <c r="E3" s="26">
        <v>60.51</v>
      </c>
      <c r="F3" s="26">
        <v>67.66</v>
      </c>
      <c r="G3" s="26">
        <v>5.23</v>
      </c>
      <c r="H3" s="26">
        <v>8.66</v>
      </c>
      <c r="I3" s="26">
        <v>7.72</v>
      </c>
      <c r="J3" s="26">
        <v>2.1</v>
      </c>
      <c r="K3" s="26">
        <v>7.46</v>
      </c>
    </row>
    <row r="4" spans="1:11">
      <c r="A4" t="s">
        <v>108</v>
      </c>
      <c r="B4" s="26">
        <v>36.74</v>
      </c>
      <c r="C4" s="26">
        <v>34.020000000000003</v>
      </c>
      <c r="D4" s="26">
        <v>28.58</v>
      </c>
      <c r="E4" s="26">
        <v>27.48</v>
      </c>
      <c r="F4" s="26">
        <v>27.01</v>
      </c>
      <c r="G4" s="26">
        <v>44.4</v>
      </c>
      <c r="H4" s="26">
        <v>43</v>
      </c>
      <c r="I4" s="26">
        <v>33.54</v>
      </c>
      <c r="J4" s="26">
        <v>53.5</v>
      </c>
      <c r="K4" s="26">
        <v>55.24</v>
      </c>
    </row>
    <row r="5" spans="1:11">
      <c r="A5" t="s">
        <v>109</v>
      </c>
      <c r="B5" s="26">
        <v>15.31</v>
      </c>
      <c r="C5" s="26">
        <v>15.66</v>
      </c>
      <c r="D5" s="26">
        <v>30.33</v>
      </c>
      <c r="E5" s="26">
        <v>7.53</v>
      </c>
      <c r="F5" s="26">
        <v>4.21</v>
      </c>
      <c r="G5" s="26">
        <v>26.91</v>
      </c>
      <c r="H5" s="26">
        <v>25.5</v>
      </c>
      <c r="I5" s="26">
        <v>30.18</v>
      </c>
      <c r="J5" s="26">
        <v>27.64</v>
      </c>
      <c r="K5" s="26">
        <v>20.9</v>
      </c>
    </row>
    <row r="6" spans="1:11">
      <c r="A6" t="s">
        <v>110</v>
      </c>
      <c r="B6" s="26">
        <v>7.53</v>
      </c>
      <c r="C6" s="26">
        <v>7.45</v>
      </c>
      <c r="D6" s="26">
        <v>1.78</v>
      </c>
      <c r="E6" s="26">
        <v>4.47</v>
      </c>
      <c r="F6" s="26">
        <v>1.1200000000000001</v>
      </c>
      <c r="G6" s="26">
        <v>23.46</v>
      </c>
      <c r="H6" s="26">
        <v>22.84</v>
      </c>
      <c r="I6" s="26">
        <v>28.56</v>
      </c>
      <c r="J6" s="26">
        <v>16.760000000000002</v>
      </c>
      <c r="K6" s="26">
        <v>16.399999999999999</v>
      </c>
    </row>
    <row r="10" spans="1:11">
      <c r="A10" s="46"/>
    </row>
    <row r="12" spans="1:11">
      <c r="A12" s="46"/>
    </row>
    <row r="13" spans="1:11">
      <c r="A13" s="46"/>
    </row>
    <row r="28" spans="3:3">
      <c r="C28" s="46"/>
    </row>
    <row r="29" spans="3:3">
      <c r="C29" s="46"/>
    </row>
    <row r="30" spans="3:3">
      <c r="C30" s="46"/>
    </row>
  </sheetData>
  <mergeCells count="2">
    <mergeCell ref="B1:F1"/>
    <mergeCell ref="G1:K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890E-545B-4E9F-A507-93ADD2F82CC1}">
  <dimension ref="A2:P29"/>
  <sheetViews>
    <sheetView topLeftCell="A22" workbookViewId="0">
      <selection activeCell="S24" sqref="S24"/>
    </sheetView>
  </sheetViews>
  <sheetFormatPr defaultRowHeight="14.45"/>
  <cols>
    <col min="14" max="14" width="13.28515625" bestFit="1" customWidth="1"/>
    <col min="16" max="16" width="11.5703125" bestFit="1" customWidth="1"/>
  </cols>
  <sheetData>
    <row r="2" spans="1:6">
      <c r="C2" t="s">
        <v>111</v>
      </c>
      <c r="D2" t="s">
        <v>21</v>
      </c>
    </row>
    <row r="3" spans="1:6">
      <c r="A3" t="s">
        <v>112</v>
      </c>
      <c r="B3" t="s">
        <v>113</v>
      </c>
      <c r="C3" s="26">
        <v>18.736374223383596</v>
      </c>
      <c r="D3" s="26">
        <v>1.3699953979473787</v>
      </c>
    </row>
    <row r="4" spans="1:6">
      <c r="B4" t="s">
        <v>114</v>
      </c>
      <c r="C4" s="26">
        <v>10.956727876350344</v>
      </c>
      <c r="D4" s="26">
        <v>28.330416443672934</v>
      </c>
    </row>
    <row r="5" spans="1:6">
      <c r="B5" t="s">
        <v>115</v>
      </c>
      <c r="C5" s="26">
        <v>2.8407554253397054</v>
      </c>
      <c r="D5" s="26">
        <v>3.853398546001304</v>
      </c>
    </row>
    <row r="6" spans="1:6">
      <c r="B6" t="s">
        <v>116</v>
      </c>
      <c r="C6" s="26">
        <v>3.0331663435212088</v>
      </c>
      <c r="D6" s="26">
        <v>12.802912996038659</v>
      </c>
      <c r="E6" s="26">
        <f>SUM(C3:C6)</f>
        <v>35.567023868594859</v>
      </c>
      <c r="F6" s="26">
        <f>SUM(D3:D6)</f>
        <v>46.356723383660274</v>
      </c>
    </row>
    <row r="7" spans="1:6">
      <c r="A7" t="s">
        <v>117</v>
      </c>
      <c r="B7" t="s">
        <v>118</v>
      </c>
      <c r="C7" s="26">
        <v>54.529288321131133</v>
      </c>
      <c r="D7" s="26">
        <v>39.441992224501028</v>
      </c>
    </row>
    <row r="8" spans="1:6">
      <c r="B8" t="s">
        <v>119</v>
      </c>
      <c r="C8" s="26">
        <v>9.9036880619972063</v>
      </c>
      <c r="D8" s="26">
        <v>14.201286873805607</v>
      </c>
      <c r="E8" s="26">
        <f>E6+C8</f>
        <v>45.470711930592067</v>
      </c>
      <c r="F8" s="26">
        <f>F6+D8</f>
        <v>60.558010257465881</v>
      </c>
    </row>
    <row r="9" spans="1:6">
      <c r="C9" s="26">
        <f>SUM(C3:C8)</f>
        <v>100.00000025172319</v>
      </c>
      <c r="D9" s="26">
        <f>SUM(D3:D8)</f>
        <v>100.0000024819669</v>
      </c>
    </row>
    <row r="10" spans="1:6">
      <c r="E10" s="26">
        <f>100-C7</f>
        <v>45.470711678868867</v>
      </c>
      <c r="F10" s="26">
        <f>100-D7</f>
        <v>60.558007775498972</v>
      </c>
    </row>
    <row r="26" spans="14:16">
      <c r="N26" s="47"/>
      <c r="O26" s="47"/>
      <c r="P26" s="47"/>
    </row>
    <row r="27" spans="14:16">
      <c r="N27" s="47"/>
      <c r="O27" s="47"/>
      <c r="P27" s="47"/>
    </row>
    <row r="28" spans="14:16">
      <c r="N28" s="47"/>
      <c r="O28" s="47"/>
      <c r="P28" s="47"/>
    </row>
    <row r="29" spans="14:16">
      <c r="N29" s="47"/>
      <c r="O29" s="47"/>
      <c r="P29" s="4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8C69-AD89-41CB-948D-1FBDFDA184DB}">
  <dimension ref="A1:J51"/>
  <sheetViews>
    <sheetView topLeftCell="B1" zoomScale="90" zoomScaleNormal="90" workbookViewId="0">
      <selection activeCell="K23" sqref="K23"/>
    </sheetView>
  </sheetViews>
  <sheetFormatPr defaultRowHeight="14.45"/>
  <sheetData>
    <row r="1" spans="1:10">
      <c r="D1" s="73"/>
      <c r="E1" s="73"/>
      <c r="F1" s="73"/>
      <c r="G1" s="73"/>
      <c r="H1" s="73"/>
    </row>
    <row r="2" spans="1:10" s="24" customFormat="1" ht="57.6">
      <c r="C2" s="25"/>
      <c r="D2" s="25" t="s">
        <v>7</v>
      </c>
      <c r="E2" s="25" t="s">
        <v>8</v>
      </c>
      <c r="F2" s="25" t="s">
        <v>23</v>
      </c>
      <c r="G2" s="25" t="s">
        <v>10</v>
      </c>
      <c r="H2" s="25" t="s">
        <v>11</v>
      </c>
    </row>
    <row r="3" spans="1:10">
      <c r="A3" s="74" t="s">
        <v>24</v>
      </c>
      <c r="B3" t="s">
        <v>26</v>
      </c>
      <c r="C3" t="s">
        <v>19</v>
      </c>
      <c r="D3" s="23">
        <v>73.781537263128655</v>
      </c>
      <c r="E3" s="23">
        <v>3.5565290455674776</v>
      </c>
      <c r="F3" s="23">
        <v>4.9363622222861778</v>
      </c>
      <c r="G3" s="23">
        <v>15.875537796616108</v>
      </c>
      <c r="H3" s="23">
        <v>1.8500336724015103</v>
      </c>
      <c r="J3">
        <f>73.8-39.4</f>
        <v>34.4</v>
      </c>
    </row>
    <row r="4" spans="1:10">
      <c r="A4" s="74"/>
      <c r="C4" t="s">
        <v>16</v>
      </c>
      <c r="D4" s="23">
        <v>53.341557144528238</v>
      </c>
      <c r="E4" s="23">
        <v>3.8708347576520974</v>
      </c>
      <c r="F4" s="23">
        <v>5.3133740742875606</v>
      </c>
      <c r="G4" s="23">
        <v>35.302554298898855</v>
      </c>
      <c r="H4" s="23">
        <v>2.1716797246333805</v>
      </c>
    </row>
    <row r="5" spans="1:10">
      <c r="A5" s="74"/>
      <c r="C5" t="s">
        <v>20</v>
      </c>
      <c r="D5" s="23">
        <v>39.429220987850428</v>
      </c>
      <c r="E5" s="23">
        <v>3.3154580775635067</v>
      </c>
      <c r="F5" s="23">
        <v>5.5993024092513828</v>
      </c>
      <c r="G5" s="23">
        <v>49.255526953245379</v>
      </c>
      <c r="H5" s="23">
        <v>2.4004915720892348</v>
      </c>
    </row>
    <row r="6" spans="1:10">
      <c r="A6" s="74"/>
      <c r="B6" t="s">
        <v>27</v>
      </c>
      <c r="C6" t="s">
        <v>19</v>
      </c>
      <c r="D6" s="30">
        <v>84.014566246030384</v>
      </c>
      <c r="E6" s="23">
        <v>9.4300484233109501</v>
      </c>
      <c r="F6" s="23">
        <v>1.2143348233178801</v>
      </c>
      <c r="G6" s="23">
        <v>3.0715114607998433</v>
      </c>
      <c r="H6" s="23">
        <v>2.2695390465409271</v>
      </c>
    </row>
    <row r="7" spans="1:10">
      <c r="A7" s="74"/>
      <c r="C7" t="s">
        <v>16</v>
      </c>
      <c r="D7" s="30">
        <v>85.623887467125272</v>
      </c>
      <c r="E7" s="23">
        <v>8.7784855505682753</v>
      </c>
      <c r="F7" s="23">
        <v>1.3060508259369656</v>
      </c>
      <c r="G7" s="23">
        <v>2.8201436268088349</v>
      </c>
      <c r="H7" s="23">
        <v>1.4714325295606259</v>
      </c>
    </row>
    <row r="8" spans="1:10">
      <c r="A8" s="74"/>
      <c r="C8" t="s">
        <v>20</v>
      </c>
      <c r="D8" s="30">
        <v>84.357918666095685</v>
      </c>
      <c r="E8" s="23">
        <v>6.9987010352137373</v>
      </c>
      <c r="F8" s="23">
        <v>1.9754266348476923</v>
      </c>
      <c r="G8" s="23">
        <v>5.5042310206276435</v>
      </c>
      <c r="H8" s="23">
        <v>1.1637226432150671</v>
      </c>
    </row>
    <row r="9" spans="1:10">
      <c r="A9" s="74"/>
      <c r="B9" t="s">
        <v>28</v>
      </c>
      <c r="C9" t="s">
        <v>19</v>
      </c>
      <c r="D9" s="23">
        <v>49.881852107448957</v>
      </c>
      <c r="E9" s="23">
        <v>3.9470996176443047</v>
      </c>
      <c r="F9" s="23">
        <v>0.34811960615322407</v>
      </c>
      <c r="G9" s="28">
        <v>2.8373199404779639</v>
      </c>
      <c r="H9" s="29">
        <v>42.985608728275757</v>
      </c>
    </row>
    <row r="10" spans="1:10">
      <c r="A10" s="74"/>
      <c r="C10" t="s">
        <v>16</v>
      </c>
      <c r="D10" s="23">
        <v>60.077606095709747</v>
      </c>
      <c r="E10" s="23">
        <v>4.7999918806049982</v>
      </c>
      <c r="F10" s="23">
        <v>1.3117187614220489</v>
      </c>
      <c r="G10" s="28">
        <v>4.9329109063999619</v>
      </c>
      <c r="H10" s="29">
        <v>28.877772355863446</v>
      </c>
    </row>
    <row r="11" spans="1:10">
      <c r="A11" s="74"/>
      <c r="C11" t="s">
        <v>20</v>
      </c>
      <c r="D11" s="23">
        <v>65.953104147483543</v>
      </c>
      <c r="E11" s="23">
        <v>4.211255454220856</v>
      </c>
      <c r="F11" s="23">
        <v>0.62960375335949614</v>
      </c>
      <c r="G11" s="28">
        <v>6.1538137952174559</v>
      </c>
      <c r="H11" s="29">
        <v>23.052222849718763</v>
      </c>
    </row>
    <row r="12" spans="1:10">
      <c r="A12" s="74" t="s">
        <v>21</v>
      </c>
      <c r="B12" t="s">
        <v>26</v>
      </c>
      <c r="C12" t="s">
        <v>19</v>
      </c>
      <c r="D12" s="23">
        <v>47.314891489215441</v>
      </c>
      <c r="E12" s="23">
        <v>5.7537488547963473</v>
      </c>
      <c r="F12" s="23">
        <v>9.3859589368636485</v>
      </c>
      <c r="G12" s="23">
        <v>33.480694068737741</v>
      </c>
      <c r="H12" s="23">
        <v>4.064706650386765</v>
      </c>
      <c r="J12">
        <f>47.3-28.6</f>
        <v>18.699999999999996</v>
      </c>
    </row>
    <row r="13" spans="1:10">
      <c r="A13" s="74"/>
      <c r="C13" t="s">
        <v>16</v>
      </c>
      <c r="D13" s="23">
        <v>40.535845876109853</v>
      </c>
      <c r="E13" s="23">
        <v>5.0465422260297723</v>
      </c>
      <c r="F13" s="23">
        <v>8.3968575467909954</v>
      </c>
      <c r="G13" s="23">
        <v>43.092172754763098</v>
      </c>
      <c r="H13" s="23">
        <v>2.9285815963055106</v>
      </c>
    </row>
    <row r="14" spans="1:10">
      <c r="A14" s="74"/>
      <c r="C14" t="s">
        <v>20</v>
      </c>
      <c r="D14" s="23">
        <v>28.647499146726851</v>
      </c>
      <c r="E14" s="23">
        <v>4.5548844109545756</v>
      </c>
      <c r="F14" s="23">
        <v>7.7665528253592546</v>
      </c>
      <c r="G14" s="23">
        <v>56.140356787313905</v>
      </c>
      <c r="H14" s="23">
        <v>2.8907068296453691</v>
      </c>
    </row>
    <row r="15" spans="1:10">
      <c r="A15" s="74"/>
      <c r="B15" t="s">
        <v>27</v>
      </c>
      <c r="C15" t="s">
        <v>19</v>
      </c>
      <c r="D15" s="30">
        <v>58.38978033406741</v>
      </c>
      <c r="E15" s="23">
        <v>9.4476057343133863</v>
      </c>
      <c r="F15" s="23">
        <v>3.2045879487546056</v>
      </c>
      <c r="G15" s="23">
        <v>20.869993741202659</v>
      </c>
      <c r="H15" s="23">
        <v>8.088032241662269</v>
      </c>
      <c r="J15" s="26">
        <f>D17-D15</f>
        <v>12.439968607127895</v>
      </c>
    </row>
    <row r="16" spans="1:10">
      <c r="A16" s="74"/>
      <c r="C16" t="s">
        <v>16</v>
      </c>
      <c r="D16" s="30">
        <v>64.333186932953339</v>
      </c>
      <c r="E16" s="23">
        <v>9.0657691954539619</v>
      </c>
      <c r="F16" s="23">
        <v>3.008409703060408</v>
      </c>
      <c r="G16" s="23">
        <v>13.774035365492434</v>
      </c>
      <c r="H16" s="23">
        <v>9.8185988030397056</v>
      </c>
    </row>
    <row r="17" spans="1:10">
      <c r="A17" s="74"/>
      <c r="C17" t="s">
        <v>20</v>
      </c>
      <c r="D17" s="30">
        <v>70.829748941195305</v>
      </c>
      <c r="E17" s="23">
        <v>8.3665808296383428</v>
      </c>
      <c r="F17" s="23">
        <v>3.0429246386501738</v>
      </c>
      <c r="G17" s="23">
        <v>6.6419960684468524</v>
      </c>
      <c r="H17" s="23">
        <v>11.118749522069017</v>
      </c>
    </row>
    <row r="18" spans="1:10">
      <c r="A18" s="74"/>
      <c r="B18" t="s">
        <v>28</v>
      </c>
      <c r="C18" t="s">
        <v>19</v>
      </c>
      <c r="D18" s="23">
        <v>30.482509661572216</v>
      </c>
      <c r="E18" s="23">
        <v>2.6178719930752132</v>
      </c>
      <c r="F18" s="23">
        <v>0.65773189188149017</v>
      </c>
      <c r="G18" s="28">
        <v>29.282854591302943</v>
      </c>
      <c r="H18" s="29">
        <v>36.959031862167727</v>
      </c>
      <c r="I18" s="26">
        <f>D18-D9</f>
        <v>-19.399342445876741</v>
      </c>
      <c r="J18" s="26">
        <f>D20-D18</f>
        <v>29.711983803705152</v>
      </c>
    </row>
    <row r="19" spans="1:10">
      <c r="A19" s="74"/>
      <c r="C19" t="s">
        <v>16</v>
      </c>
      <c r="D19" s="23">
        <v>51.41857538619977</v>
      </c>
      <c r="E19" s="23">
        <v>5.4428394660167045</v>
      </c>
      <c r="F19" s="23">
        <v>1.1068791492543897</v>
      </c>
      <c r="G19" s="28">
        <v>15.030436330881692</v>
      </c>
      <c r="H19" s="29">
        <v>27.001269667647541</v>
      </c>
      <c r="I19" s="26">
        <f>D19-D10</f>
        <v>-8.6590307095099774</v>
      </c>
    </row>
    <row r="20" spans="1:10">
      <c r="A20" s="74"/>
      <c r="C20" t="s">
        <v>20</v>
      </c>
      <c r="D20" s="23">
        <v>60.194493465277368</v>
      </c>
      <c r="E20" s="23">
        <v>4.335678158173029</v>
      </c>
      <c r="F20" s="23">
        <v>0.41769943626544748</v>
      </c>
      <c r="G20" s="23">
        <v>4.9513368050061946</v>
      </c>
      <c r="H20" s="29">
        <v>30.100792135277988</v>
      </c>
      <c r="I20" s="26">
        <f>D20-D11</f>
        <v>-5.7586106822061751</v>
      </c>
    </row>
    <row r="21" spans="1:10">
      <c r="A21" s="74" t="s">
        <v>22</v>
      </c>
      <c r="B21" t="s">
        <v>26</v>
      </c>
      <c r="C21" t="s">
        <v>19</v>
      </c>
      <c r="D21" s="23">
        <v>63.039422772515898</v>
      </c>
      <c r="E21" s="23">
        <v>4.4483226998673819</v>
      </c>
      <c r="F21" s="23">
        <v>6.7423363435765449</v>
      </c>
      <c r="G21" s="23">
        <v>23.021007075789534</v>
      </c>
      <c r="H21" s="23">
        <v>2.7489111082507121</v>
      </c>
    </row>
    <row r="22" spans="1:10">
      <c r="A22" s="74"/>
      <c r="C22" t="s">
        <v>16</v>
      </c>
      <c r="D22" s="23">
        <v>47.53373202154846</v>
      </c>
      <c r="E22" s="23">
        <v>4.4040580381863688</v>
      </c>
      <c r="F22" s="23">
        <v>6.7118385877010533</v>
      </c>
      <c r="G22" s="23">
        <v>38.835410914055004</v>
      </c>
      <c r="H22" s="23">
        <v>2.5149604385106619</v>
      </c>
    </row>
    <row r="23" spans="1:10">
      <c r="A23" s="74"/>
      <c r="C23" t="s">
        <v>20</v>
      </c>
      <c r="D23" s="23">
        <v>34.094329038919497</v>
      </c>
      <c r="E23" s="23">
        <v>3.9287372610498195</v>
      </c>
      <c r="F23" s="23">
        <v>6.6716772086188492</v>
      </c>
      <c r="G23" s="23">
        <v>52.662202045848552</v>
      </c>
      <c r="H23" s="23">
        <v>2.6430544455631315</v>
      </c>
    </row>
    <row r="24" spans="1:10">
      <c r="A24" s="74"/>
      <c r="B24" t="s">
        <v>27</v>
      </c>
      <c r="C24" t="s">
        <v>19</v>
      </c>
      <c r="D24" s="23">
        <v>70.807602971121852</v>
      </c>
      <c r="E24" s="23">
        <v>9.4390974261948681</v>
      </c>
      <c r="F24" s="23">
        <v>2.2401072932117772</v>
      </c>
      <c r="G24" s="23">
        <v>12.244813537702882</v>
      </c>
      <c r="H24" s="23">
        <v>5.2683787717697204</v>
      </c>
    </row>
    <row r="25" spans="1:10">
      <c r="A25" s="74"/>
      <c r="C25" t="s">
        <v>16</v>
      </c>
      <c r="D25" s="23">
        <v>75.014683433228541</v>
      </c>
      <c r="E25" s="23">
        <v>8.9216396379269636</v>
      </c>
      <c r="F25" s="23">
        <v>2.1543400890043323</v>
      </c>
      <c r="G25" s="23">
        <v>8.2784925540507661</v>
      </c>
      <c r="H25" s="23">
        <v>5.6308442857909053</v>
      </c>
    </row>
    <row r="26" spans="1:10">
      <c r="A26" s="74"/>
      <c r="C26" t="s">
        <v>20</v>
      </c>
      <c r="D26" s="23">
        <v>77.454838556279654</v>
      </c>
      <c r="E26" s="23">
        <v>7.6966952202018506</v>
      </c>
      <c r="F26" s="23">
        <v>2.5201436503175723</v>
      </c>
      <c r="G26" s="23">
        <v>6.0848035172004007</v>
      </c>
      <c r="H26" s="23">
        <v>6.2435190560006735</v>
      </c>
    </row>
    <row r="27" spans="1:10">
      <c r="A27" s="74"/>
      <c r="B27" t="s">
        <v>28</v>
      </c>
      <c r="C27" t="s">
        <v>19</v>
      </c>
      <c r="D27" s="23">
        <v>39.741689013296458</v>
      </c>
      <c r="E27" s="23">
        <v>3.2523036502042761</v>
      </c>
      <c r="F27" s="23">
        <v>0.50995597158659023</v>
      </c>
      <c r="G27" s="23">
        <v>16.660573755373058</v>
      </c>
      <c r="H27" s="23">
        <v>39.835477609539311</v>
      </c>
    </row>
    <row r="28" spans="1:10">
      <c r="A28" s="74"/>
      <c r="C28" t="s">
        <v>16</v>
      </c>
      <c r="D28" s="23">
        <v>55.756450628734342</v>
      </c>
      <c r="E28" s="23">
        <v>5.1207950341361119</v>
      </c>
      <c r="F28" s="23">
        <v>1.2094967183705938</v>
      </c>
      <c r="G28" s="23">
        <v>9.9719249317226364</v>
      </c>
      <c r="H28" s="23">
        <v>27.941332687036159</v>
      </c>
    </row>
    <row r="29" spans="1:10">
      <c r="A29" s="74"/>
      <c r="C29" t="s">
        <v>20</v>
      </c>
      <c r="D29" s="23">
        <v>63.083057405381972</v>
      </c>
      <c r="E29" s="23">
        <v>4.2732667614315964</v>
      </c>
      <c r="F29" s="23">
        <v>0.52399229106838441</v>
      </c>
      <c r="G29" s="23">
        <v>5.5545086227265008</v>
      </c>
      <c r="H29" s="23">
        <v>26.565174919391431</v>
      </c>
    </row>
    <row r="41" spans="1:8">
      <c r="D41" s="73"/>
      <c r="E41" s="73"/>
      <c r="F41" s="73"/>
      <c r="G41" s="73"/>
      <c r="H41" s="73"/>
    </row>
    <row r="42" spans="1:8">
      <c r="A42" s="24"/>
      <c r="B42" s="25"/>
      <c r="C42" s="25"/>
      <c r="D42" s="25"/>
      <c r="E42" s="25"/>
      <c r="F42" s="25"/>
      <c r="G42" s="25"/>
    </row>
    <row r="43" spans="1:8">
      <c r="A43" s="74"/>
      <c r="C43" s="23"/>
      <c r="D43" s="23"/>
      <c r="E43" s="23"/>
      <c r="F43" s="23"/>
      <c r="G43" s="23"/>
    </row>
    <row r="44" spans="1:8">
      <c r="A44" s="74"/>
      <c r="C44" s="23"/>
      <c r="D44" s="23"/>
      <c r="E44" s="23"/>
      <c r="F44" s="23"/>
      <c r="G44" s="23"/>
    </row>
    <row r="45" spans="1:8">
      <c r="A45" s="74"/>
      <c r="C45" s="23"/>
      <c r="D45" s="23"/>
      <c r="E45" s="23"/>
      <c r="F45" s="23"/>
      <c r="G45" s="23"/>
    </row>
    <row r="46" spans="1:8">
      <c r="A46" s="74"/>
      <c r="C46" s="23"/>
      <c r="D46" s="23"/>
      <c r="E46" s="23"/>
      <c r="F46" s="23"/>
      <c r="G46" s="23"/>
    </row>
    <row r="47" spans="1:8">
      <c r="A47" s="74"/>
      <c r="C47" s="23"/>
      <c r="D47" s="23"/>
      <c r="E47" s="23"/>
      <c r="F47" s="23"/>
      <c r="G47" s="23"/>
    </row>
    <row r="48" spans="1:8">
      <c r="A48" s="74"/>
      <c r="C48" s="23"/>
      <c r="D48" s="23"/>
      <c r="E48" s="23"/>
      <c r="F48" s="23"/>
      <c r="G48" s="23"/>
    </row>
    <row r="49" spans="1:7">
      <c r="A49" s="74"/>
      <c r="C49" s="23"/>
      <c r="D49" s="23"/>
      <c r="E49" s="23"/>
      <c r="F49" s="23"/>
      <c r="G49" s="23"/>
    </row>
    <row r="50" spans="1:7">
      <c r="A50" s="74"/>
      <c r="C50" s="23"/>
      <c r="D50" s="23"/>
      <c r="E50" s="23"/>
      <c r="F50" s="23"/>
      <c r="G50" s="23"/>
    </row>
    <row r="51" spans="1:7">
      <c r="A51" s="74"/>
      <c r="C51" s="23"/>
      <c r="D51" s="23"/>
      <c r="E51" s="23"/>
      <c r="F51" s="23"/>
      <c r="G51" s="23"/>
    </row>
  </sheetData>
  <mergeCells count="8">
    <mergeCell ref="D1:H1"/>
    <mergeCell ref="A49:A51"/>
    <mergeCell ref="A3:A11"/>
    <mergeCell ref="A12:A20"/>
    <mergeCell ref="A21:A29"/>
    <mergeCell ref="D41:H41"/>
    <mergeCell ref="A43:A45"/>
    <mergeCell ref="A46:A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3B66-2332-4236-8DDF-5E5FB6533DBE}">
  <dimension ref="A1:Q13"/>
  <sheetViews>
    <sheetView workbookViewId="0">
      <selection activeCell="K25" sqref="K25"/>
    </sheetView>
  </sheetViews>
  <sheetFormatPr defaultRowHeight="14.45"/>
  <sheetData>
    <row r="1" spans="1:17">
      <c r="A1" t="s">
        <v>29</v>
      </c>
    </row>
    <row r="4" spans="1:17" ht="86.45">
      <c r="C4" s="32" t="s">
        <v>41</v>
      </c>
      <c r="D4" s="32" t="s">
        <v>42</v>
      </c>
      <c r="E4" s="32" t="s">
        <v>43</v>
      </c>
      <c r="F4" s="32" t="s">
        <v>44</v>
      </c>
    </row>
    <row r="5" spans="1:17">
      <c r="A5" s="75" t="s">
        <v>21</v>
      </c>
      <c r="B5" t="s">
        <v>19</v>
      </c>
      <c r="C5" s="26">
        <v>31.086182132735896</v>
      </c>
      <c r="D5" s="26">
        <v>16.064046073484008</v>
      </c>
      <c r="E5" s="26">
        <v>10.442585910478225</v>
      </c>
      <c r="F5" s="26">
        <v>42.407185883302169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>
      <c r="A6" s="75"/>
      <c r="B6" t="s">
        <v>16</v>
      </c>
      <c r="C6" s="26">
        <v>42.754986700568764</v>
      </c>
      <c r="D6" s="26">
        <v>15.230039412345819</v>
      </c>
      <c r="E6" s="26">
        <v>5.7854709817876611</v>
      </c>
      <c r="F6" s="26">
        <v>36.22950290529765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>
      <c r="A7" s="75"/>
      <c r="B7" t="s">
        <v>20</v>
      </c>
      <c r="C7" s="26">
        <v>54.54548565176156</v>
      </c>
      <c r="D7" s="26">
        <v>17.574832259959077</v>
      </c>
      <c r="E7" s="26">
        <v>4.2146936863844315</v>
      </c>
      <c r="F7" s="26">
        <v>23.66498840189475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>
      <c r="G8" s="26"/>
    </row>
    <row r="9" spans="1:17">
      <c r="C9" s="26">
        <f>C7-C5</f>
        <v>23.459303519025664</v>
      </c>
      <c r="D9" s="26">
        <f t="shared" ref="D9:F9" si="0">D7-D5</f>
        <v>1.5107861864750696</v>
      </c>
      <c r="E9" s="26">
        <f t="shared" si="0"/>
        <v>-6.2278922240937939</v>
      </c>
      <c r="F9" s="26">
        <f t="shared" si="0"/>
        <v>-18.74219748140742</v>
      </c>
      <c r="G9" s="26"/>
    </row>
    <row r="10" spans="1:17">
      <c r="G10" s="26"/>
    </row>
    <row r="11" spans="1:17">
      <c r="A11" s="31"/>
      <c r="C11" s="26"/>
      <c r="D11" s="26"/>
      <c r="E11" s="26"/>
      <c r="F11" s="26"/>
    </row>
    <row r="12" spans="1:17">
      <c r="A12" s="31"/>
      <c r="C12" s="26"/>
      <c r="D12" s="26"/>
      <c r="E12" s="26"/>
      <c r="F12" s="26"/>
    </row>
    <row r="13" spans="1:17">
      <c r="A13" s="31"/>
      <c r="C13" s="26"/>
      <c r="D13" s="26"/>
      <c r="E13" s="26"/>
      <c r="F13" s="26"/>
    </row>
  </sheetData>
  <mergeCells count="1">
    <mergeCell ref="A5:A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3FC0-44ED-4150-85F9-E13EC80752BE}">
  <dimension ref="A3:K15"/>
  <sheetViews>
    <sheetView workbookViewId="0">
      <selection activeCell="H21" sqref="H21"/>
    </sheetView>
  </sheetViews>
  <sheetFormatPr defaultRowHeight="14.45"/>
  <sheetData>
    <row r="3" spans="1:11">
      <c r="A3" s="27" t="s">
        <v>45</v>
      </c>
    </row>
    <row r="4" spans="1:11">
      <c r="A4" t="s">
        <v>34</v>
      </c>
    </row>
    <row r="5" spans="1:11">
      <c r="C5" s="73"/>
      <c r="D5" s="73"/>
      <c r="E5" s="73"/>
      <c r="F5" s="73"/>
      <c r="G5" s="73"/>
      <c r="H5" s="73"/>
      <c r="I5" s="73"/>
      <c r="J5" s="73"/>
      <c r="K5" s="73"/>
    </row>
    <row r="7" spans="1:11">
      <c r="A7" s="75"/>
      <c r="C7" s="26"/>
      <c r="D7" s="26"/>
      <c r="E7" s="26"/>
    </row>
    <row r="8" spans="1:11">
      <c r="A8" s="75"/>
      <c r="C8" s="26"/>
      <c r="D8" s="26"/>
      <c r="E8" s="26"/>
    </row>
    <row r="9" spans="1:11">
      <c r="A9" s="75"/>
      <c r="C9" t="s">
        <v>46</v>
      </c>
      <c r="D9" t="s">
        <v>47</v>
      </c>
      <c r="E9" t="s">
        <v>48</v>
      </c>
    </row>
    <row r="10" spans="1:11">
      <c r="A10" s="75"/>
      <c r="B10" t="s">
        <v>19</v>
      </c>
      <c r="C10" s="26">
        <v>73.32202740064524</v>
      </c>
      <c r="D10" s="26">
        <v>7.3955285860210882</v>
      </c>
      <c r="E10" s="26">
        <v>19.282444013333684</v>
      </c>
    </row>
    <row r="11" spans="1:11">
      <c r="A11" s="75"/>
      <c r="B11" t="s">
        <v>16</v>
      </c>
      <c r="C11" s="26">
        <v>84.08109445456175</v>
      </c>
      <c r="D11" s="26">
        <v>4.379145593627249</v>
      </c>
      <c r="E11" s="26">
        <v>11.539759951811075</v>
      </c>
    </row>
    <row r="12" spans="1:11">
      <c r="A12" s="75"/>
      <c r="B12" t="s">
        <v>20</v>
      </c>
      <c r="C12" s="26">
        <v>83.417268187054688</v>
      </c>
      <c r="D12" s="26">
        <v>5.192292741848199</v>
      </c>
      <c r="E12" s="26">
        <v>11.39043907109712</v>
      </c>
    </row>
    <row r="13" spans="1:11">
      <c r="A13" s="75"/>
      <c r="C13" s="26"/>
      <c r="D13" s="26"/>
      <c r="E13" s="26"/>
    </row>
    <row r="14" spans="1:11">
      <c r="A14" s="75"/>
      <c r="C14" s="26"/>
      <c r="D14" s="26"/>
      <c r="E14" s="26"/>
    </row>
    <row r="15" spans="1:11">
      <c r="A15" s="75"/>
      <c r="C15" s="26"/>
      <c r="D15" s="26"/>
      <c r="E15" s="26"/>
    </row>
  </sheetData>
  <mergeCells count="6">
    <mergeCell ref="I5:K5"/>
    <mergeCell ref="A7:A9"/>
    <mergeCell ref="A10:A12"/>
    <mergeCell ref="A13:A15"/>
    <mergeCell ref="C5:E5"/>
    <mergeCell ref="F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6CCB-8BDC-44F9-A13A-F35A5EDB65C4}">
  <dimension ref="B1:J5"/>
  <sheetViews>
    <sheetView workbookViewId="0">
      <selection activeCell="J26" sqref="J26"/>
    </sheetView>
  </sheetViews>
  <sheetFormatPr defaultRowHeight="14.45"/>
  <cols>
    <col min="2" max="2" width="11" customWidth="1"/>
  </cols>
  <sheetData>
    <row r="1" spans="2:10" ht="34.5" customHeight="1">
      <c r="B1" s="34"/>
      <c r="C1" s="76" t="s">
        <v>49</v>
      </c>
      <c r="D1" s="77"/>
      <c r="E1" s="77"/>
      <c r="F1" s="78"/>
      <c r="G1" s="79" t="s">
        <v>50</v>
      </c>
      <c r="H1" s="79"/>
      <c r="I1" s="79"/>
      <c r="J1" s="79"/>
    </row>
    <row r="2" spans="2:10">
      <c r="B2" s="35"/>
      <c r="C2" s="80" t="s">
        <v>51</v>
      </c>
      <c r="D2" s="81"/>
      <c r="E2" s="80" t="s">
        <v>52</v>
      </c>
      <c r="F2" s="81"/>
      <c r="G2" s="80" t="s">
        <v>51</v>
      </c>
      <c r="H2" s="81"/>
      <c r="I2" s="80" t="s">
        <v>52</v>
      </c>
      <c r="J2" s="81"/>
    </row>
    <row r="3" spans="2:10">
      <c r="B3" s="35"/>
      <c r="C3" s="35" t="s">
        <v>24</v>
      </c>
      <c r="D3" s="35" t="s">
        <v>21</v>
      </c>
      <c r="E3" s="35" t="s">
        <v>24</v>
      </c>
      <c r="F3" s="35" t="s">
        <v>21</v>
      </c>
      <c r="G3" s="35" t="s">
        <v>24</v>
      </c>
      <c r="H3" s="35" t="s">
        <v>21</v>
      </c>
      <c r="I3" s="35" t="s">
        <v>24</v>
      </c>
      <c r="J3" s="35" t="s">
        <v>21</v>
      </c>
    </row>
    <row r="4" spans="2:10">
      <c r="B4" s="35" t="s">
        <v>53</v>
      </c>
      <c r="C4" s="36">
        <v>11.054418516634597</v>
      </c>
      <c r="D4" s="36">
        <v>12.48756833009697</v>
      </c>
      <c r="E4" s="36">
        <v>17.451261980871706</v>
      </c>
      <c r="F4" s="36">
        <v>22.304467013210918</v>
      </c>
      <c r="G4" s="36">
        <v>12.051470582042176</v>
      </c>
      <c r="H4" s="36">
        <v>30.528930951910034</v>
      </c>
      <c r="I4" s="36">
        <v>27.373267779911014</v>
      </c>
      <c r="J4" s="36">
        <v>39.599800518035458</v>
      </c>
    </row>
    <row r="5" spans="2:10">
      <c r="B5" s="35" t="s">
        <v>54</v>
      </c>
      <c r="C5" s="36">
        <v>88.945581483365331</v>
      </c>
      <c r="D5" s="36">
        <v>87.512431669904529</v>
      </c>
      <c r="E5" s="36">
        <v>82.548738019128336</v>
      </c>
      <c r="F5" s="36">
        <v>77.695532986790212</v>
      </c>
      <c r="G5" s="36">
        <v>87.948529417957616</v>
      </c>
      <c r="H5" s="36">
        <v>69.471069048091962</v>
      </c>
      <c r="I5" s="36">
        <v>72.626732220087646</v>
      </c>
      <c r="J5" s="36">
        <v>60.400199481966666</v>
      </c>
    </row>
  </sheetData>
  <mergeCells count="6">
    <mergeCell ref="C1:F1"/>
    <mergeCell ref="G1:J1"/>
    <mergeCell ref="C2:D2"/>
    <mergeCell ref="E2:F2"/>
    <mergeCell ref="G2:H2"/>
    <mergeCell ref="I2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684C-4A9D-466D-AE15-75C8A7B28660}">
  <dimension ref="B1:Q5"/>
  <sheetViews>
    <sheetView workbookViewId="0">
      <selection activeCell="C30" sqref="C30"/>
    </sheetView>
  </sheetViews>
  <sheetFormatPr defaultRowHeight="14.45"/>
  <cols>
    <col min="2" max="2" width="45.85546875" customWidth="1"/>
    <col min="5" max="5" width="17.5703125" customWidth="1"/>
    <col min="9" max="9" width="16" customWidth="1"/>
  </cols>
  <sheetData>
    <row r="1" spans="2:17">
      <c r="D1" s="82" t="s">
        <v>55</v>
      </c>
      <c r="E1" s="82"/>
      <c r="F1" s="82"/>
      <c r="G1" s="82"/>
      <c r="H1" s="82"/>
      <c r="I1" s="82"/>
      <c r="J1" s="82" t="s">
        <v>56</v>
      </c>
      <c r="K1" s="82"/>
      <c r="L1" s="82"/>
      <c r="M1" s="82"/>
      <c r="N1" s="82"/>
      <c r="O1" s="82"/>
      <c r="P1" s="82"/>
      <c r="Q1" s="82"/>
    </row>
    <row r="2" spans="2:17">
      <c r="C2" s="35"/>
      <c r="D2" s="80" t="s">
        <v>57</v>
      </c>
      <c r="E2" s="81"/>
      <c r="F2" s="80" t="s">
        <v>58</v>
      </c>
      <c r="G2" s="81"/>
      <c r="H2" s="80" t="s">
        <v>59</v>
      </c>
      <c r="I2" s="81"/>
      <c r="J2" s="80" t="s">
        <v>60</v>
      </c>
      <c r="K2" s="81"/>
      <c r="L2" s="83" t="s">
        <v>61</v>
      </c>
      <c r="M2" s="83"/>
      <c r="N2" s="83" t="s">
        <v>62</v>
      </c>
      <c r="O2" s="83"/>
      <c r="P2" s="83" t="s">
        <v>63</v>
      </c>
      <c r="Q2" s="83"/>
    </row>
    <row r="3" spans="2:17">
      <c r="B3" t="s">
        <v>64</v>
      </c>
      <c r="C3" s="35"/>
      <c r="D3" s="34" t="s">
        <v>24</v>
      </c>
      <c r="E3" s="34" t="s">
        <v>21</v>
      </c>
      <c r="F3" s="34" t="s">
        <v>24</v>
      </c>
      <c r="G3" s="34" t="s">
        <v>21</v>
      </c>
      <c r="H3" s="34" t="s">
        <v>24</v>
      </c>
      <c r="I3" s="34" t="s">
        <v>21</v>
      </c>
      <c r="J3" s="34" t="s">
        <v>24</v>
      </c>
      <c r="K3" s="34" t="s">
        <v>21</v>
      </c>
      <c r="L3" s="34" t="s">
        <v>24</v>
      </c>
      <c r="M3" s="34" t="s">
        <v>21</v>
      </c>
      <c r="N3" s="34" t="s">
        <v>24</v>
      </c>
      <c r="O3" s="34" t="s">
        <v>21</v>
      </c>
      <c r="P3" s="34" t="s">
        <v>24</v>
      </c>
      <c r="Q3" s="34" t="s">
        <v>21</v>
      </c>
    </row>
    <row r="4" spans="2:17">
      <c r="C4" s="35" t="s">
        <v>65</v>
      </c>
      <c r="D4" s="36">
        <v>7.9857730217113385</v>
      </c>
      <c r="E4" s="36">
        <v>8.5097231268537179</v>
      </c>
      <c r="F4" s="36">
        <v>16.459467768402387</v>
      </c>
      <c r="G4" s="36">
        <v>17.48527924826071</v>
      </c>
      <c r="H4" s="36">
        <v>26.668739782601303</v>
      </c>
      <c r="I4" s="36">
        <v>27.347587323622136</v>
      </c>
      <c r="J4" s="36">
        <v>5.7563180669222742</v>
      </c>
      <c r="K4" s="36">
        <v>5.9482968469682627</v>
      </c>
      <c r="L4" s="36">
        <v>24.512186448745059</v>
      </c>
      <c r="M4" s="36">
        <v>34.957300206766803</v>
      </c>
      <c r="N4" s="36">
        <v>29.794684566900131</v>
      </c>
      <c r="O4" s="36">
        <v>35.99854099158604</v>
      </c>
      <c r="P4" s="36">
        <v>7.1170296649653286</v>
      </c>
      <c r="Q4" s="36">
        <v>4.6320649216350853</v>
      </c>
    </row>
    <row r="5" spans="2:17">
      <c r="C5" s="35" t="s">
        <v>54</v>
      </c>
      <c r="D5" s="36">
        <v>92.014226978288377</v>
      </c>
      <c r="E5" s="36">
        <v>91.4902768731462</v>
      </c>
      <c r="F5" s="36">
        <v>83.540532231596714</v>
      </c>
      <c r="G5" s="36">
        <v>82.514720751741066</v>
      </c>
      <c r="H5" s="36">
        <v>73.331260217398182</v>
      </c>
      <c r="I5" s="36">
        <v>72.652412676377736</v>
      </c>
      <c r="J5" s="36">
        <v>94.24368193307761</v>
      </c>
      <c r="K5" s="36">
        <v>94.051703153031724</v>
      </c>
      <c r="L5" s="36">
        <v>75.487813551254646</v>
      </c>
      <c r="M5" s="36">
        <v>65.04269979323405</v>
      </c>
      <c r="N5" s="36">
        <v>70.205315433099983</v>
      </c>
      <c r="O5" s="36">
        <v>64.00145900841369</v>
      </c>
      <c r="P5" s="36">
        <v>92.882970335034656</v>
      </c>
      <c r="Q5" s="36">
        <v>95.367935078364837</v>
      </c>
    </row>
  </sheetData>
  <mergeCells count="9">
    <mergeCell ref="D1:I1"/>
    <mergeCell ref="J1:Q1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9C9E-44B2-4BF8-8280-443C4AC6B916}">
  <dimension ref="B1:Q5"/>
  <sheetViews>
    <sheetView workbookViewId="0">
      <selection activeCell="I33" sqref="I33"/>
    </sheetView>
  </sheetViews>
  <sheetFormatPr defaultRowHeight="14.45"/>
  <cols>
    <col min="2" max="2" width="64" customWidth="1"/>
    <col min="5" max="5" width="14.85546875" customWidth="1"/>
    <col min="9" max="9" width="17.140625" customWidth="1"/>
  </cols>
  <sheetData>
    <row r="1" spans="2:17">
      <c r="D1" s="82" t="s">
        <v>55</v>
      </c>
      <c r="E1" s="82"/>
      <c r="F1" s="82"/>
      <c r="G1" s="82"/>
      <c r="H1" s="82"/>
      <c r="I1" s="82"/>
      <c r="J1" s="82" t="s">
        <v>56</v>
      </c>
      <c r="K1" s="82"/>
      <c r="L1" s="82"/>
      <c r="M1" s="82"/>
      <c r="N1" s="82"/>
      <c r="O1" s="82"/>
      <c r="P1" s="82"/>
      <c r="Q1" s="82"/>
    </row>
    <row r="2" spans="2:17">
      <c r="C2" s="35"/>
      <c r="D2" s="80" t="s">
        <v>57</v>
      </c>
      <c r="E2" s="81"/>
      <c r="F2" s="84" t="s">
        <v>58</v>
      </c>
      <c r="G2" s="85"/>
      <c r="H2" s="84" t="s">
        <v>59</v>
      </c>
      <c r="I2" s="85"/>
      <c r="J2" s="80" t="s">
        <v>60</v>
      </c>
      <c r="K2" s="81"/>
      <c r="L2" s="83" t="s">
        <v>61</v>
      </c>
      <c r="M2" s="83"/>
      <c r="N2" s="83" t="s">
        <v>62</v>
      </c>
      <c r="O2" s="83"/>
      <c r="P2" s="83" t="s">
        <v>63</v>
      </c>
      <c r="Q2" s="83"/>
    </row>
    <row r="3" spans="2:17" ht="28.9">
      <c r="B3" s="32" t="s">
        <v>66</v>
      </c>
      <c r="C3" s="35"/>
      <c r="D3" s="37" t="s">
        <v>24</v>
      </c>
      <c r="E3" s="37" t="s">
        <v>21</v>
      </c>
      <c r="F3" s="37" t="s">
        <v>24</v>
      </c>
      <c r="G3" s="37" t="s">
        <v>21</v>
      </c>
      <c r="H3" s="37" t="s">
        <v>24</v>
      </c>
      <c r="I3" s="37" t="s">
        <v>21</v>
      </c>
      <c r="J3" s="37" t="s">
        <v>24</v>
      </c>
      <c r="K3" s="37" t="s">
        <v>21</v>
      </c>
      <c r="L3" s="37" t="s">
        <v>24</v>
      </c>
      <c r="M3" s="37" t="s">
        <v>21</v>
      </c>
      <c r="N3" s="37" t="s">
        <v>24</v>
      </c>
      <c r="O3" s="37" t="s">
        <v>21</v>
      </c>
      <c r="P3" s="37" t="s">
        <v>24</v>
      </c>
      <c r="Q3" s="37" t="s">
        <v>21</v>
      </c>
    </row>
    <row r="4" spans="2:17">
      <c r="C4" s="35" t="s">
        <v>53</v>
      </c>
      <c r="D4" s="36">
        <v>23.625000608834892</v>
      </c>
      <c r="E4" s="36">
        <v>34.702998424531906</v>
      </c>
      <c r="F4" s="36">
        <v>23.754463150376257</v>
      </c>
      <c r="G4" s="36">
        <v>36.489851721160584</v>
      </c>
      <c r="H4" s="36">
        <v>16.385798112397438</v>
      </c>
      <c r="I4" s="36">
        <v>34.057104997740524</v>
      </c>
      <c r="J4" s="36">
        <v>45.150349611237296</v>
      </c>
      <c r="K4" s="36">
        <v>49.88114098355171</v>
      </c>
      <c r="L4" s="36">
        <v>28.072411886707481</v>
      </c>
      <c r="M4" s="36">
        <v>42.132114590032302</v>
      </c>
      <c r="N4" s="36">
        <v>14.741702539964722</v>
      </c>
      <c r="O4" s="36">
        <v>35.5218231315691</v>
      </c>
      <c r="P4" s="36">
        <v>13.017088063423115</v>
      </c>
      <c r="Q4" s="36">
        <v>25.750453969462058</v>
      </c>
    </row>
    <row r="5" spans="2:17">
      <c r="C5" s="35" t="s">
        <v>54</v>
      </c>
      <c r="D5" s="36">
        <v>76.374999391164593</v>
      </c>
      <c r="E5" s="36">
        <v>65.297001575467533</v>
      </c>
      <c r="F5" s="36">
        <v>76.245536849621985</v>
      </c>
      <c r="G5" s="36">
        <v>63.510148278842912</v>
      </c>
      <c r="H5" s="36">
        <v>83.614201887602263</v>
      </c>
      <c r="I5" s="36">
        <v>65.942895002259306</v>
      </c>
      <c r="J5" s="36">
        <v>54.849650388762129</v>
      </c>
      <c r="K5" s="36">
        <v>50.118859016446926</v>
      </c>
      <c r="L5" s="36">
        <v>71.92758811329206</v>
      </c>
      <c r="M5" s="36">
        <v>57.867885409968579</v>
      </c>
      <c r="N5" s="36">
        <v>85.258297460035479</v>
      </c>
      <c r="O5" s="36">
        <v>64.478176868430367</v>
      </c>
      <c r="P5" s="36">
        <v>86.982911936576642</v>
      </c>
      <c r="Q5" s="36">
        <v>74.249546030537772</v>
      </c>
    </row>
  </sheetData>
  <mergeCells count="9">
    <mergeCell ref="D1:I1"/>
    <mergeCell ref="J1:Q1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FE19-49F0-4DD2-A9F4-189D6CEEB487}">
  <dimension ref="A1:N48"/>
  <sheetViews>
    <sheetView workbookViewId="0">
      <selection activeCell="E25" sqref="E25"/>
    </sheetView>
  </sheetViews>
  <sheetFormatPr defaultRowHeight="14.45"/>
  <sheetData>
    <row r="1" spans="2:14">
      <c r="B1" s="83" t="s">
        <v>64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2:14">
      <c r="B2" s="35"/>
      <c r="C2" s="83" t="s">
        <v>7</v>
      </c>
      <c r="D2" s="83"/>
      <c r="E2" s="83" t="s">
        <v>67</v>
      </c>
      <c r="F2" s="83"/>
      <c r="G2" s="83" t="s">
        <v>68</v>
      </c>
      <c r="H2" s="83"/>
      <c r="I2" s="83" t="s">
        <v>7</v>
      </c>
      <c r="J2" s="83"/>
      <c r="K2" s="83" t="s">
        <v>67</v>
      </c>
      <c r="L2" s="83"/>
      <c r="M2" s="83" t="s">
        <v>68</v>
      </c>
      <c r="N2" s="83"/>
    </row>
    <row r="3" spans="2:14">
      <c r="B3" s="35"/>
      <c r="C3" s="37" t="s">
        <v>24</v>
      </c>
      <c r="D3" s="37" t="s">
        <v>21</v>
      </c>
      <c r="E3" s="37" t="s">
        <v>24</v>
      </c>
      <c r="F3" s="37" t="s">
        <v>21</v>
      </c>
      <c r="G3" s="37" t="s">
        <v>24</v>
      </c>
      <c r="H3" s="37" t="s">
        <v>21</v>
      </c>
      <c r="I3" s="37" t="s">
        <v>26</v>
      </c>
      <c r="J3" s="37" t="s">
        <v>27</v>
      </c>
      <c r="K3" s="37" t="s">
        <v>26</v>
      </c>
      <c r="L3" s="37" t="s">
        <v>27</v>
      </c>
      <c r="M3" s="37" t="s">
        <v>26</v>
      </c>
      <c r="N3" s="37" t="s">
        <v>27</v>
      </c>
    </row>
    <row r="4" spans="2:14">
      <c r="B4" s="35" t="s">
        <v>53</v>
      </c>
      <c r="C4" s="38">
        <v>17.679810920551382</v>
      </c>
      <c r="D4" s="38">
        <v>20.8815149801049</v>
      </c>
      <c r="E4" s="38">
        <v>21.326186892586861</v>
      </c>
      <c r="F4" s="38">
        <v>22.03197782052171</v>
      </c>
      <c r="G4" s="38">
        <v>2.9616415474618019</v>
      </c>
      <c r="H4" s="38">
        <v>10.825324862968438</v>
      </c>
      <c r="I4" s="36">
        <v>22.672981249666119</v>
      </c>
      <c r="J4" s="36">
        <v>17.955564029193972</v>
      </c>
      <c r="K4" s="36">
        <v>24.26245337151709</v>
      </c>
      <c r="L4" s="36">
        <v>20.458349729184391</v>
      </c>
      <c r="M4" s="36">
        <v>5.1349549826056791</v>
      </c>
      <c r="N4" s="36">
        <v>12.407593087407024</v>
      </c>
    </row>
    <row r="5" spans="2:14">
      <c r="B5" s="35" t="s">
        <v>54</v>
      </c>
      <c r="C5" s="38">
        <v>82.320189079448397</v>
      </c>
      <c r="D5" s="38">
        <v>79.11848501989661</v>
      </c>
      <c r="E5" s="38">
        <v>78.673813107413807</v>
      </c>
      <c r="F5" s="38">
        <v>77.968022179478197</v>
      </c>
      <c r="G5" s="38">
        <v>97.038358452538105</v>
      </c>
      <c r="H5" s="38">
        <v>89.174675137031542</v>
      </c>
      <c r="I5" s="36">
        <v>77.327018750334389</v>
      </c>
      <c r="J5" s="36">
        <v>82.044435970805182</v>
      </c>
      <c r="K5" s="36">
        <v>75.737546628483187</v>
      </c>
      <c r="L5" s="36">
        <v>79.541650270815126</v>
      </c>
      <c r="M5" s="36">
        <v>94.865045017394834</v>
      </c>
      <c r="N5" s="36">
        <v>87.592406912592978</v>
      </c>
    </row>
    <row r="34" spans="1:2">
      <c r="A34" s="39"/>
      <c r="B34" s="39"/>
    </row>
    <row r="48" spans="1:2">
      <c r="B48" s="39"/>
    </row>
  </sheetData>
  <mergeCells count="7">
    <mergeCell ref="B1:N1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F9C-F02B-4EE4-AB2B-73091E270405}">
  <dimension ref="B1:N5"/>
  <sheetViews>
    <sheetView workbookViewId="0">
      <selection activeCell="F24" sqref="F24"/>
    </sheetView>
  </sheetViews>
  <sheetFormatPr defaultRowHeight="14.45"/>
  <sheetData>
    <row r="1" spans="2:14">
      <c r="C1" s="83" t="s">
        <v>66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2:14">
      <c r="C2" s="83" t="s">
        <v>7</v>
      </c>
      <c r="D2" s="83"/>
      <c r="E2" s="83" t="s">
        <v>67</v>
      </c>
      <c r="F2" s="83"/>
      <c r="G2" s="83" t="s">
        <v>68</v>
      </c>
      <c r="H2" s="83"/>
      <c r="I2" s="83" t="s">
        <v>7</v>
      </c>
      <c r="J2" s="83"/>
      <c r="K2" s="83" t="s">
        <v>67</v>
      </c>
      <c r="L2" s="83"/>
      <c r="M2" s="83" t="s">
        <v>68</v>
      </c>
      <c r="N2" s="83"/>
    </row>
    <row r="3" spans="2:14">
      <c r="C3" s="37" t="s">
        <v>24</v>
      </c>
      <c r="D3" s="37" t="s">
        <v>21</v>
      </c>
      <c r="E3" s="37" t="s">
        <v>24</v>
      </c>
      <c r="F3" s="37" t="s">
        <v>21</v>
      </c>
      <c r="G3" s="37" t="s">
        <v>24</v>
      </c>
      <c r="H3" s="37" t="s">
        <v>21</v>
      </c>
      <c r="I3" s="37" t="s">
        <v>26</v>
      </c>
      <c r="J3" s="37" t="s">
        <v>27</v>
      </c>
      <c r="K3" s="37" t="s">
        <v>26</v>
      </c>
      <c r="L3" s="37" t="s">
        <v>27</v>
      </c>
      <c r="M3" s="37" t="s">
        <v>26</v>
      </c>
      <c r="N3" s="37" t="s">
        <v>27</v>
      </c>
    </row>
    <row r="4" spans="2:14">
      <c r="B4" s="35" t="s">
        <v>53</v>
      </c>
      <c r="C4" s="38">
        <v>16.06325545896626</v>
      </c>
      <c r="D4" s="38">
        <v>30.408856518760885</v>
      </c>
      <c r="E4" s="38">
        <v>39.376708825453584</v>
      </c>
      <c r="F4" s="38">
        <v>47.623056097081026</v>
      </c>
      <c r="G4" s="38">
        <v>39.200478772948657</v>
      </c>
      <c r="H4" s="38">
        <v>38.940887746895683</v>
      </c>
      <c r="I4" s="36">
        <v>35.860137199802196</v>
      </c>
      <c r="J4" s="36">
        <v>18.067578541754695</v>
      </c>
      <c r="K4" s="36">
        <v>53.375995763568994</v>
      </c>
      <c r="L4" s="36">
        <v>39.337060328020122</v>
      </c>
      <c r="M4" s="36">
        <v>45.956080510684409</v>
      </c>
      <c r="N4" s="36">
        <v>28.458092263231134</v>
      </c>
    </row>
    <row r="5" spans="2:14">
      <c r="B5" s="35" t="s">
        <v>54</v>
      </c>
      <c r="C5" s="38">
        <v>83.936744541033676</v>
      </c>
      <c r="D5" s="38">
        <v>69.591143481241375</v>
      </c>
      <c r="E5" s="38">
        <v>60.62329117454788</v>
      </c>
      <c r="F5" s="38">
        <v>52.376943902918271</v>
      </c>
      <c r="G5" s="38">
        <v>60.799521227051379</v>
      </c>
      <c r="H5" s="38">
        <v>61.05911225310394</v>
      </c>
      <c r="I5" s="36">
        <v>64.139862800198699</v>
      </c>
      <c r="J5" s="36">
        <v>81.932421458244562</v>
      </c>
      <c r="K5" s="36">
        <v>46.624004236431979</v>
      </c>
      <c r="L5" s="36">
        <v>60.662939671978663</v>
      </c>
      <c r="M5" s="36">
        <v>54.04391948931552</v>
      </c>
      <c r="N5" s="36">
        <v>71.541907736769105</v>
      </c>
    </row>
  </sheetData>
  <mergeCells count="7">
    <mergeCell ref="C1:N1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4EE22-64C6-43B4-8AB8-AD58BA360578}"/>
</file>

<file path=customXml/itemProps2.xml><?xml version="1.0" encoding="utf-8"?>
<ds:datastoreItem xmlns:ds="http://schemas.openxmlformats.org/officeDocument/2006/customXml" ds:itemID="{79F1F389-4071-41A5-9EAF-06FDEE78DB9B}"/>
</file>

<file path=customXml/itemProps3.xml><?xml version="1.0" encoding="utf-8"?>
<ds:datastoreItem xmlns:ds="http://schemas.openxmlformats.org/officeDocument/2006/customXml" ds:itemID="{B8891112-5D43-4975-BC3A-054464839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Bergamante Francesca</dc:creator>
  <cp:keywords/>
  <dc:description/>
  <cp:lastModifiedBy/>
  <cp:revision/>
  <dcterms:created xsi:type="dcterms:W3CDTF">2023-10-19T15:19:31Z</dcterms:created>
  <dcterms:modified xsi:type="dcterms:W3CDTF">2024-05-22T07:33:52Z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</Properties>
</file>