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7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.diiorio\Desktop\gualtieri\"/>
    </mc:Choice>
  </mc:AlternateContent>
  <xr:revisionPtr revIDLastSave="0" documentId="8_{C51F61A4-7C15-47FE-8E4A-72B428380041}" xr6:coauthVersionLast="47" xr6:coauthVersionMax="47" xr10:uidLastSave="{00000000-0000-0000-0000-000000000000}"/>
  <bookViews>
    <workbookView xWindow="-120" yWindow="-120" windowWidth="29040" windowHeight="15840" xr2:uid="{A276712D-4879-43CE-98F9-8287B9CC79B8}"/>
  </bookViews>
  <sheets>
    <sheet name="Figura 3.1" sheetId="1" r:id="rId1"/>
    <sheet name="Figura 3.2" sheetId="4" r:id="rId2"/>
    <sheet name="Figura 3.3" sheetId="5" r:id="rId3"/>
    <sheet name="Figura 3.4" sheetId="7" r:id="rId4"/>
    <sheet name="Figura 3.5" sheetId="11" r:id="rId5"/>
  </sheets>
  <externalReferences>
    <externalReference r:id="rId6"/>
  </externalReferences>
  <definedNames>
    <definedName name="List_country">OFFSET(#REF!,0,0,50-COUNTIF(#REF!,""))</definedName>
    <definedName name="List_var1">OFFSET(#REF!,0,0,50-COUNTIF(#REF!,""))</definedName>
    <definedName name="List_var2">OFFSET(#REF!,0,0,50-COUNTIF(#REF!,""))</definedName>
    <definedName name="List_var3">OFFSET(#REF!,0,0,50-COUNTIF(#REF!,""))</definedName>
    <definedName name="List_var4">OFFSET(#REF!,0,0,50-COUNTIF(#REF!,""))</definedName>
    <definedName name="List_var5">OFFSET('[1]Figure 1.'!$I$45,0,0,50-COUNTIF('[1]Figure 1.'!$D$45:$D$85,""))</definedName>
    <definedName name="List_var6">OFFSET('[1]Figure 1.'!$J$45,0,0,50-COUNTIF('[1]Figure 1.'!$D$45:$D$85,""))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1" l="1"/>
  <c r="L16" i="11"/>
  <c r="C17" i="11"/>
  <c r="D17" i="11"/>
  <c r="E17" i="11"/>
  <c r="F17" i="11"/>
  <c r="G17" i="11"/>
  <c r="C19" i="11"/>
  <c r="D19" i="11"/>
  <c r="E19" i="11"/>
  <c r="F19" i="11"/>
  <c r="G19" i="11"/>
  <c r="H19" i="11"/>
  <c r="I19" i="11"/>
  <c r="J19" i="11"/>
  <c r="K19" i="11"/>
  <c r="L20" i="11"/>
  <c r="D21" i="11"/>
  <c r="E21" i="11"/>
  <c r="F21" i="11"/>
  <c r="G21" i="11"/>
  <c r="H21" i="11"/>
  <c r="I21" i="11"/>
  <c r="J21" i="11"/>
  <c r="K21" i="11"/>
  <c r="L21" i="11"/>
  <c r="C22" i="11"/>
  <c r="D22" i="11"/>
  <c r="E22" i="11"/>
  <c r="F22" i="11"/>
  <c r="F23" i="11"/>
  <c r="G23" i="11"/>
  <c r="H23" i="11"/>
  <c r="I23" i="11"/>
  <c r="J23" i="11"/>
  <c r="K23" i="11"/>
  <c r="L23" i="11"/>
  <c r="R43" i="1"/>
  <c r="M6" i="1"/>
  <c r="M7" i="1"/>
  <c r="M8" i="1"/>
  <c r="M9" i="1"/>
  <c r="M10" i="1"/>
  <c r="M11" i="1"/>
  <c r="M12" i="1"/>
  <c r="M13" i="1"/>
  <c r="M14" i="1"/>
  <c r="M15" i="1"/>
  <c r="M16" i="1"/>
  <c r="M18" i="1"/>
  <c r="B13" i="11"/>
  <c r="AL23" i="11"/>
  <c r="AL22" i="11"/>
  <c r="AL21" i="11"/>
  <c r="AL20" i="11"/>
  <c r="AL19" i="11"/>
  <c r="AL18" i="11"/>
  <c r="AL17" i="11"/>
  <c r="S17" i="11"/>
  <c r="T17" i="11"/>
  <c r="U17" i="11"/>
  <c r="V17" i="11"/>
  <c r="W17" i="11"/>
  <c r="X17" i="11"/>
  <c r="Y17" i="11"/>
  <c r="O18" i="11"/>
  <c r="P18" i="11"/>
  <c r="Q18" i="11"/>
  <c r="R18" i="11"/>
  <c r="S18" i="11"/>
  <c r="T18" i="11"/>
  <c r="U18" i="11"/>
  <c r="V18" i="11"/>
  <c r="W18" i="11"/>
  <c r="X18" i="11"/>
  <c r="Y18" i="11"/>
  <c r="O19" i="11"/>
  <c r="W19" i="11"/>
  <c r="X19" i="11"/>
  <c r="Y19" i="11"/>
  <c r="O20" i="11"/>
  <c r="P20" i="11"/>
  <c r="Q20" i="11"/>
  <c r="R20" i="11"/>
  <c r="S20" i="11"/>
  <c r="T20" i="11"/>
  <c r="U20" i="11"/>
  <c r="V20" i="11"/>
  <c r="W20" i="11"/>
  <c r="X20" i="11"/>
  <c r="Y20" i="11"/>
  <c r="O21" i="11"/>
  <c r="P21" i="11"/>
  <c r="Q21" i="11"/>
  <c r="Q22" i="11"/>
  <c r="R22" i="11"/>
  <c r="S22" i="11"/>
  <c r="T22" i="11"/>
  <c r="U22" i="11"/>
  <c r="V22" i="11"/>
  <c r="W22" i="11"/>
  <c r="X22" i="11"/>
  <c r="Y22" i="11"/>
  <c r="O23" i="11"/>
  <c r="P23" i="11"/>
  <c r="Q23" i="11"/>
  <c r="R23" i="11"/>
  <c r="S23" i="11"/>
  <c r="Y16" i="11"/>
  <c r="P16" i="11"/>
  <c r="Q16" i="11"/>
  <c r="R16" i="11"/>
  <c r="S16" i="11"/>
  <c r="T16" i="11"/>
  <c r="U16" i="11"/>
  <c r="Y6" i="11"/>
  <c r="P17" i="11" s="1"/>
  <c r="Y7" i="11"/>
  <c r="Y8" i="11"/>
  <c r="P19" i="11" s="1"/>
  <c r="Y9" i="11"/>
  <c r="Y10" i="11"/>
  <c r="R21" i="11" s="1"/>
  <c r="Y11" i="11"/>
  <c r="O22" i="11" s="1"/>
  <c r="Y12" i="11"/>
  <c r="T23" i="11" s="1"/>
  <c r="Y5" i="11"/>
  <c r="AL16" i="11" s="1"/>
  <c r="X13" i="11"/>
  <c r="W13" i="11"/>
  <c r="V13" i="11"/>
  <c r="U13" i="11"/>
  <c r="T13" i="11"/>
  <c r="S13" i="11"/>
  <c r="R13" i="11"/>
  <c r="Q13" i="11"/>
  <c r="P13" i="11"/>
  <c r="O13" i="11"/>
  <c r="Y13" i="11" s="1"/>
  <c r="K13" i="11"/>
  <c r="J13" i="11"/>
  <c r="I13" i="11"/>
  <c r="H13" i="11"/>
  <c r="G13" i="11"/>
  <c r="F13" i="11"/>
  <c r="E13" i="11"/>
  <c r="D13" i="11"/>
  <c r="C13" i="11"/>
  <c r="L12" i="11"/>
  <c r="B23" i="11" s="1"/>
  <c r="L11" i="11"/>
  <c r="G22" i="11" s="1"/>
  <c r="L10" i="11"/>
  <c r="B21" i="11" s="1"/>
  <c r="L9" i="11"/>
  <c r="C20" i="11" s="1"/>
  <c r="L8" i="11"/>
  <c r="L19" i="11" s="1"/>
  <c r="L7" i="11"/>
  <c r="D18" i="11" s="1"/>
  <c r="L6" i="11"/>
  <c r="H17" i="11" s="1"/>
  <c r="L5" i="11"/>
  <c r="B16" i="11" s="1"/>
  <c r="K22" i="7"/>
  <c r="K21" i="7"/>
  <c r="K20" i="7"/>
  <c r="K19" i="7"/>
  <c r="K18" i="7"/>
  <c r="K17" i="7"/>
  <c r="K16" i="7"/>
  <c r="K15" i="7"/>
  <c r="I22" i="7"/>
  <c r="I21" i="7"/>
  <c r="I20" i="7"/>
  <c r="I19" i="7"/>
  <c r="I18" i="7"/>
  <c r="I17" i="7"/>
  <c r="I16" i="7"/>
  <c r="I15" i="7"/>
  <c r="G22" i="7"/>
  <c r="G21" i="7"/>
  <c r="G20" i="7"/>
  <c r="G19" i="7"/>
  <c r="G18" i="7"/>
  <c r="G17" i="7"/>
  <c r="G16" i="7"/>
  <c r="G15" i="7"/>
  <c r="E22" i="7"/>
  <c r="E21" i="7"/>
  <c r="E20" i="7"/>
  <c r="E19" i="7"/>
  <c r="E18" i="7"/>
  <c r="E17" i="7"/>
  <c r="E16" i="7"/>
  <c r="E15" i="7"/>
  <c r="C22" i="7"/>
  <c r="C16" i="7"/>
  <c r="C17" i="7"/>
  <c r="C18" i="7"/>
  <c r="C19" i="7"/>
  <c r="C20" i="7"/>
  <c r="C21" i="7"/>
  <c r="C15" i="7"/>
  <c r="N189" i="5"/>
  <c r="E238" i="5"/>
  <c r="C239" i="5"/>
  <c r="E239" i="5"/>
  <c r="C241" i="5"/>
  <c r="E241" i="5"/>
  <c r="E242" i="5"/>
  <c r="F242" i="5"/>
  <c r="H242" i="5"/>
  <c r="I242" i="5"/>
  <c r="B243" i="5"/>
  <c r="C243" i="5"/>
  <c r="E243" i="5"/>
  <c r="C245" i="5"/>
  <c r="E245" i="5"/>
  <c r="E246" i="5"/>
  <c r="F246" i="5"/>
  <c r="H246" i="5"/>
  <c r="C247" i="5"/>
  <c r="E248" i="5"/>
  <c r="F248" i="5"/>
  <c r="H248" i="5"/>
  <c r="I248" i="5"/>
  <c r="B249" i="5"/>
  <c r="C249" i="5"/>
  <c r="E249" i="5"/>
  <c r="E237" i="5"/>
  <c r="N237" i="5" s="1"/>
  <c r="H237" i="5"/>
  <c r="Q237" i="5" s="1"/>
  <c r="I237" i="5"/>
  <c r="R237" i="5" s="1"/>
  <c r="C234" i="5"/>
  <c r="C237" i="5" s="1"/>
  <c r="L237" i="5" s="1"/>
  <c r="D234" i="5"/>
  <c r="D237" i="5" s="1"/>
  <c r="M237" i="5" s="1"/>
  <c r="E234" i="5"/>
  <c r="E244" i="5" s="1"/>
  <c r="F234" i="5"/>
  <c r="F237" i="5" s="1"/>
  <c r="O237" i="5" s="1"/>
  <c r="G234" i="5"/>
  <c r="G238" i="5" s="1"/>
  <c r="H234" i="5"/>
  <c r="H239" i="5" s="1"/>
  <c r="I234" i="5"/>
  <c r="I239" i="5" s="1"/>
  <c r="B234" i="5"/>
  <c r="B238" i="5" s="1"/>
  <c r="C186" i="5"/>
  <c r="C189" i="5" s="1"/>
  <c r="L189" i="5" s="1"/>
  <c r="D186" i="5"/>
  <c r="D197" i="5" s="1"/>
  <c r="E186" i="5"/>
  <c r="E189" i="5" s="1"/>
  <c r="F186" i="5"/>
  <c r="F189" i="5" s="1"/>
  <c r="O189" i="5" s="1"/>
  <c r="G186" i="5"/>
  <c r="G189" i="5" s="1"/>
  <c r="P189" i="5" s="1"/>
  <c r="H186" i="5"/>
  <c r="H189" i="5" s="1"/>
  <c r="Q189" i="5" s="1"/>
  <c r="I186" i="5"/>
  <c r="I199" i="5" s="1"/>
  <c r="B186" i="5"/>
  <c r="B190" i="5" s="1"/>
  <c r="C137" i="5"/>
  <c r="C140" i="5" s="1"/>
  <c r="L140" i="5" s="1"/>
  <c r="D137" i="5"/>
  <c r="D140" i="5" s="1"/>
  <c r="M140" i="5" s="1"/>
  <c r="E137" i="5"/>
  <c r="E140" i="5" s="1"/>
  <c r="N140" i="5" s="1"/>
  <c r="F137" i="5"/>
  <c r="F140" i="5" s="1"/>
  <c r="O140" i="5" s="1"/>
  <c r="G137" i="5"/>
  <c r="G140" i="5" s="1"/>
  <c r="P140" i="5" s="1"/>
  <c r="H137" i="5"/>
  <c r="H140" i="5" s="1"/>
  <c r="Q140" i="5" s="1"/>
  <c r="I137" i="5"/>
  <c r="I147" i="5" s="1"/>
  <c r="B137" i="5"/>
  <c r="B141" i="5" s="1"/>
  <c r="F51" i="4"/>
  <c r="F40" i="4"/>
  <c r="F42" i="4"/>
  <c r="F43" i="4"/>
  <c r="F45" i="4"/>
  <c r="F46" i="4"/>
  <c r="F47" i="4"/>
  <c r="F48" i="4"/>
  <c r="F49" i="4"/>
  <c r="F39" i="4"/>
  <c r="E21" i="4"/>
  <c r="E22" i="4"/>
  <c r="E23" i="4"/>
  <c r="E24" i="4"/>
  <c r="E25" i="4"/>
  <c r="E26" i="4"/>
  <c r="E27" i="4"/>
  <c r="E28" i="4"/>
  <c r="E29" i="4"/>
  <c r="E30" i="4"/>
  <c r="E32" i="4"/>
  <c r="E20" i="4"/>
  <c r="B21" i="4"/>
  <c r="B22" i="4"/>
  <c r="B23" i="4"/>
  <c r="B24" i="4"/>
  <c r="B25" i="4"/>
  <c r="B26" i="4"/>
  <c r="B27" i="4"/>
  <c r="B28" i="4"/>
  <c r="B29" i="4"/>
  <c r="B30" i="4"/>
  <c r="B32" i="4"/>
  <c r="B20" i="4"/>
  <c r="C88" i="5"/>
  <c r="C99" i="5" s="1"/>
  <c r="D88" i="5"/>
  <c r="D93" i="5" s="1"/>
  <c r="E88" i="5"/>
  <c r="E92" i="5" s="1"/>
  <c r="F88" i="5"/>
  <c r="F91" i="5" s="1"/>
  <c r="O91" i="5" s="1"/>
  <c r="G88" i="5"/>
  <c r="G91" i="5" s="1"/>
  <c r="P91" i="5" s="1"/>
  <c r="H88" i="5"/>
  <c r="H91" i="5" s="1"/>
  <c r="Q91" i="5" s="1"/>
  <c r="I88" i="5"/>
  <c r="I101" i="5" s="1"/>
  <c r="B88" i="5"/>
  <c r="B92" i="5" s="1"/>
  <c r="C40" i="5"/>
  <c r="C43" i="5" s="1"/>
  <c r="L43" i="5" s="1"/>
  <c r="D40" i="5"/>
  <c r="D51" i="5" s="1"/>
  <c r="E40" i="5"/>
  <c r="E53" i="5" s="1"/>
  <c r="F40" i="5"/>
  <c r="F46" i="5" s="1"/>
  <c r="G40" i="5"/>
  <c r="G51" i="5" s="1"/>
  <c r="H40" i="5"/>
  <c r="H51" i="5" s="1"/>
  <c r="I40" i="5"/>
  <c r="I49" i="5" s="1"/>
  <c r="B40" i="5"/>
  <c r="B49" i="5" s="1"/>
  <c r="R32" i="1"/>
  <c r="R33" i="1"/>
  <c r="R34" i="1"/>
  <c r="R35" i="1"/>
  <c r="R36" i="1"/>
  <c r="R37" i="1"/>
  <c r="R38" i="1"/>
  <c r="R39" i="1"/>
  <c r="R40" i="1"/>
  <c r="R41" i="1"/>
  <c r="R31" i="1"/>
  <c r="R24" i="11" l="1"/>
  <c r="T24" i="11"/>
  <c r="V24" i="11"/>
  <c r="W24" i="11"/>
  <c r="X24" i="11"/>
  <c r="AL24" i="11"/>
  <c r="Y24" i="11"/>
  <c r="P24" i="11"/>
  <c r="Q24" i="11"/>
  <c r="S24" i="11"/>
  <c r="U24" i="11"/>
  <c r="B24" i="11"/>
  <c r="J16" i="11"/>
  <c r="L18" i="11"/>
  <c r="G16" i="11"/>
  <c r="C16" i="11"/>
  <c r="AC16" i="11" s="1"/>
  <c r="I16" i="11"/>
  <c r="H16" i="11"/>
  <c r="K18" i="11"/>
  <c r="AK18" i="11" s="1"/>
  <c r="F16" i="11"/>
  <c r="AF16" i="11" s="1"/>
  <c r="C21" i="11"/>
  <c r="AC21" i="11" s="1"/>
  <c r="E16" i="11"/>
  <c r="AE16" i="11" s="1"/>
  <c r="D16" i="11"/>
  <c r="AD16" i="11" s="1"/>
  <c r="G18" i="11"/>
  <c r="D23" i="11"/>
  <c r="O24" i="11"/>
  <c r="X21" i="11"/>
  <c r="V19" i="11"/>
  <c r="I20" i="11"/>
  <c r="AI20" i="11" s="1"/>
  <c r="E18" i="11"/>
  <c r="L22" i="11"/>
  <c r="H20" i="11"/>
  <c r="B22" i="11"/>
  <c r="V21" i="11"/>
  <c r="AI21" i="11" s="1"/>
  <c r="R17" i="11"/>
  <c r="K22" i="11"/>
  <c r="C18" i="11"/>
  <c r="AC18" i="11" s="1"/>
  <c r="J22" i="11"/>
  <c r="AJ22" i="11" s="1"/>
  <c r="R19" i="11"/>
  <c r="AE19" i="11" s="1"/>
  <c r="K17" i="11"/>
  <c r="AK17" i="11" s="1"/>
  <c r="W16" i="11"/>
  <c r="U23" i="11"/>
  <c r="S21" i="11"/>
  <c r="AF21" i="11" s="1"/>
  <c r="Q19" i="11"/>
  <c r="AD19" i="11" s="1"/>
  <c r="O17" i="11"/>
  <c r="H22" i="11"/>
  <c r="AH22" i="11" s="1"/>
  <c r="D20" i="11"/>
  <c r="AD20" i="11" s="1"/>
  <c r="J17" i="11"/>
  <c r="B18" i="11"/>
  <c r="J18" i="11"/>
  <c r="I18" i="11"/>
  <c r="P22" i="11"/>
  <c r="AC22" i="11" s="1"/>
  <c r="H18" i="11"/>
  <c r="E23" i="11"/>
  <c r="AE23" i="11" s="1"/>
  <c r="K20" i="11"/>
  <c r="Y21" i="11"/>
  <c r="J20" i="11"/>
  <c r="AJ20" i="11" s="1"/>
  <c r="F18" i="11"/>
  <c r="AF18" i="11" s="1"/>
  <c r="C23" i="11"/>
  <c r="AC23" i="11" s="1"/>
  <c r="Y23" i="11"/>
  <c r="W21" i="11"/>
  <c r="U19" i="11"/>
  <c r="AH19" i="11" s="1"/>
  <c r="X23" i="11"/>
  <c r="AK23" i="11" s="1"/>
  <c r="T19" i="11"/>
  <c r="AG19" i="11" s="1"/>
  <c r="G20" i="11"/>
  <c r="AG20" i="11" s="1"/>
  <c r="O16" i="11"/>
  <c r="AB16" i="11" s="1"/>
  <c r="W23" i="11"/>
  <c r="AJ23" i="11" s="1"/>
  <c r="U21" i="11"/>
  <c r="AH21" i="11" s="1"/>
  <c r="S19" i="11"/>
  <c r="AF19" i="11" s="1"/>
  <c r="Q17" i="11"/>
  <c r="AD17" i="11" s="1"/>
  <c r="F20" i="11"/>
  <c r="AF20" i="11" s="1"/>
  <c r="L17" i="11"/>
  <c r="B20" i="11"/>
  <c r="X16" i="11"/>
  <c r="V23" i="11"/>
  <c r="T21" i="11"/>
  <c r="I22" i="11"/>
  <c r="E20" i="11"/>
  <c r="B19" i="11"/>
  <c r="V16" i="11"/>
  <c r="I17" i="11"/>
  <c r="B17" i="11"/>
  <c r="B241" i="5"/>
  <c r="E247" i="5"/>
  <c r="I240" i="5"/>
  <c r="H240" i="5"/>
  <c r="B247" i="5"/>
  <c r="F240" i="5"/>
  <c r="I246" i="5"/>
  <c r="E240" i="5"/>
  <c r="N238" i="5"/>
  <c r="N239" i="5" s="1"/>
  <c r="N240" i="5" s="1"/>
  <c r="N241" i="5" s="1"/>
  <c r="N242" i="5" s="1"/>
  <c r="N243" i="5" s="1"/>
  <c r="N244" i="5" s="1"/>
  <c r="N245" i="5" s="1"/>
  <c r="N246" i="5" s="1"/>
  <c r="N247" i="5" s="1"/>
  <c r="N248" i="5" s="1"/>
  <c r="N249" i="5" s="1"/>
  <c r="B239" i="5"/>
  <c r="I238" i="5"/>
  <c r="R238" i="5" s="1"/>
  <c r="R239" i="5" s="1"/>
  <c r="R240" i="5" s="1"/>
  <c r="H238" i="5"/>
  <c r="Q238" i="5" s="1"/>
  <c r="Q239" i="5" s="1"/>
  <c r="Q240" i="5" s="1"/>
  <c r="B245" i="5"/>
  <c r="F238" i="5"/>
  <c r="O238" i="5" s="1"/>
  <c r="O239" i="5" s="1"/>
  <c r="O240" i="5" s="1"/>
  <c r="O241" i="5" s="1"/>
  <c r="O242" i="5" s="1"/>
  <c r="O243" i="5" s="1"/>
  <c r="O244" i="5" s="1"/>
  <c r="O245" i="5" s="1"/>
  <c r="O246" i="5" s="1"/>
  <c r="O247" i="5" s="1"/>
  <c r="O248" i="5" s="1"/>
  <c r="O249" i="5" s="1"/>
  <c r="I244" i="5"/>
  <c r="H244" i="5"/>
  <c r="F244" i="5"/>
  <c r="B237" i="5"/>
  <c r="K237" i="5" s="1"/>
  <c r="K238" i="5" s="1"/>
  <c r="K239" i="5" s="1"/>
  <c r="AH20" i="11"/>
  <c r="N92" i="5"/>
  <c r="G237" i="5"/>
  <c r="P237" i="5" s="1"/>
  <c r="P238" i="5" s="1"/>
  <c r="H249" i="5"/>
  <c r="H247" i="5"/>
  <c r="H245" i="5"/>
  <c r="H243" i="5"/>
  <c r="H241" i="5"/>
  <c r="G248" i="5"/>
  <c r="G240" i="5"/>
  <c r="D246" i="5"/>
  <c r="G249" i="5"/>
  <c r="G247" i="5"/>
  <c r="G245" i="5"/>
  <c r="G243" i="5"/>
  <c r="G241" i="5"/>
  <c r="G239" i="5"/>
  <c r="F249" i="5"/>
  <c r="F247" i="5"/>
  <c r="F245" i="5"/>
  <c r="F243" i="5"/>
  <c r="F241" i="5"/>
  <c r="F239" i="5"/>
  <c r="G244" i="5"/>
  <c r="D249" i="5"/>
  <c r="D247" i="5"/>
  <c r="D245" i="5"/>
  <c r="D243" i="5"/>
  <c r="D241" i="5"/>
  <c r="D239" i="5"/>
  <c r="G246" i="5"/>
  <c r="G242" i="5"/>
  <c r="D248" i="5"/>
  <c r="D244" i="5"/>
  <c r="D242" i="5"/>
  <c r="D240" i="5"/>
  <c r="D238" i="5"/>
  <c r="M238" i="5" s="1"/>
  <c r="M239" i="5" s="1"/>
  <c r="M240" i="5" s="1"/>
  <c r="M241" i="5" s="1"/>
  <c r="M242" i="5" s="1"/>
  <c r="M243" i="5" s="1"/>
  <c r="M244" i="5" s="1"/>
  <c r="M245" i="5" s="1"/>
  <c r="M246" i="5" s="1"/>
  <c r="M247" i="5" s="1"/>
  <c r="M248" i="5" s="1"/>
  <c r="C248" i="5"/>
  <c r="C246" i="5"/>
  <c r="C244" i="5"/>
  <c r="C242" i="5"/>
  <c r="C240" i="5"/>
  <c r="C238" i="5"/>
  <c r="L238" i="5" s="1"/>
  <c r="L239" i="5" s="1"/>
  <c r="L240" i="5" s="1"/>
  <c r="L241" i="5" s="1"/>
  <c r="B248" i="5"/>
  <c r="B246" i="5"/>
  <c r="B244" i="5"/>
  <c r="B242" i="5"/>
  <c r="B240" i="5"/>
  <c r="I249" i="5"/>
  <c r="I247" i="5"/>
  <c r="I245" i="5"/>
  <c r="I243" i="5"/>
  <c r="I241" i="5"/>
  <c r="AH18" i="11"/>
  <c r="AI18" i="11"/>
  <c r="AJ18" i="11"/>
  <c r="AF22" i="11"/>
  <c r="AE22" i="11"/>
  <c r="AK22" i="11"/>
  <c r="AB23" i="11"/>
  <c r="AC20" i="11"/>
  <c r="L13" i="11"/>
  <c r="AD23" i="11"/>
  <c r="AD21" i="11"/>
  <c r="AF23" i="11"/>
  <c r="AE21" i="11"/>
  <c r="AG23" i="11"/>
  <c r="AK20" i="11"/>
  <c r="AB21" i="11"/>
  <c r="AG18" i="11"/>
  <c r="AH23" i="11"/>
  <c r="AG16" i="11"/>
  <c r="AH16" i="11"/>
  <c r="AI16" i="11"/>
  <c r="AJ16" i="11"/>
  <c r="AB19" i="11"/>
  <c r="AB17" i="11"/>
  <c r="AC17" i="11"/>
  <c r="AG21" i="11"/>
  <c r="AI23" i="11"/>
  <c r="AG17" i="11"/>
  <c r="AI19" i="11"/>
  <c r="AK21" i="11"/>
  <c r="AK16" i="11"/>
  <c r="AF17" i="11"/>
  <c r="AJ21" i="11"/>
  <c r="AH17" i="11"/>
  <c r="AI17" i="11"/>
  <c r="AK19" i="11"/>
  <c r="AB22" i="11"/>
  <c r="AE17" i="11"/>
  <c r="AJ19" i="11"/>
  <c r="AJ17" i="11"/>
  <c r="AC19" i="11"/>
  <c r="AB20" i="11"/>
  <c r="AD22" i="11"/>
  <c r="AB18" i="11"/>
  <c r="AE20" i="11"/>
  <c r="AG22" i="11"/>
  <c r="AD18" i="11"/>
  <c r="AE18" i="11"/>
  <c r="AI22" i="11"/>
  <c r="C192" i="5"/>
  <c r="D192" i="5"/>
  <c r="E195" i="5"/>
  <c r="D195" i="5"/>
  <c r="I198" i="5"/>
  <c r="G198" i="5"/>
  <c r="F198" i="5"/>
  <c r="E198" i="5"/>
  <c r="D198" i="5"/>
  <c r="C198" i="5"/>
  <c r="E200" i="5"/>
  <c r="H198" i="5"/>
  <c r="H195" i="5"/>
  <c r="F195" i="5"/>
  <c r="G195" i="5"/>
  <c r="F194" i="5"/>
  <c r="B201" i="5"/>
  <c r="I200" i="5"/>
  <c r="H200" i="5"/>
  <c r="G192" i="5"/>
  <c r="G200" i="5"/>
  <c r="F192" i="5"/>
  <c r="C195" i="5"/>
  <c r="B195" i="5"/>
  <c r="F201" i="5"/>
  <c r="I194" i="5"/>
  <c r="E201" i="5"/>
  <c r="H194" i="5"/>
  <c r="D201" i="5"/>
  <c r="G194" i="5"/>
  <c r="C201" i="5"/>
  <c r="I192" i="5"/>
  <c r="H192" i="5"/>
  <c r="F200" i="5"/>
  <c r="E192" i="5"/>
  <c r="B192" i="5"/>
  <c r="H197" i="5"/>
  <c r="I191" i="5"/>
  <c r="G197" i="5"/>
  <c r="F197" i="5"/>
  <c r="H201" i="5"/>
  <c r="E197" i="5"/>
  <c r="F191" i="5"/>
  <c r="B198" i="5"/>
  <c r="I197" i="5"/>
  <c r="H191" i="5"/>
  <c r="I201" i="5"/>
  <c r="G191" i="5"/>
  <c r="G201" i="5"/>
  <c r="I195" i="5"/>
  <c r="E191" i="5"/>
  <c r="D191" i="5"/>
  <c r="C197" i="5"/>
  <c r="B191" i="5"/>
  <c r="I190" i="5"/>
  <c r="I189" i="5"/>
  <c r="R189" i="5" s="1"/>
  <c r="H199" i="5"/>
  <c r="H196" i="5"/>
  <c r="H193" i="5"/>
  <c r="H190" i="5"/>
  <c r="Q190" i="5" s="1"/>
  <c r="I193" i="5"/>
  <c r="G199" i="5"/>
  <c r="G196" i="5"/>
  <c r="G193" i="5"/>
  <c r="G190" i="5"/>
  <c r="P190" i="5" s="1"/>
  <c r="E194" i="5"/>
  <c r="D194" i="5"/>
  <c r="C200" i="5"/>
  <c r="B197" i="5"/>
  <c r="I196" i="5"/>
  <c r="F199" i="5"/>
  <c r="F196" i="5"/>
  <c r="F193" i="5"/>
  <c r="F190" i="5"/>
  <c r="O190" i="5" s="1"/>
  <c r="D200" i="5"/>
  <c r="C191" i="5"/>
  <c r="B194" i="5"/>
  <c r="E199" i="5"/>
  <c r="E196" i="5"/>
  <c r="E193" i="5"/>
  <c r="E190" i="5"/>
  <c r="N190" i="5" s="1"/>
  <c r="N191" i="5" s="1"/>
  <c r="C194" i="5"/>
  <c r="B200" i="5"/>
  <c r="B189" i="5"/>
  <c r="K189" i="5" s="1"/>
  <c r="K190" i="5" s="1"/>
  <c r="D199" i="5"/>
  <c r="D196" i="5"/>
  <c r="D193" i="5"/>
  <c r="D190" i="5"/>
  <c r="D189" i="5"/>
  <c r="M189" i="5" s="1"/>
  <c r="C199" i="5"/>
  <c r="C196" i="5"/>
  <c r="C193" i="5"/>
  <c r="C190" i="5"/>
  <c r="L190" i="5" s="1"/>
  <c r="B199" i="5"/>
  <c r="B196" i="5"/>
  <c r="B193" i="5"/>
  <c r="F151" i="5"/>
  <c r="E149" i="5"/>
  <c r="H151" i="5"/>
  <c r="D151" i="5"/>
  <c r="G149" i="5"/>
  <c r="D149" i="5"/>
  <c r="I151" i="5"/>
  <c r="G151" i="5"/>
  <c r="E146" i="5"/>
  <c r="I149" i="5"/>
  <c r="H149" i="5"/>
  <c r="F149" i="5"/>
  <c r="D146" i="5"/>
  <c r="C146" i="5"/>
  <c r="B146" i="5"/>
  <c r="C151" i="5"/>
  <c r="I145" i="5"/>
  <c r="H145" i="5"/>
  <c r="G145" i="5"/>
  <c r="C149" i="5"/>
  <c r="F145" i="5"/>
  <c r="D145" i="5"/>
  <c r="C145" i="5"/>
  <c r="H143" i="5"/>
  <c r="D143" i="5"/>
  <c r="H152" i="5"/>
  <c r="F148" i="5"/>
  <c r="B143" i="5"/>
  <c r="I148" i="5"/>
  <c r="G152" i="5"/>
  <c r="D148" i="5"/>
  <c r="I142" i="5"/>
  <c r="F143" i="5"/>
  <c r="F152" i="5"/>
  <c r="C148" i="5"/>
  <c r="H142" i="5"/>
  <c r="E152" i="5"/>
  <c r="I146" i="5"/>
  <c r="G142" i="5"/>
  <c r="G143" i="5"/>
  <c r="B149" i="5"/>
  <c r="H148" i="5"/>
  <c r="D152" i="5"/>
  <c r="H146" i="5"/>
  <c r="F142" i="5"/>
  <c r="E143" i="5"/>
  <c r="I152" i="5"/>
  <c r="C143" i="5"/>
  <c r="C152" i="5"/>
  <c r="G146" i="5"/>
  <c r="D142" i="5"/>
  <c r="I143" i="5"/>
  <c r="G148" i="5"/>
  <c r="B152" i="5"/>
  <c r="F146" i="5"/>
  <c r="C142" i="5"/>
  <c r="E145" i="5"/>
  <c r="E142" i="5"/>
  <c r="B151" i="5"/>
  <c r="B148" i="5"/>
  <c r="B145" i="5"/>
  <c r="B142" i="5"/>
  <c r="I150" i="5"/>
  <c r="I140" i="5"/>
  <c r="R140" i="5" s="1"/>
  <c r="H150" i="5"/>
  <c r="H147" i="5"/>
  <c r="H144" i="5"/>
  <c r="H141" i="5"/>
  <c r="Q141" i="5" s="1"/>
  <c r="Q142" i="5" s="1"/>
  <c r="B140" i="5"/>
  <c r="K140" i="5" s="1"/>
  <c r="K141" i="5" s="1"/>
  <c r="G150" i="5"/>
  <c r="G147" i="5"/>
  <c r="G144" i="5"/>
  <c r="G141" i="5"/>
  <c r="P141" i="5" s="1"/>
  <c r="P142" i="5" s="1"/>
  <c r="P143" i="5" s="1"/>
  <c r="P144" i="5" s="1"/>
  <c r="P145" i="5" s="1"/>
  <c r="E148" i="5"/>
  <c r="F150" i="5"/>
  <c r="F147" i="5"/>
  <c r="F144" i="5"/>
  <c r="F141" i="5"/>
  <c r="O141" i="5" s="1"/>
  <c r="O142" i="5" s="1"/>
  <c r="I144" i="5"/>
  <c r="E150" i="5"/>
  <c r="E147" i="5"/>
  <c r="E144" i="5"/>
  <c r="E141" i="5"/>
  <c r="N141" i="5" s="1"/>
  <c r="E151" i="5"/>
  <c r="D150" i="5"/>
  <c r="D147" i="5"/>
  <c r="D144" i="5"/>
  <c r="D141" i="5"/>
  <c r="M141" i="5" s="1"/>
  <c r="I141" i="5"/>
  <c r="C150" i="5"/>
  <c r="C147" i="5"/>
  <c r="C144" i="5"/>
  <c r="C141" i="5"/>
  <c r="L141" i="5" s="1"/>
  <c r="B150" i="5"/>
  <c r="B147" i="5"/>
  <c r="B144" i="5"/>
  <c r="G102" i="5"/>
  <c r="D101" i="5"/>
  <c r="C101" i="5"/>
  <c r="I97" i="5"/>
  <c r="F102" i="5"/>
  <c r="H97" i="5"/>
  <c r="G97" i="5"/>
  <c r="H102" i="5"/>
  <c r="F97" i="5"/>
  <c r="D97" i="5"/>
  <c r="C97" i="5"/>
  <c r="C91" i="5"/>
  <c r="L91" i="5" s="1"/>
  <c r="C94" i="5"/>
  <c r="B97" i="5"/>
  <c r="I96" i="5"/>
  <c r="D94" i="5"/>
  <c r="E103" i="5"/>
  <c r="G93" i="5"/>
  <c r="D95" i="5"/>
  <c r="D103" i="5"/>
  <c r="F93" i="5"/>
  <c r="G96" i="5"/>
  <c r="F96" i="5"/>
  <c r="C95" i="5"/>
  <c r="C103" i="5"/>
  <c r="D92" i="5"/>
  <c r="H96" i="5"/>
  <c r="B103" i="5"/>
  <c r="C92" i="5"/>
  <c r="L92" i="5" s="1"/>
  <c r="L93" i="5" s="1"/>
  <c r="L94" i="5" s="1"/>
  <c r="L95" i="5" s="1"/>
  <c r="I102" i="5"/>
  <c r="E97" i="5"/>
  <c r="I100" i="5"/>
  <c r="E100" i="5"/>
  <c r="I94" i="5"/>
  <c r="D100" i="5"/>
  <c r="H94" i="5"/>
  <c r="C100" i="5"/>
  <c r="G94" i="5"/>
  <c r="H100" i="5"/>
  <c r="E91" i="5"/>
  <c r="N91" i="5" s="1"/>
  <c r="I99" i="5"/>
  <c r="H103" i="5"/>
  <c r="F99" i="5"/>
  <c r="B94" i="5"/>
  <c r="G100" i="5"/>
  <c r="F100" i="5"/>
  <c r="F94" i="5"/>
  <c r="G99" i="5"/>
  <c r="G103" i="5"/>
  <c r="D98" i="5"/>
  <c r="I93" i="5"/>
  <c r="B100" i="5"/>
  <c r="D91" i="5"/>
  <c r="M91" i="5" s="1"/>
  <c r="E94" i="5"/>
  <c r="H99" i="5"/>
  <c r="I103" i="5"/>
  <c r="F103" i="5"/>
  <c r="C98" i="5"/>
  <c r="H93" i="5"/>
  <c r="I92" i="5"/>
  <c r="E96" i="5"/>
  <c r="C96" i="5"/>
  <c r="B99" i="5"/>
  <c r="I95" i="5"/>
  <c r="I91" i="5"/>
  <c r="R91" i="5" s="1"/>
  <c r="H101" i="5"/>
  <c r="H98" i="5"/>
  <c r="H95" i="5"/>
  <c r="H92" i="5"/>
  <c r="Q92" i="5" s="1"/>
  <c r="E102" i="5"/>
  <c r="E93" i="5"/>
  <c r="D102" i="5"/>
  <c r="D96" i="5"/>
  <c r="C102" i="5"/>
  <c r="C93" i="5"/>
  <c r="B102" i="5"/>
  <c r="I98" i="5"/>
  <c r="G101" i="5"/>
  <c r="G98" i="5"/>
  <c r="G95" i="5"/>
  <c r="G92" i="5"/>
  <c r="P92" i="5" s="1"/>
  <c r="P93" i="5" s="1"/>
  <c r="P94" i="5" s="1"/>
  <c r="P95" i="5" s="1"/>
  <c r="P96" i="5" s="1"/>
  <c r="P97" i="5" s="1"/>
  <c r="P98" i="5" s="1"/>
  <c r="P99" i="5" s="1"/>
  <c r="P100" i="5" s="1"/>
  <c r="P101" i="5" s="1"/>
  <c r="P102" i="5" s="1"/>
  <c r="P103" i="5" s="1"/>
  <c r="D99" i="5"/>
  <c r="B93" i="5"/>
  <c r="F101" i="5"/>
  <c r="F98" i="5"/>
  <c r="F95" i="5"/>
  <c r="F92" i="5"/>
  <c r="O92" i="5" s="1"/>
  <c r="E99" i="5"/>
  <c r="B96" i="5"/>
  <c r="B91" i="5"/>
  <c r="K91" i="5" s="1"/>
  <c r="K92" i="5" s="1"/>
  <c r="E101" i="5"/>
  <c r="E98" i="5"/>
  <c r="E95" i="5"/>
  <c r="B101" i="5"/>
  <c r="B98" i="5"/>
  <c r="B95" i="5"/>
  <c r="B45" i="5"/>
  <c r="I55" i="5"/>
  <c r="G55" i="5"/>
  <c r="G49" i="5"/>
  <c r="F49" i="5"/>
  <c r="B48" i="5"/>
  <c r="C52" i="5"/>
  <c r="I48" i="5"/>
  <c r="B46" i="5"/>
  <c r="B44" i="5"/>
  <c r="H49" i="5"/>
  <c r="H48" i="5"/>
  <c r="B47" i="5"/>
  <c r="H55" i="5"/>
  <c r="G48" i="5"/>
  <c r="E49" i="5"/>
  <c r="C49" i="5"/>
  <c r="F48" i="5"/>
  <c r="E48" i="5"/>
  <c r="E55" i="5"/>
  <c r="E46" i="5"/>
  <c r="D46" i="5"/>
  <c r="C46" i="5"/>
  <c r="I45" i="5"/>
  <c r="I52" i="5"/>
  <c r="H45" i="5"/>
  <c r="Q45" i="5" s="1"/>
  <c r="H52" i="5"/>
  <c r="G45" i="5"/>
  <c r="D49" i="5"/>
  <c r="D48" i="5"/>
  <c r="D55" i="5"/>
  <c r="C55" i="5"/>
  <c r="D53" i="5"/>
  <c r="C53" i="5"/>
  <c r="G52" i="5"/>
  <c r="F45" i="5"/>
  <c r="F52" i="5"/>
  <c r="E52" i="5"/>
  <c r="F55" i="5"/>
  <c r="C48" i="5"/>
  <c r="E45" i="5"/>
  <c r="D45" i="5"/>
  <c r="D52" i="5"/>
  <c r="C45" i="5"/>
  <c r="D44" i="5"/>
  <c r="I47" i="5"/>
  <c r="G47" i="5"/>
  <c r="B43" i="5"/>
  <c r="K43" i="5" s="1"/>
  <c r="E54" i="5"/>
  <c r="I50" i="5"/>
  <c r="F47" i="5"/>
  <c r="C44" i="5"/>
  <c r="L44" i="5" s="1"/>
  <c r="F44" i="5"/>
  <c r="C51" i="5"/>
  <c r="B55" i="5"/>
  <c r="D54" i="5"/>
  <c r="H50" i="5"/>
  <c r="E47" i="5"/>
  <c r="I43" i="5"/>
  <c r="R43" i="5" s="1"/>
  <c r="I51" i="5"/>
  <c r="I54" i="5"/>
  <c r="F54" i="5"/>
  <c r="B54" i="5"/>
  <c r="C54" i="5"/>
  <c r="G50" i="5"/>
  <c r="D47" i="5"/>
  <c r="H43" i="5"/>
  <c r="Q43" i="5" s="1"/>
  <c r="H44" i="5"/>
  <c r="Q44" i="5" s="1"/>
  <c r="B53" i="5"/>
  <c r="I53" i="5"/>
  <c r="F50" i="5"/>
  <c r="C47" i="5"/>
  <c r="G43" i="5"/>
  <c r="P43" i="5" s="1"/>
  <c r="G44" i="5"/>
  <c r="H47" i="5"/>
  <c r="B52" i="5"/>
  <c r="H53" i="5"/>
  <c r="E50" i="5"/>
  <c r="I46" i="5"/>
  <c r="F43" i="5"/>
  <c r="O43" i="5" s="1"/>
  <c r="H54" i="5"/>
  <c r="E44" i="5"/>
  <c r="B51" i="5"/>
  <c r="G53" i="5"/>
  <c r="D50" i="5"/>
  <c r="H46" i="5"/>
  <c r="E43" i="5"/>
  <c r="N43" i="5" s="1"/>
  <c r="I44" i="5"/>
  <c r="G54" i="5"/>
  <c r="B50" i="5"/>
  <c r="F53" i="5"/>
  <c r="C50" i="5"/>
  <c r="G46" i="5"/>
  <c r="D43" i="5"/>
  <c r="M43" i="5" s="1"/>
  <c r="F51" i="5"/>
  <c r="E51" i="5"/>
  <c r="J24" i="11" l="1"/>
  <c r="L24" i="11"/>
  <c r="C24" i="11"/>
  <c r="AC24" i="11" s="1"/>
  <c r="D24" i="11"/>
  <c r="AD24" i="11" s="1"/>
  <c r="F24" i="11"/>
  <c r="G24" i="11"/>
  <c r="I24" i="11"/>
  <c r="E24" i="11"/>
  <c r="H24" i="11"/>
  <c r="K24" i="11"/>
  <c r="AK24" i="11" s="1"/>
  <c r="M92" i="5"/>
  <c r="M93" i="5" s="1"/>
  <c r="Q241" i="5"/>
  <c r="Q242" i="5" s="1"/>
  <c r="Q243" i="5" s="1"/>
  <c r="Q244" i="5" s="1"/>
  <c r="Q245" i="5" s="1"/>
  <c r="Q246" i="5" s="1"/>
  <c r="Q247" i="5" s="1"/>
  <c r="Q248" i="5" s="1"/>
  <c r="Q249" i="5" s="1"/>
  <c r="L142" i="5"/>
  <c r="L191" i="5"/>
  <c r="R241" i="5"/>
  <c r="R242" i="5" s="1"/>
  <c r="R243" i="5" s="1"/>
  <c r="R244" i="5" s="1"/>
  <c r="R245" i="5" s="1"/>
  <c r="R246" i="5" s="1"/>
  <c r="R247" i="5" s="1"/>
  <c r="R248" i="5" s="1"/>
  <c r="R249" i="5" s="1"/>
  <c r="L45" i="5"/>
  <c r="Q143" i="5"/>
  <c r="Q144" i="5" s="1"/>
  <c r="Q145" i="5" s="1"/>
  <c r="O143" i="5"/>
  <c r="O144" i="5" s="1"/>
  <c r="O145" i="5" s="1"/>
  <c r="O146" i="5" s="1"/>
  <c r="O147" i="5" s="1"/>
  <c r="O148" i="5" s="1"/>
  <c r="O149" i="5" s="1"/>
  <c r="O150" i="5" s="1"/>
  <c r="O151" i="5" s="1"/>
  <c r="O152" i="5" s="1"/>
  <c r="N192" i="5"/>
  <c r="N193" i="5" s="1"/>
  <c r="N194" i="5" s="1"/>
  <c r="N195" i="5" s="1"/>
  <c r="N196" i="5" s="1"/>
  <c r="N197" i="5" s="1"/>
  <c r="N198" i="5" s="1"/>
  <c r="N199" i="5" s="1"/>
  <c r="N200" i="5" s="1"/>
  <c r="N201" i="5" s="1"/>
  <c r="P146" i="5"/>
  <c r="P147" i="5" s="1"/>
  <c r="P148" i="5" s="1"/>
  <c r="P149" i="5" s="1"/>
  <c r="P150" i="5" s="1"/>
  <c r="P151" i="5" s="1"/>
  <c r="P152" i="5" s="1"/>
  <c r="P239" i="5"/>
  <c r="P240" i="5" s="1"/>
  <c r="P241" i="5" s="1"/>
  <c r="P242" i="5" s="1"/>
  <c r="P243" i="5" s="1"/>
  <c r="P244" i="5" s="1"/>
  <c r="P245" i="5" s="1"/>
  <c r="P246" i="5" s="1"/>
  <c r="P247" i="5" s="1"/>
  <c r="P248" i="5" s="1"/>
  <c r="P249" i="5" s="1"/>
  <c r="P191" i="5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N93" i="5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M142" i="5"/>
  <c r="M143" i="5" s="1"/>
  <c r="M144" i="5" s="1"/>
  <c r="M145" i="5" s="1"/>
  <c r="M146" i="5" s="1"/>
  <c r="M147" i="5" s="1"/>
  <c r="M148" i="5" s="1"/>
  <c r="M149" i="5" s="1"/>
  <c r="M150" i="5" s="1"/>
  <c r="M151" i="5" s="1"/>
  <c r="M152" i="5" s="1"/>
  <c r="K240" i="5"/>
  <c r="K241" i="5" s="1"/>
  <c r="K242" i="5" s="1"/>
  <c r="K243" i="5" s="1"/>
  <c r="K244" i="5" s="1"/>
  <c r="K245" i="5" s="1"/>
  <c r="K246" i="5" s="1"/>
  <c r="K247" i="5" s="1"/>
  <c r="K248" i="5" s="1"/>
  <c r="K249" i="5" s="1"/>
  <c r="O93" i="5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K142" i="5"/>
  <c r="K143" i="5" s="1"/>
  <c r="K191" i="5"/>
  <c r="K192" i="5" s="1"/>
  <c r="K193" i="5" s="1"/>
  <c r="K194" i="5" s="1"/>
  <c r="K195" i="5" s="1"/>
  <c r="K196" i="5" s="1"/>
  <c r="K197" i="5" s="1"/>
  <c r="K198" i="5" s="1"/>
  <c r="K199" i="5" s="1"/>
  <c r="K200" i="5" s="1"/>
  <c r="K201" i="5" s="1"/>
  <c r="M249" i="5"/>
  <c r="R92" i="5"/>
  <c r="R93" i="5" s="1"/>
  <c r="R94" i="5" s="1"/>
  <c r="R95" i="5" s="1"/>
  <c r="R96" i="5" s="1"/>
  <c r="R97" i="5" s="1"/>
  <c r="R98" i="5" s="1"/>
  <c r="R99" i="5" s="1"/>
  <c r="R100" i="5" s="1"/>
  <c r="R101" i="5" s="1"/>
  <c r="R102" i="5" s="1"/>
  <c r="R103" i="5" s="1"/>
  <c r="Q191" i="5"/>
  <c r="Q192" i="5" s="1"/>
  <c r="Q193" i="5" s="1"/>
  <c r="Q194" i="5" s="1"/>
  <c r="Q195" i="5" s="1"/>
  <c r="Q196" i="5" s="1"/>
  <c r="Q197" i="5" s="1"/>
  <c r="Q198" i="5" s="1"/>
  <c r="Q199" i="5" s="1"/>
  <c r="Q200" i="5" s="1"/>
  <c r="Q201" i="5" s="1"/>
  <c r="L192" i="5"/>
  <c r="L193" i="5" s="1"/>
  <c r="L194" i="5" s="1"/>
  <c r="L195" i="5" s="1"/>
  <c r="L196" i="5" s="1"/>
  <c r="L197" i="5" s="1"/>
  <c r="L198" i="5" s="1"/>
  <c r="L199" i="5" s="1"/>
  <c r="L200" i="5" s="1"/>
  <c r="L201" i="5" s="1"/>
  <c r="P44" i="5"/>
  <c r="P45" i="5" s="1"/>
  <c r="P46" i="5" s="1"/>
  <c r="P47" i="5" s="1"/>
  <c r="P48" i="5" s="1"/>
  <c r="P49" i="5" s="1"/>
  <c r="P50" i="5" s="1"/>
  <c r="P51" i="5" s="1"/>
  <c r="P52" i="5" s="1"/>
  <c r="P53" i="5" s="1"/>
  <c r="P54" i="5" s="1"/>
  <c r="P55" i="5" s="1"/>
  <c r="Q46" i="5"/>
  <c r="Q47" i="5" s="1"/>
  <c r="Q48" i="5" s="1"/>
  <c r="Q49" i="5" s="1"/>
  <c r="Q50" i="5" s="1"/>
  <c r="Q51" i="5" s="1"/>
  <c r="Q52" i="5" s="1"/>
  <c r="Q53" i="5" s="1"/>
  <c r="Q54" i="5" s="1"/>
  <c r="Q55" i="5" s="1"/>
  <c r="K44" i="5"/>
  <c r="M94" i="5"/>
  <c r="M95" i="5" s="1"/>
  <c r="M96" i="5" s="1"/>
  <c r="M97" i="5" s="1"/>
  <c r="M98" i="5" s="1"/>
  <c r="M99" i="5" s="1"/>
  <c r="M100" i="5" s="1"/>
  <c r="M101" i="5" s="1"/>
  <c r="M102" i="5" s="1"/>
  <c r="M103" i="5" s="1"/>
  <c r="O191" i="5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R44" i="5"/>
  <c r="R45" i="5"/>
  <c r="R46" i="5" s="1"/>
  <c r="R47" i="5" s="1"/>
  <c r="R48" i="5" s="1"/>
  <c r="R49" i="5" s="1"/>
  <c r="R50" i="5" s="1"/>
  <c r="R51" i="5" s="1"/>
  <c r="R52" i="5" s="1"/>
  <c r="R53" i="5" s="1"/>
  <c r="R54" i="5" s="1"/>
  <c r="R55" i="5" s="1"/>
  <c r="M190" i="5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K45" i="5"/>
  <c r="K46" i="5" s="1"/>
  <c r="K47" i="5" s="1"/>
  <c r="K48" i="5" s="1"/>
  <c r="K49" i="5" s="1"/>
  <c r="K50" i="5" s="1"/>
  <c r="K51" i="5" s="1"/>
  <c r="K52" i="5" s="1"/>
  <c r="K53" i="5" s="1"/>
  <c r="K54" i="5" s="1"/>
  <c r="K55" i="5" s="1"/>
  <c r="L96" i="5"/>
  <c r="L97" i="5" s="1"/>
  <c r="L98" i="5" s="1"/>
  <c r="L99" i="5" s="1"/>
  <c r="L100" i="5" s="1"/>
  <c r="L101" i="5" s="1"/>
  <c r="L102" i="5" s="1"/>
  <c r="L103" i="5" s="1"/>
  <c r="R141" i="5"/>
  <c r="R142" i="5" s="1"/>
  <c r="R143" i="5" s="1"/>
  <c r="R144" i="5" s="1"/>
  <c r="R145" i="5" s="1"/>
  <c r="R146" i="5" s="1"/>
  <c r="R147" i="5" s="1"/>
  <c r="R148" i="5" s="1"/>
  <c r="R149" i="5" s="1"/>
  <c r="R150" i="5" s="1"/>
  <c r="R151" i="5" s="1"/>
  <c r="R152" i="5" s="1"/>
  <c r="L46" i="5"/>
  <c r="L47" i="5" s="1"/>
  <c r="L48" i="5" s="1"/>
  <c r="L49" i="5" s="1"/>
  <c r="L50" i="5" s="1"/>
  <c r="L51" i="5" s="1"/>
  <c r="L52" i="5" s="1"/>
  <c r="L53" i="5" s="1"/>
  <c r="L54" i="5" s="1"/>
  <c r="L55" i="5" s="1"/>
  <c r="R190" i="5"/>
  <c r="R191" i="5" s="1"/>
  <c r="R192" i="5" s="1"/>
  <c r="R193" i="5" s="1"/>
  <c r="R194" i="5" s="1"/>
  <c r="R195" i="5" s="1"/>
  <c r="R196" i="5" s="1"/>
  <c r="R197" i="5" s="1"/>
  <c r="R198" i="5" s="1"/>
  <c r="R199" i="5" s="1"/>
  <c r="R200" i="5" s="1"/>
  <c r="R201" i="5" s="1"/>
  <c r="M44" i="5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O44" i="5"/>
  <c r="Q93" i="5"/>
  <c r="Q94" i="5" s="1"/>
  <c r="Q95" i="5" s="1"/>
  <c r="Q96" i="5" s="1"/>
  <c r="Q97" i="5" s="1"/>
  <c r="Q98" i="5" s="1"/>
  <c r="Q99" i="5" s="1"/>
  <c r="Q100" i="5" s="1"/>
  <c r="Q101" i="5" s="1"/>
  <c r="Q102" i="5" s="1"/>
  <c r="Q103" i="5" s="1"/>
  <c r="L143" i="5"/>
  <c r="L144" i="5" s="1"/>
  <c r="L145" i="5" s="1"/>
  <c r="L146" i="5" s="1"/>
  <c r="L147" i="5" s="1"/>
  <c r="L148" i="5" s="1"/>
  <c r="L149" i="5" s="1"/>
  <c r="L150" i="5" s="1"/>
  <c r="L151" i="5" s="1"/>
  <c r="L152" i="5" s="1"/>
  <c r="K93" i="5"/>
  <c r="K94" i="5" s="1"/>
  <c r="K95" i="5" s="1"/>
  <c r="K96" i="5" s="1"/>
  <c r="K97" i="5" s="1"/>
  <c r="K98" i="5" s="1"/>
  <c r="K99" i="5" s="1"/>
  <c r="K100" i="5" s="1"/>
  <c r="K101" i="5" s="1"/>
  <c r="K102" i="5" s="1"/>
  <c r="K103" i="5" s="1"/>
  <c r="L242" i="5"/>
  <c r="L243" i="5" s="1"/>
  <c r="L244" i="5" s="1"/>
  <c r="L245" i="5" s="1"/>
  <c r="L246" i="5" s="1"/>
  <c r="L247" i="5" s="1"/>
  <c r="L248" i="5" s="1"/>
  <c r="L249" i="5" s="1"/>
  <c r="K144" i="5"/>
  <c r="K145" i="5" s="1"/>
  <c r="K146" i="5" s="1"/>
  <c r="K147" i="5" s="1"/>
  <c r="K148" i="5" s="1"/>
  <c r="K149" i="5" s="1"/>
  <c r="K150" i="5" s="1"/>
  <c r="K151" i="5" s="1"/>
  <c r="K152" i="5" s="1"/>
  <c r="O45" i="5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Q146" i="5"/>
  <c r="Q147" i="5" s="1"/>
  <c r="Q148" i="5" s="1"/>
  <c r="Q149" i="5" s="1"/>
  <c r="Q150" i="5" s="1"/>
  <c r="Q151" i="5" s="1"/>
  <c r="Q152" i="5" s="1"/>
  <c r="N142" i="5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44" i="5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AB24" i="11"/>
  <c r="AG24" i="11"/>
  <c r="AH24" i="11"/>
  <c r="AI24" i="11"/>
  <c r="AF24" i="11"/>
  <c r="AE24" i="11"/>
  <c r="AJ24" i="11"/>
</calcChain>
</file>

<file path=xl/sharedStrings.xml><?xml version="1.0" encoding="utf-8"?>
<sst xmlns="http://schemas.openxmlformats.org/spreadsheetml/2006/main" count="441" uniqueCount="80">
  <si>
    <t>Media 11 Paesi</t>
  </si>
  <si>
    <t>Stati Uniti d'America</t>
  </si>
  <si>
    <t>Spagna</t>
  </si>
  <si>
    <t>Regno Unito (Inghilterra)</t>
  </si>
  <si>
    <t>Polonia</t>
  </si>
  <si>
    <t>Italia</t>
  </si>
  <si>
    <t>Giappone</t>
  </si>
  <si>
    <t>Germania</t>
  </si>
  <si>
    <t>Finlandia</t>
  </si>
  <si>
    <t>Francia</t>
  </si>
  <si>
    <t>Corea</t>
  </si>
  <si>
    <t>Canada</t>
  </si>
  <si>
    <t>Paesi</t>
  </si>
  <si>
    <t>S.E.</t>
  </si>
  <si>
    <t>Livello Istruzione Alto</t>
  </si>
  <si>
    <t>25-34 anni</t>
  </si>
  <si>
    <t>Livello istruzione Alto</t>
  </si>
  <si>
    <t>Totale</t>
  </si>
  <si>
    <t>Low performer</t>
  </si>
  <si>
    <t>Livello 2</t>
  </si>
  <si>
    <t>Livello 3</t>
  </si>
  <si>
    <t>High performer</t>
  </si>
  <si>
    <t>Percentuale</t>
  </si>
  <si>
    <t>CIL</t>
  </si>
  <si>
    <t>CIU</t>
  </si>
  <si>
    <t>Punteggio medio numeracy 25-34 anni con livello istruzione altro</t>
  </si>
  <si>
    <t xml:space="preserve">Punteggio medio numeracy 25-34 anni </t>
  </si>
  <si>
    <t>% di low performer in numeracy 25-34 anni con livello istruzione altro</t>
  </si>
  <si>
    <t>% di low performer in numeracy 25-34 anni</t>
  </si>
  <si>
    <t>Nessuna attività di apprendimento formale e non formale</t>
  </si>
  <si>
    <t>SE</t>
  </si>
  <si>
    <t>% 25-34 anni che NON partecipano ad attività di apprendimento (scala dx)</t>
  </si>
  <si>
    <t>% 25-34 anni che  partecipano ad attività di apprendimento sia formale sia non formale (scala dx)</t>
  </si>
  <si>
    <t>Apertura all’esperienza</t>
  </si>
  <si>
    <t>Coscienziosità</t>
  </si>
  <si>
    <t xml:space="preserve">Estroversione </t>
  </si>
  <si>
    <t>Amicalità</t>
  </si>
  <si>
    <t>Stabilità emotiva</t>
  </si>
  <si>
    <t>coscensiosità</t>
  </si>
  <si>
    <t>Almeno un'attività di apprendimento  formale o non formale</t>
  </si>
  <si>
    <t>Punteggio medio numeracy 25-34 anni senza attività di apprendimento (scala sx)</t>
  </si>
  <si>
    <t>Punteggio medio numeracy 25-34 anni con attività di apprendimento (scala sx)</t>
  </si>
  <si>
    <t>% low performer in numeracy 25-34 anni senza attività di apprendimento</t>
  </si>
  <si>
    <t>% low performer in numeracy 25-34 anni con attività di apprendimento</t>
  </si>
  <si>
    <t>Differenza (scala dx)</t>
  </si>
  <si>
    <t>Sopra media</t>
  </si>
  <si>
    <t>Amicalita &gt;=0</t>
  </si>
  <si>
    <t>Coscienziosita &gt;=0</t>
  </si>
  <si>
    <t>Stabilita_emo &gt;=0</t>
  </si>
  <si>
    <t>Estroversione &gt;=0</t>
  </si>
  <si>
    <t>Apertura &gt;=0</t>
  </si>
  <si>
    <t>35-65 anni</t>
  </si>
  <si>
    <t>Media 8 Paesi</t>
  </si>
  <si>
    <t>5=Disallineati istruiti</t>
  </si>
  <si>
    <t>6=Potenziale nascosto</t>
  </si>
  <si>
    <t>Paese</t>
  </si>
  <si>
    <t>Differenza</t>
  </si>
  <si>
    <t>1=Eccellenti</t>
  </si>
  <si>
    <t>2=Eccellenti statici</t>
  </si>
  <si>
    <t>3=Istruiti dinamici con personalità fragile</t>
  </si>
  <si>
    <t>4=Istruiti statici con personalità fragile</t>
  </si>
  <si>
    <t xml:space="preserve">7=Poco istruiti dinamici con personalità forte </t>
  </si>
  <si>
    <t xml:space="preserve">8=Poco istruiti statici con personalità forte </t>
  </si>
  <si>
    <t>9=Fragili ma dinamici</t>
  </si>
  <si>
    <t>10=Fragili</t>
  </si>
  <si>
    <t>Intervallo di confidenza (basso)</t>
  </si>
  <si>
    <t>Intervallo di confidenza (alto)</t>
  </si>
  <si>
    <t>% 25-34 anni con livello istruzione alto</t>
  </si>
  <si>
    <t>Fonte: elaborazioni Inapp su dati PIAAC-OCSE, Ciclo 2</t>
  </si>
  <si>
    <t>Nota: adulti 25-65 anni. Doorstep escluse.</t>
  </si>
  <si>
    <r>
      <t xml:space="preserve">Nota: adulti 25-65 anni. </t>
    </r>
    <r>
      <rPr>
        <i/>
        <sz val="9"/>
        <color theme="1"/>
        <rFont val="Calibri"/>
        <family val="2"/>
      </rPr>
      <t>Doorstep</t>
    </r>
    <r>
      <rPr>
        <sz val="9"/>
        <color theme="1"/>
        <rFont val="Calibri"/>
        <family val="2"/>
      </rPr>
      <t xml:space="preserve"> escluse.</t>
    </r>
  </si>
  <si>
    <r>
      <t xml:space="preserve">Nota: adulti 25-65 anni. </t>
    </r>
    <r>
      <rPr>
        <i/>
        <sz val="9"/>
        <rFont val="Calibri"/>
        <family val="2"/>
      </rPr>
      <t>Doorstep</t>
    </r>
    <r>
      <rPr>
        <sz val="9"/>
        <rFont val="Calibri"/>
        <family val="2"/>
      </rPr>
      <t xml:space="preserve"> escluse.</t>
    </r>
  </si>
  <si>
    <r>
      <t xml:space="preserve">Nota: adulti 25-65 anni. </t>
    </r>
    <r>
      <rPr>
        <i/>
        <sz val="9"/>
        <rFont val="Calibri"/>
        <family val="2"/>
      </rPr>
      <t>Doorstep</t>
    </r>
    <r>
      <rPr>
        <sz val="9"/>
        <rFont val="Calibri"/>
        <family val="2"/>
      </rPr>
      <t xml:space="preserve"> incluse.</t>
    </r>
  </si>
  <si>
    <t>Figura 3.1 Percentuale di giovani con livello di istruzione alto, punteggio medio in numeracy, percentuale di low performer per Paese</t>
  </si>
  <si>
    <t>Nota: adulti 25-65 anni. Doorstep incluse.</t>
  </si>
  <si>
    <t>Figura 3.2 Giovani che partecipano o non partecipano ad attività di apprendimento formale e non formale: incidenza, punteggio medio in numeracy e percentuale di low performer per Paese</t>
  </si>
  <si>
    <t>Nota: adulti 25-65 anni. Doorstep escluse. I dati della Finlandia e del Giappone sui low performer non vengono rappresentati a causa di una ridotta numerosità campionaria che non permette stime attendibili.</t>
  </si>
  <si>
    <t>Figura 3.3 Distribuzione cumulata degli indicatori sulle abilità socio-emotive (Big Five) per Paese</t>
  </si>
  <si>
    <t>Figura 3.4 Percentuale di individui con punteggi sopra la media nazionale delle abilità socio-emotive (Big Five) per Paese. Popolazione 25-34 anni vs 35-65 anni</t>
  </si>
  <si>
    <t xml:space="preserve">Figura 3.5 Distribuzione della popolazione di 25-34 anni nei gruppi di ‘capitale umano’ e differenze con popolazione di 35-65 anni per Paese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</si>
</sst>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#.0\)"/>
    <numFmt numFmtId="165" formatCode="0.0"/>
    <numFmt numFmtId="166" formatCode="\(0.0\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sz val="9"/>
      <name val="Calibri"/>
      <family val="2"/>
    </font>
    <font>
      <i/>
      <sz val="9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  <font>
      <sz val="10"/>
      <color theme="0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8"/>
      <color theme="0"/>
      <name val="Calibri"/>
      <family val="2"/>
    </font>
    <font>
      <i/>
      <sz val="11"/>
      <color theme="0"/>
      <name val="Calibri"/>
      <family val="2"/>
    </font>
    <font>
      <b/>
      <sz val="8"/>
      <color theme="0"/>
      <name val="Calibri"/>
      <family val="2"/>
    </font>
    <font>
      <sz val="8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165" fontId="9" fillId="0" borderId="0" xfId="0" applyNumberFormat="1" applyFont="1"/>
    <xf numFmtId="1" fontId="9" fillId="0" borderId="0" xfId="0" applyNumberFormat="1" applyFont="1"/>
    <xf numFmtId="0" fontId="8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165" fontId="11" fillId="0" borderId="0" xfId="0" applyNumberFormat="1" applyFont="1" applyAlignment="1">
      <alignment vertical="top" wrapText="1"/>
    </xf>
    <xf numFmtId="165" fontId="11" fillId="0" borderId="0" xfId="0" applyNumberFormat="1" applyFont="1"/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19" fillId="0" borderId="0" xfId="0" applyFont="1" applyProtection="1">
      <protection locked="0"/>
    </xf>
    <xf numFmtId="1" fontId="20" fillId="0" borderId="0" xfId="3" applyNumberFormat="1" applyFont="1" applyAlignment="1">
      <alignment horizontal="center"/>
    </xf>
    <xf numFmtId="0" fontId="20" fillId="0" borderId="0" xfId="2" applyFont="1" applyProtection="1">
      <protection locked="0"/>
    </xf>
    <xf numFmtId="165" fontId="20" fillId="0" borderId="0" xfId="3" applyNumberFormat="1" applyFont="1" applyAlignment="1">
      <alignment horizontal="center"/>
    </xf>
    <xf numFmtId="164" fontId="20" fillId="0" borderId="0" xfId="3" applyNumberFormat="1" applyFont="1" applyAlignment="1">
      <alignment horizontal="center"/>
    </xf>
    <xf numFmtId="166" fontId="20" fillId="0" borderId="0" xfId="3" applyNumberFormat="1" applyFont="1" applyAlignment="1">
      <alignment horizontal="center"/>
    </xf>
    <xf numFmtId="165" fontId="20" fillId="0" borderId="0" xfId="0" applyNumberFormat="1" applyFont="1" applyAlignment="1">
      <alignment horizontal="center"/>
    </xf>
    <xf numFmtId="0" fontId="19" fillId="0" borderId="0" xfId="0" applyFont="1"/>
    <xf numFmtId="165" fontId="20" fillId="0" borderId="0" xfId="1" applyNumberFormat="1" applyFont="1" applyAlignment="1">
      <alignment horizontal="center"/>
    </xf>
    <xf numFmtId="0" fontId="9" fillId="0" borderId="1" xfId="0" applyFont="1" applyBorder="1"/>
    <xf numFmtId="0" fontId="8" fillId="0" borderId="0" xfId="0" applyFont="1" applyAlignment="1">
      <alignment horizontal="center" vertical="top" wrapText="1"/>
    </xf>
    <xf numFmtId="11" fontId="9" fillId="0" borderId="0" xfId="0" applyNumberFormat="1" applyFont="1" applyAlignment="1">
      <alignment vertical="top" wrapText="1"/>
    </xf>
    <xf numFmtId="1" fontId="9" fillId="0" borderId="0" xfId="0" applyNumberFormat="1" applyFont="1" applyAlignment="1">
      <alignment vertical="top" wrapText="1"/>
    </xf>
    <xf numFmtId="9" fontId="9" fillId="0" borderId="0" xfId="4" applyFont="1" applyFill="1" applyBorder="1" applyAlignment="1">
      <alignment vertical="top"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9" fontId="9" fillId="0" borderId="0" xfId="0" applyNumberFormat="1" applyFont="1"/>
    <xf numFmtId="0" fontId="11" fillId="0" borderId="0" xfId="0" applyFont="1" applyAlignment="1">
      <alignment horizontal="left" vertical="center"/>
    </xf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</cellXfs>
  <cellStyles count="5">
    <cellStyle name="Normal 2 2" xfId="2" xr:uid="{161FCF29-2EF7-4579-B440-FF19923CD577}"/>
    <cellStyle name="Normal_C1.2" xfId="1" xr:uid="{68D3C52D-F232-4933-8223-CB69686A32DC}"/>
    <cellStyle name="Normal_C1.2 2" xfId="3" xr:uid="{CAD7902D-715B-45CA-9809-650C73830F26}"/>
    <cellStyle name="Normale" xfId="0" builtinId="0"/>
    <cellStyle name="Percentuale" xfId="4" builtinId="5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1A78A2"/>
      <color rgb="FF9F627F"/>
      <color rgb="FFA6CAEC"/>
      <color rgb="FF215F9A"/>
      <color rgb="FFD1B3C1"/>
      <color rgb="FFFFFF99"/>
      <color rgb="FF058C93"/>
      <color rgb="FFC397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tx>
            <c:strRef>
              <c:f>'Figura 3.1'!$B$5</c:f>
              <c:strCache>
                <c:ptCount val="1"/>
                <c:pt idx="0">
                  <c:v>% 25-34 anni con livello istruzione alto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rgbClr val="9F627F"/>
              </a:solidFill>
              <a:ln w="9525">
                <a:solidFill>
                  <a:srgbClr val="9F627F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3.1'!$A$6:$A$18</c:f>
              <c:strCache>
                <c:ptCount val="13"/>
                <c:pt idx="0">
                  <c:v>Canada</c:v>
                </c:pt>
                <c:pt idx="1">
                  <c:v>Corea</c:v>
                </c:pt>
                <c:pt idx="2">
                  <c:v>Francia</c:v>
                </c:pt>
                <c:pt idx="3">
                  <c:v>Finlandia</c:v>
                </c:pt>
                <c:pt idx="4">
                  <c:v>Germania</c:v>
                </c:pt>
                <c:pt idx="5">
                  <c:v>Giappone</c:v>
                </c:pt>
                <c:pt idx="6">
                  <c:v>Italia</c:v>
                </c:pt>
                <c:pt idx="7">
                  <c:v>Polonia</c:v>
                </c:pt>
                <c:pt idx="8">
                  <c:v>Regno Unito (Inghilterra)</c:v>
                </c:pt>
                <c:pt idx="9">
                  <c:v>Spagna</c:v>
                </c:pt>
                <c:pt idx="10">
                  <c:v>Stati Uniti d'America</c:v>
                </c:pt>
                <c:pt idx="12">
                  <c:v>Media 11 Paesi</c:v>
                </c:pt>
              </c:strCache>
            </c:strRef>
          </c:cat>
          <c:val>
            <c:numRef>
              <c:f>'Figura 3.1'!$B$6:$B$18</c:f>
              <c:numCache>
                <c:formatCode>0.0</c:formatCode>
                <c:ptCount val="13"/>
                <c:pt idx="0">
                  <c:v>62.651923373469785</c:v>
                </c:pt>
                <c:pt idx="1">
                  <c:v>75.838604532933488</c:v>
                </c:pt>
                <c:pt idx="2">
                  <c:v>56.33057618290475</c:v>
                </c:pt>
                <c:pt idx="3">
                  <c:v>47.577583879051055</c:v>
                </c:pt>
                <c:pt idx="4">
                  <c:v>43.000347175461549</c:v>
                </c:pt>
                <c:pt idx="5">
                  <c:v>59.019763688123717</c:v>
                </c:pt>
                <c:pt idx="6">
                  <c:v>27.471608609482367</c:v>
                </c:pt>
                <c:pt idx="7">
                  <c:v>38.586184588719618</c:v>
                </c:pt>
                <c:pt idx="8">
                  <c:v>54.257942170401762</c:v>
                </c:pt>
                <c:pt idx="9">
                  <c:v>50.218822580947233</c:v>
                </c:pt>
                <c:pt idx="10">
                  <c:v>49.356965667578713</c:v>
                </c:pt>
                <c:pt idx="12">
                  <c:v>51.300938404461277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3-42B8-8439-D14ED29B40D8}"/>
            </c:ext>
          </c:extLst>
        </c:ser>
        <c:ser>
          <c:idx val="1"/>
          <c:order val="1"/>
          <c:tx>
            <c:strRef>
              <c:f>'Figura 3.1'!$C$5</c:f>
              <c:strCache>
                <c:ptCount val="1"/>
                <c:pt idx="0">
                  <c:v>Intervallo di confidenza (basso)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dash"/>
            <c:size val="3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cat>
            <c:strRef>
              <c:f>'Figura 3.1'!$A$6:$A$18</c:f>
              <c:strCache>
                <c:ptCount val="13"/>
                <c:pt idx="0">
                  <c:v>Canada</c:v>
                </c:pt>
                <c:pt idx="1">
                  <c:v>Corea</c:v>
                </c:pt>
                <c:pt idx="2">
                  <c:v>Francia</c:v>
                </c:pt>
                <c:pt idx="3">
                  <c:v>Finlandia</c:v>
                </c:pt>
                <c:pt idx="4">
                  <c:v>Germania</c:v>
                </c:pt>
                <c:pt idx="5">
                  <c:v>Giappone</c:v>
                </c:pt>
                <c:pt idx="6">
                  <c:v>Italia</c:v>
                </c:pt>
                <c:pt idx="7">
                  <c:v>Polonia</c:v>
                </c:pt>
                <c:pt idx="8">
                  <c:v>Regno Unito (Inghilterra)</c:v>
                </c:pt>
                <c:pt idx="9">
                  <c:v>Spagna</c:v>
                </c:pt>
                <c:pt idx="10">
                  <c:v>Stati Uniti d'America</c:v>
                </c:pt>
                <c:pt idx="12">
                  <c:v>Media 11 Paesi</c:v>
                </c:pt>
              </c:strCache>
            </c:strRef>
          </c:cat>
          <c:val>
            <c:numRef>
              <c:f>'Figura 3.1'!$C$6:$C$18</c:f>
              <c:numCache>
                <c:formatCode>0.0</c:formatCode>
                <c:ptCount val="13"/>
                <c:pt idx="0">
                  <c:v>59.09743381704768</c:v>
                </c:pt>
                <c:pt idx="1">
                  <c:v>73.37297508183805</c:v>
                </c:pt>
                <c:pt idx="2">
                  <c:v>53.481520535701442</c:v>
                </c:pt>
                <c:pt idx="3">
                  <c:v>43.787389536453595</c:v>
                </c:pt>
                <c:pt idx="4">
                  <c:v>39.566736481877889</c:v>
                </c:pt>
                <c:pt idx="5">
                  <c:v>55.864982322944222</c:v>
                </c:pt>
                <c:pt idx="6">
                  <c:v>23.9900206972445</c:v>
                </c:pt>
                <c:pt idx="7">
                  <c:v>35.014070738003376</c:v>
                </c:pt>
                <c:pt idx="8">
                  <c:v>52.558898747152242</c:v>
                </c:pt>
                <c:pt idx="9">
                  <c:v>46.354828987031809</c:v>
                </c:pt>
                <c:pt idx="10">
                  <c:v>46.183059912826877</c:v>
                </c:pt>
                <c:pt idx="12">
                  <c:v>50.323037683484181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53-42B8-8439-D14ED29B40D8}"/>
            </c:ext>
          </c:extLst>
        </c:ser>
        <c:ser>
          <c:idx val="2"/>
          <c:order val="2"/>
          <c:tx>
            <c:strRef>
              <c:f>'Figura 3.1'!$D$5</c:f>
              <c:strCache>
                <c:ptCount val="1"/>
                <c:pt idx="0">
                  <c:v>Intervallo di confidenza (alto)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dash"/>
            <c:size val="3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cat>
            <c:strRef>
              <c:f>'Figura 3.1'!$A$6:$A$18</c:f>
              <c:strCache>
                <c:ptCount val="13"/>
                <c:pt idx="0">
                  <c:v>Canada</c:v>
                </c:pt>
                <c:pt idx="1">
                  <c:v>Corea</c:v>
                </c:pt>
                <c:pt idx="2">
                  <c:v>Francia</c:v>
                </c:pt>
                <c:pt idx="3">
                  <c:v>Finlandia</c:v>
                </c:pt>
                <c:pt idx="4">
                  <c:v>Germania</c:v>
                </c:pt>
                <c:pt idx="5">
                  <c:v>Giappone</c:v>
                </c:pt>
                <c:pt idx="6">
                  <c:v>Italia</c:v>
                </c:pt>
                <c:pt idx="7">
                  <c:v>Polonia</c:v>
                </c:pt>
                <c:pt idx="8">
                  <c:v>Regno Unito (Inghilterra)</c:v>
                </c:pt>
                <c:pt idx="9">
                  <c:v>Spagna</c:v>
                </c:pt>
                <c:pt idx="10">
                  <c:v>Stati Uniti d'America</c:v>
                </c:pt>
                <c:pt idx="12">
                  <c:v>Media 11 Paesi</c:v>
                </c:pt>
              </c:strCache>
            </c:strRef>
          </c:cat>
          <c:val>
            <c:numRef>
              <c:f>'Figura 3.1'!$D$6:$D$18</c:f>
              <c:numCache>
                <c:formatCode>0.0</c:formatCode>
                <c:ptCount val="13"/>
                <c:pt idx="0">
                  <c:v>66.206412929891883</c:v>
                </c:pt>
                <c:pt idx="1">
                  <c:v>78.304233984028926</c:v>
                </c:pt>
                <c:pt idx="2">
                  <c:v>59.179631830108057</c:v>
                </c:pt>
                <c:pt idx="3">
                  <c:v>51.367778221648514</c:v>
                </c:pt>
                <c:pt idx="4">
                  <c:v>46.433957869045209</c:v>
                </c:pt>
                <c:pt idx="5">
                  <c:v>62.174545053303213</c:v>
                </c:pt>
                <c:pt idx="6">
                  <c:v>30.953196521720233</c:v>
                </c:pt>
                <c:pt idx="7">
                  <c:v>42.15829843943586</c:v>
                </c:pt>
                <c:pt idx="8">
                  <c:v>55.956985593651282</c:v>
                </c:pt>
                <c:pt idx="9">
                  <c:v>54.082816174862657</c:v>
                </c:pt>
                <c:pt idx="10">
                  <c:v>52.530871422330549</c:v>
                </c:pt>
                <c:pt idx="12">
                  <c:v>52.278839125438374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53-42B8-8439-D14ED29B4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hiLowLines>
        <c:axId val="1056330656"/>
        <c:axId val="823682912"/>
      </c:stockChart>
      <c:catAx>
        <c:axId val="1056330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23682912"/>
        <c:crosses val="autoZero"/>
        <c:auto val="1"/>
        <c:lblAlgn val="ctr"/>
        <c:lblOffset val="100"/>
        <c:noMultiLvlLbl val="0"/>
      </c:catAx>
      <c:valAx>
        <c:axId val="823682912"/>
        <c:scaling>
          <c:orientation val="minMax"/>
          <c:max val="8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1056330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it-IT"/>
              <a:t>Apertura all’esperienza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7.0427844565758763E-2"/>
          <c:y val="0.12953363406618998"/>
          <c:w val="0.91014913608990766"/>
          <c:h val="0.67925416849612863"/>
        </c:manualLayout>
      </c:layout>
      <c:lineChart>
        <c:grouping val="standard"/>
        <c:varyColors val="0"/>
        <c:ser>
          <c:idx val="0"/>
          <c:order val="0"/>
          <c:tx>
            <c:strRef>
              <c:f>'Figura 3.3'!$K$42</c:f>
              <c:strCache>
                <c:ptCount val="1"/>
                <c:pt idx="0">
                  <c:v>Canada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3.3'!$A$237:$A$249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3.3'!$K$237:$K$249</c:f>
              <c:numCache>
                <c:formatCode>0%</c:formatCode>
                <c:ptCount val="13"/>
                <c:pt idx="0">
                  <c:v>1.7182255801978459E-4</c:v>
                </c:pt>
                <c:pt idx="1">
                  <c:v>1.5465695976099756E-3</c:v>
                </c:pt>
                <c:pt idx="2">
                  <c:v>6.0924131345560942E-3</c:v>
                </c:pt>
                <c:pt idx="3">
                  <c:v>2.3341215821584386E-2</c:v>
                </c:pt>
                <c:pt idx="4">
                  <c:v>5.8616187092527861E-2</c:v>
                </c:pt>
                <c:pt idx="5">
                  <c:v>0.11738195892291492</c:v>
                </c:pt>
                <c:pt idx="6">
                  <c:v>0.21719000155956247</c:v>
                </c:pt>
                <c:pt idx="7">
                  <c:v>0.39077788436291871</c:v>
                </c:pt>
                <c:pt idx="8">
                  <c:v>0.57463693322969567</c:v>
                </c:pt>
                <c:pt idx="9">
                  <c:v>0.76224280493038288</c:v>
                </c:pt>
                <c:pt idx="10">
                  <c:v>0.8926307237140324</c:v>
                </c:pt>
                <c:pt idx="11">
                  <c:v>0.96031423622353507</c:v>
                </c:pt>
                <c:pt idx="1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5B-4629-AF57-160AF2B97295}"/>
            </c:ext>
          </c:extLst>
        </c:ser>
        <c:ser>
          <c:idx val="1"/>
          <c:order val="1"/>
          <c:tx>
            <c:strRef>
              <c:f>'Figura 3.3'!$L$42</c:f>
              <c:strCache>
                <c:ptCount val="1"/>
                <c:pt idx="0">
                  <c:v>Finlandia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3.3'!$A$237:$A$249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3.3'!$L$237:$L$249</c:f>
              <c:numCache>
                <c:formatCode>0%</c:formatCode>
                <c:ptCount val="13"/>
                <c:pt idx="0">
                  <c:v>0</c:v>
                </c:pt>
                <c:pt idx="1">
                  <c:v>2.4416142788577584E-3</c:v>
                </c:pt>
                <c:pt idx="2">
                  <c:v>8.7445733728329506E-3</c:v>
                </c:pt>
                <c:pt idx="3">
                  <c:v>3.1939909021981655E-2</c:v>
                </c:pt>
                <c:pt idx="4">
                  <c:v>7.4850660273851205E-2</c:v>
                </c:pt>
                <c:pt idx="5">
                  <c:v>0.14986027335545038</c:v>
                </c:pt>
                <c:pt idx="6">
                  <c:v>0.27942478294265954</c:v>
                </c:pt>
                <c:pt idx="7">
                  <c:v>0.44410980695444868</c:v>
                </c:pt>
                <c:pt idx="8">
                  <c:v>0.60743397184025516</c:v>
                </c:pt>
                <c:pt idx="9">
                  <c:v>0.77476851916403833</c:v>
                </c:pt>
                <c:pt idx="10">
                  <c:v>0.91319596464369002</c:v>
                </c:pt>
                <c:pt idx="11">
                  <c:v>0.9798851883559786</c:v>
                </c:pt>
                <c:pt idx="12">
                  <c:v>0.99999999999999989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C5B-4629-AF57-160AF2B97295}"/>
            </c:ext>
          </c:extLst>
        </c:ser>
        <c:ser>
          <c:idx val="2"/>
          <c:order val="2"/>
          <c:tx>
            <c:strRef>
              <c:f>'Figura 3.3'!$M$42</c:f>
              <c:strCache>
                <c:ptCount val="1"/>
                <c:pt idx="0">
                  <c:v>Francia</c:v>
                </c:pt>
              </c:strCache>
            </c:strRef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'Figura 3.3'!$A$237:$A$249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3.3'!$M$237:$M$249</c:f>
              <c:numCache>
                <c:formatCode>0%</c:formatCode>
                <c:ptCount val="13"/>
                <c:pt idx="0">
                  <c:v>8.5367905367224571E-3</c:v>
                </c:pt>
                <c:pt idx="1">
                  <c:v>2.1553036882141757E-2</c:v>
                </c:pt>
                <c:pt idx="2">
                  <c:v>5.0025500503754955E-2</c:v>
                </c:pt>
                <c:pt idx="3">
                  <c:v>9.5604473816948143E-2</c:v>
                </c:pt>
                <c:pt idx="4">
                  <c:v>0.18273447020908246</c:v>
                </c:pt>
                <c:pt idx="5">
                  <c:v>0.29465215173179271</c:v>
                </c:pt>
                <c:pt idx="6">
                  <c:v>0.4150652580412148</c:v>
                </c:pt>
                <c:pt idx="7">
                  <c:v>0.56997361769694488</c:v>
                </c:pt>
                <c:pt idx="8">
                  <c:v>0.70812451101332674</c:v>
                </c:pt>
                <c:pt idx="9">
                  <c:v>0.82936128240384299</c:v>
                </c:pt>
                <c:pt idx="10">
                  <c:v>0.91322029004849281</c:v>
                </c:pt>
                <c:pt idx="11">
                  <c:v>0.9665982412626688</c:v>
                </c:pt>
                <c:pt idx="12">
                  <c:v>0.99999999999999989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C5B-4629-AF57-160AF2B97295}"/>
            </c:ext>
          </c:extLst>
        </c:ser>
        <c:ser>
          <c:idx val="3"/>
          <c:order val="3"/>
          <c:tx>
            <c:strRef>
              <c:f>'Figura 3.3'!$N$42</c:f>
              <c:strCache>
                <c:ptCount val="1"/>
                <c:pt idx="0">
                  <c:v>Germania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'Figura 3.3'!$A$237:$A$249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3.3'!$N$237:$N$249</c:f>
              <c:numCache>
                <c:formatCode>0%</c:formatCode>
                <c:ptCount val="13"/>
                <c:pt idx="0">
                  <c:v>2.2772794248967676E-3</c:v>
                </c:pt>
                <c:pt idx="1">
                  <c:v>7.5629982923403581E-3</c:v>
                </c:pt>
                <c:pt idx="2">
                  <c:v>2.4572231299543307E-2</c:v>
                </c:pt>
                <c:pt idx="3">
                  <c:v>5.4221552822557202E-2</c:v>
                </c:pt>
                <c:pt idx="4">
                  <c:v>0.12550206641133219</c:v>
                </c:pt>
                <c:pt idx="5">
                  <c:v>0.22661519640325339</c:v>
                </c:pt>
                <c:pt idx="6">
                  <c:v>0.36649114453986009</c:v>
                </c:pt>
                <c:pt idx="7">
                  <c:v>0.53274765883630093</c:v>
                </c:pt>
                <c:pt idx="8">
                  <c:v>0.6999738944261481</c:v>
                </c:pt>
                <c:pt idx="9">
                  <c:v>0.83856527877097775</c:v>
                </c:pt>
                <c:pt idx="10">
                  <c:v>0.92992313012228911</c:v>
                </c:pt>
                <c:pt idx="11">
                  <c:v>0.98094077161965809</c:v>
                </c:pt>
                <c:pt idx="1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5B-4629-AF57-160AF2B97295}"/>
            </c:ext>
          </c:extLst>
        </c:ser>
        <c:ser>
          <c:idx val="4"/>
          <c:order val="4"/>
          <c:tx>
            <c:strRef>
              <c:f>'Figura 3.3'!$O$42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>
              <a:solidFill>
                <a:srgbClr val="9F627F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'Figura 3.3'!$A$237:$A$249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3.3'!$O$237:$O$249</c:f>
              <c:numCache>
                <c:formatCode>0%</c:formatCode>
                <c:ptCount val="13"/>
                <c:pt idx="0">
                  <c:v>6.6636421969170443E-3</c:v>
                </c:pt>
                <c:pt idx="1">
                  <c:v>1.2936685721951238E-2</c:v>
                </c:pt>
                <c:pt idx="2">
                  <c:v>3.2748659377378808E-2</c:v>
                </c:pt>
                <c:pt idx="3">
                  <c:v>6.7628176196831466E-2</c:v>
                </c:pt>
                <c:pt idx="4">
                  <c:v>0.1357544752661129</c:v>
                </c:pt>
                <c:pt idx="5">
                  <c:v>0.23810003812073177</c:v>
                </c:pt>
                <c:pt idx="6">
                  <c:v>0.374313818661824</c:v>
                </c:pt>
                <c:pt idx="7">
                  <c:v>0.54761152546189396</c:v>
                </c:pt>
                <c:pt idx="8">
                  <c:v>0.69910375992802243</c:v>
                </c:pt>
                <c:pt idx="9">
                  <c:v>0.8393832074311145</c:v>
                </c:pt>
                <c:pt idx="10">
                  <c:v>0.93039174523373791</c:v>
                </c:pt>
                <c:pt idx="11">
                  <c:v>0.97779516373023057</c:v>
                </c:pt>
                <c:pt idx="12">
                  <c:v>0.99999999999999989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C5B-4629-AF57-160AF2B97295}"/>
            </c:ext>
          </c:extLst>
        </c:ser>
        <c:ser>
          <c:idx val="5"/>
          <c:order val="5"/>
          <c:tx>
            <c:strRef>
              <c:f>'Figura 3.3'!$P$42</c:f>
              <c:strCache>
                <c:ptCount val="1"/>
                <c:pt idx="0">
                  <c:v>Polonia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'Figura 3.3'!$A$237:$A$249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3.3'!$P$237:$P$249</c:f>
              <c:numCache>
                <c:formatCode>0%</c:formatCode>
                <c:ptCount val="13"/>
                <c:pt idx="0">
                  <c:v>3.5806935777468801E-3</c:v>
                </c:pt>
                <c:pt idx="1">
                  <c:v>1.9413099953586348E-2</c:v>
                </c:pt>
                <c:pt idx="2">
                  <c:v>5.7684586284628331E-2</c:v>
                </c:pt>
                <c:pt idx="3">
                  <c:v>0.14983467834658548</c:v>
                </c:pt>
                <c:pt idx="4">
                  <c:v>0.26229073244999845</c:v>
                </c:pt>
                <c:pt idx="5">
                  <c:v>0.39150044483929503</c:v>
                </c:pt>
                <c:pt idx="6">
                  <c:v>0.54373486993645603</c:v>
                </c:pt>
                <c:pt idx="7">
                  <c:v>0.72721410413343157</c:v>
                </c:pt>
                <c:pt idx="8">
                  <c:v>0.84982159111826805</c:v>
                </c:pt>
                <c:pt idx="9">
                  <c:v>0.93069617033509533</c:v>
                </c:pt>
                <c:pt idx="10">
                  <c:v>0.97306263775986768</c:v>
                </c:pt>
                <c:pt idx="11">
                  <c:v>0.99318448024798833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C5B-4629-AF57-160AF2B97295}"/>
            </c:ext>
          </c:extLst>
        </c:ser>
        <c:ser>
          <c:idx val="6"/>
          <c:order val="6"/>
          <c:tx>
            <c:strRef>
              <c:f>'Figura 3.3'!$Q$42</c:f>
              <c:strCache>
                <c:ptCount val="1"/>
                <c:pt idx="0">
                  <c:v>Regno Unito (Inghilterra)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3.3'!$A$237:$A$249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3.3'!$Q$237:$Q$249</c:f>
              <c:numCache>
                <c:formatCode>0%</c:formatCode>
                <c:ptCount val="13"/>
                <c:pt idx="0">
                  <c:v>1.681842358731773E-3</c:v>
                </c:pt>
                <c:pt idx="1">
                  <c:v>5.348540573788055E-3</c:v>
                </c:pt>
                <c:pt idx="2">
                  <c:v>1.3243620560413984E-2</c:v>
                </c:pt>
                <c:pt idx="3">
                  <c:v>3.4312253891050803E-2</c:v>
                </c:pt>
                <c:pt idx="4">
                  <c:v>8.1231708331547747E-2</c:v>
                </c:pt>
                <c:pt idx="5">
                  <c:v>0.16469367965062409</c:v>
                </c:pt>
                <c:pt idx="6">
                  <c:v>0.28770226394452186</c:v>
                </c:pt>
                <c:pt idx="7">
                  <c:v>0.47146304931150795</c:v>
                </c:pt>
                <c:pt idx="8">
                  <c:v>0.63863781310535384</c:v>
                </c:pt>
                <c:pt idx="9">
                  <c:v>0.80857716686447434</c:v>
                </c:pt>
                <c:pt idx="10">
                  <c:v>0.92238844073115578</c:v>
                </c:pt>
                <c:pt idx="11">
                  <c:v>0.97822803046153617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C5B-4629-AF57-160AF2B97295}"/>
            </c:ext>
          </c:extLst>
        </c:ser>
        <c:ser>
          <c:idx val="7"/>
          <c:order val="7"/>
          <c:tx>
            <c:strRef>
              <c:f>'Figura 3.3'!$R$42</c:f>
              <c:strCache>
                <c:ptCount val="1"/>
                <c:pt idx="0">
                  <c:v>Spagna</c:v>
                </c:pt>
              </c:strCache>
            </c:strRef>
          </c:tx>
          <c:spPr>
            <a:ln w="127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3.3'!$A$237:$A$249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3.3'!$R$237:$R$249</c:f>
              <c:numCache>
                <c:formatCode>0%</c:formatCode>
                <c:ptCount val="13"/>
                <c:pt idx="0">
                  <c:v>3.0353047128406571E-3</c:v>
                </c:pt>
                <c:pt idx="1">
                  <c:v>6.1624410505947943E-3</c:v>
                </c:pt>
                <c:pt idx="2">
                  <c:v>1.8081769299447718E-2</c:v>
                </c:pt>
                <c:pt idx="3">
                  <c:v>3.9777213898605654E-2</c:v>
                </c:pt>
                <c:pt idx="4">
                  <c:v>9.2043198099002688E-2</c:v>
                </c:pt>
                <c:pt idx="5">
                  <c:v>0.17552753664030576</c:v>
                </c:pt>
                <c:pt idx="6">
                  <c:v>0.30416985351946435</c:v>
                </c:pt>
                <c:pt idx="7">
                  <c:v>0.47751138743564137</c:v>
                </c:pt>
                <c:pt idx="8">
                  <c:v>0.65418147880132904</c:v>
                </c:pt>
                <c:pt idx="9">
                  <c:v>0.79999528441133849</c:v>
                </c:pt>
                <c:pt idx="10">
                  <c:v>0.9019323893712482</c:v>
                </c:pt>
                <c:pt idx="11">
                  <c:v>0.96401347785344937</c:v>
                </c:pt>
                <c:pt idx="12">
                  <c:v>0.99999999999999989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DC5B-4629-AF57-160AF2B97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7854768"/>
        <c:axId val="867852248"/>
      </c:lineChart>
      <c:catAx>
        <c:axId val="86785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67852248"/>
        <c:crosses val="autoZero"/>
        <c:auto val="1"/>
        <c:lblAlgn val="ctr"/>
        <c:lblOffset val="100"/>
        <c:noMultiLvlLbl val="0"/>
      </c:catAx>
      <c:valAx>
        <c:axId val="8678522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6785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2037533598030547E-3"/>
          <c:y val="0.90437036164448115"/>
          <c:w val="0.99153153271455285"/>
          <c:h val="9.5629638355518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1975051911563E-2"/>
          <c:y val="0.12611052806305487"/>
          <c:w val="0.91014913608990766"/>
          <c:h val="0.67925416849612863"/>
        </c:manualLayout>
      </c:layou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7854768"/>
        <c:axId val="867852248"/>
      </c:lineChart>
      <c:catAx>
        <c:axId val="8678547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7852248"/>
        <c:crosses val="autoZero"/>
        <c:auto val="1"/>
        <c:lblAlgn val="ctr"/>
        <c:lblOffset val="100"/>
        <c:noMultiLvlLbl val="0"/>
      </c:catAx>
      <c:valAx>
        <c:axId val="867852248"/>
        <c:scaling>
          <c:orientation val="minMax"/>
          <c:max val="1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6785476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5.2037533598030547E-3"/>
          <c:y val="0.90437036164448115"/>
          <c:w val="0.99153153271455285"/>
          <c:h val="9.5629638355518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it-IT"/>
              <a:t>Amicalità&gt;=0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3.4'!$B$6</c:f>
              <c:strCache>
                <c:ptCount val="1"/>
                <c:pt idx="0">
                  <c:v>25-34 anni</c:v>
                </c:pt>
              </c:strCache>
            </c:strRef>
          </c:tx>
          <c:spPr>
            <a:solidFill>
              <a:srgbClr val="9F627F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1242DA4-46B6-4C99-8A8A-F24B3074CCC3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5D2-441C-98DF-124336CEC21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9C4EB21-4E51-47E5-9F04-892C813EECF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5D2-441C-98DF-124336CEC21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7B6A397-169B-4845-866F-24C82F420EB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5D2-441C-98DF-124336CEC21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1E7BEAF-FE78-46A4-974F-D386D8E5114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5D2-441C-98DF-124336CEC21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11CC12A-C4A2-4E12-B073-D02C5B34367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5D2-441C-98DF-124336CEC21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829FDD1-D988-4B48-B34A-34944374268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5D2-441C-98DF-124336CEC21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344309D-9DED-4470-9D20-2756EF1CB05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5D2-441C-98DF-124336CEC21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67D4A7F5-1525-4FD0-A21D-65FC0D816BE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25D2-441C-98DF-124336CEC218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'Figura 3.4'!$A$7:$A$14</c:f>
              <c:strCache>
                <c:ptCount val="8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</c:strCache>
            </c:strRef>
          </c:cat>
          <c:val>
            <c:numRef>
              <c:f>'Figura 3.4'!$B$7:$B$14</c:f>
              <c:numCache>
                <c:formatCode>0.0</c:formatCode>
                <c:ptCount val="8"/>
                <c:pt idx="0">
                  <c:v>49.677999999999997</c:v>
                </c:pt>
                <c:pt idx="1">
                  <c:v>44.738</c:v>
                </c:pt>
                <c:pt idx="2">
                  <c:v>61.253900000000002</c:v>
                </c:pt>
                <c:pt idx="3">
                  <c:v>56.328400000000002</c:v>
                </c:pt>
                <c:pt idx="4">
                  <c:v>43.245399999999997</c:v>
                </c:pt>
                <c:pt idx="5">
                  <c:v>50.678699999999999</c:v>
                </c:pt>
                <c:pt idx="6">
                  <c:v>50.63</c:v>
                </c:pt>
                <c:pt idx="7">
                  <c:v>56.8733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3.4'!$C$15:$C$22</c15:f>
                <c15:dlblRangeCache>
                  <c:ptCount val="8"/>
                  <c:pt idx="0">
                    <c:v>-7,8</c:v>
                  </c:pt>
                  <c:pt idx="1">
                    <c:v>-1,7</c:v>
                  </c:pt>
                  <c:pt idx="2">
                    <c:v>-5,6</c:v>
                  </c:pt>
                  <c:pt idx="3">
                    <c:v>3,8</c:v>
                  </c:pt>
                  <c:pt idx="4">
                    <c:v>-2,4</c:v>
                  </c:pt>
                  <c:pt idx="5">
                    <c:v>-1,9</c:v>
                  </c:pt>
                  <c:pt idx="6">
                    <c:v>-3,9</c:v>
                  </c:pt>
                  <c:pt idx="7">
                    <c:v>-4,5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5D2-441C-98DF-124336CEC218}"/>
            </c:ext>
          </c:extLst>
        </c:ser>
        <c:ser>
          <c:idx val="1"/>
          <c:order val="1"/>
          <c:tx>
            <c:strRef>
              <c:f>'Figura 3.4'!$C$6</c:f>
              <c:strCache>
                <c:ptCount val="1"/>
                <c:pt idx="0">
                  <c:v>35-65 anni</c:v>
                </c:pt>
              </c:strCache>
            </c:strRef>
          </c:tx>
          <c:spPr>
            <a:solidFill>
              <a:srgbClr val="D1B3C1"/>
            </a:solidFill>
            <a:ln>
              <a:noFill/>
            </a:ln>
            <a:effectLst/>
          </c:spPr>
          <c:invertIfNegative val="0"/>
          <c:cat>
            <c:strRef>
              <c:f>'Figura 3.4'!$A$7:$A$14</c:f>
              <c:strCache>
                <c:ptCount val="8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</c:strCache>
            </c:strRef>
          </c:cat>
          <c:val>
            <c:numRef>
              <c:f>'Figura 3.4'!$C$7:$C$14</c:f>
              <c:numCache>
                <c:formatCode>0.0</c:formatCode>
                <c:ptCount val="8"/>
                <c:pt idx="0">
                  <c:v>57.461300000000001</c:v>
                </c:pt>
                <c:pt idx="1">
                  <c:v>46.4101</c:v>
                </c:pt>
                <c:pt idx="2">
                  <c:v>66.812899999999999</c:v>
                </c:pt>
                <c:pt idx="3">
                  <c:v>52.5197</c:v>
                </c:pt>
                <c:pt idx="4">
                  <c:v>45.622700000000002</c:v>
                </c:pt>
                <c:pt idx="5">
                  <c:v>52.606699999999996</c:v>
                </c:pt>
                <c:pt idx="6">
                  <c:v>54.5242</c:v>
                </c:pt>
                <c:pt idx="7">
                  <c:v>61.4011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D2-441C-98DF-124336CEC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08915272"/>
        <c:axId val="1008915632"/>
      </c:barChart>
      <c:catAx>
        <c:axId val="1008915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1008915632"/>
        <c:crosses val="autoZero"/>
        <c:auto val="1"/>
        <c:lblAlgn val="ctr"/>
        <c:lblOffset val="100"/>
        <c:noMultiLvlLbl val="0"/>
      </c:catAx>
      <c:valAx>
        <c:axId val="1008915632"/>
        <c:scaling>
          <c:orientation val="minMax"/>
          <c:max val="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1008915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it-IT"/>
              <a:t>Coscienziosità &gt;=0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3.4'!$D$6</c:f>
              <c:strCache>
                <c:ptCount val="1"/>
                <c:pt idx="0">
                  <c:v>25-34 anni</c:v>
                </c:pt>
              </c:strCache>
            </c:strRef>
          </c:tx>
          <c:spPr>
            <a:solidFill>
              <a:srgbClr val="9F627F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05CB78B-7097-4F8E-81AE-532588690E5E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488C-4831-9834-9A68D66A0E6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8254268-1DBC-46B7-BC8D-E7C7A1EC921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88C-4831-9834-9A68D66A0E6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5AA18D7-6765-4644-9394-959EA51FD44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88C-4831-9834-9A68D66A0E6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EAB1625-F481-4CFF-ABA6-721F8FB5CDE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88C-4831-9834-9A68D66A0E6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5C318E0-0912-451D-AF1A-A399E6B6054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88C-4831-9834-9A68D66A0E6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4F7D37C-9BD6-4236-B124-49E8F2FFB9F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88C-4831-9834-9A68D66A0E6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ED20E9B-03CD-4FC3-8ABC-B2EE4CD6F3C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88C-4831-9834-9A68D66A0E6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06C87DC-E87A-4D24-AFAF-BB7C1190659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88C-4831-9834-9A68D66A0E69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'Figura 3.4'!$A$7:$A$14</c:f>
              <c:strCache>
                <c:ptCount val="8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</c:strCache>
            </c:strRef>
          </c:cat>
          <c:val>
            <c:numRef>
              <c:f>'Figura 3.4'!$D$7:$D$14</c:f>
              <c:numCache>
                <c:formatCode>0.0</c:formatCode>
                <c:ptCount val="8"/>
                <c:pt idx="0">
                  <c:v>40.8202</c:v>
                </c:pt>
                <c:pt idx="1">
                  <c:v>44.981499999999997</c:v>
                </c:pt>
                <c:pt idx="2">
                  <c:v>48.359699999999997</c:v>
                </c:pt>
                <c:pt idx="3">
                  <c:v>39.707000000000001</c:v>
                </c:pt>
                <c:pt idx="4">
                  <c:v>56.687600000000003</c:v>
                </c:pt>
                <c:pt idx="5">
                  <c:v>49.433999999999997</c:v>
                </c:pt>
                <c:pt idx="6">
                  <c:v>42.817599999999999</c:v>
                </c:pt>
                <c:pt idx="7">
                  <c:v>43.961599999999997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3.4'!$E$15:$E$22</c15:f>
                <c15:dlblRangeCache>
                  <c:ptCount val="8"/>
                  <c:pt idx="0">
                    <c:v>-16,6</c:v>
                  </c:pt>
                  <c:pt idx="1">
                    <c:v>-5,5</c:v>
                  </c:pt>
                  <c:pt idx="2">
                    <c:v>-12,4</c:v>
                  </c:pt>
                  <c:pt idx="3">
                    <c:v>-7,6</c:v>
                  </c:pt>
                  <c:pt idx="4">
                    <c:v>-9,1</c:v>
                  </c:pt>
                  <c:pt idx="5">
                    <c:v>-1,0</c:v>
                  </c:pt>
                  <c:pt idx="6">
                    <c:v>-11,6</c:v>
                  </c:pt>
                  <c:pt idx="7">
                    <c:v>-13,7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488C-4831-9834-9A68D66A0E69}"/>
            </c:ext>
          </c:extLst>
        </c:ser>
        <c:ser>
          <c:idx val="1"/>
          <c:order val="1"/>
          <c:tx>
            <c:strRef>
              <c:f>'Figura 3.4'!$E$6</c:f>
              <c:strCache>
                <c:ptCount val="1"/>
                <c:pt idx="0">
                  <c:v>35-65 anni</c:v>
                </c:pt>
              </c:strCache>
            </c:strRef>
          </c:tx>
          <c:spPr>
            <a:solidFill>
              <a:srgbClr val="D1B3C1"/>
            </a:solidFill>
            <a:ln>
              <a:noFill/>
            </a:ln>
            <a:effectLst/>
          </c:spPr>
          <c:invertIfNegative val="0"/>
          <c:cat>
            <c:strRef>
              <c:f>'Figura 3.4'!$A$7:$A$14</c:f>
              <c:strCache>
                <c:ptCount val="8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</c:strCache>
            </c:strRef>
          </c:cat>
          <c:val>
            <c:numRef>
              <c:f>'Figura 3.4'!$E$7:$E$14</c:f>
              <c:numCache>
                <c:formatCode>0.0</c:formatCode>
                <c:ptCount val="8"/>
                <c:pt idx="0">
                  <c:v>57.392299999999999</c:v>
                </c:pt>
                <c:pt idx="1">
                  <c:v>50.476300000000002</c:v>
                </c:pt>
                <c:pt idx="2">
                  <c:v>60.770600000000002</c:v>
                </c:pt>
                <c:pt idx="3">
                  <c:v>47.301299999999998</c:v>
                </c:pt>
                <c:pt idx="4">
                  <c:v>65.799800000000005</c:v>
                </c:pt>
                <c:pt idx="5">
                  <c:v>50.450400000000002</c:v>
                </c:pt>
                <c:pt idx="6">
                  <c:v>54.424799999999998</c:v>
                </c:pt>
                <c:pt idx="7">
                  <c:v>57.673400000000001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88C-4831-9834-9A68D66A0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08915272"/>
        <c:axId val="1008915632"/>
      </c:barChart>
      <c:catAx>
        <c:axId val="1008915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1008915632"/>
        <c:crosses val="autoZero"/>
        <c:auto val="1"/>
        <c:lblAlgn val="ctr"/>
        <c:lblOffset val="100"/>
        <c:noMultiLvlLbl val="0"/>
      </c:catAx>
      <c:valAx>
        <c:axId val="1008915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1008915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it-IT"/>
              <a:t>Stabilità emotiva&gt;=0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3.4'!$F$6</c:f>
              <c:strCache>
                <c:ptCount val="1"/>
                <c:pt idx="0">
                  <c:v>25-34 anni</c:v>
                </c:pt>
              </c:strCache>
            </c:strRef>
          </c:tx>
          <c:spPr>
            <a:solidFill>
              <a:srgbClr val="9F627F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5C656D4-E836-4B7F-96A8-17EB1287066C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6B8-4715-9BBC-A2AD0015C71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EC8C9F0-DC30-4CE1-B037-93BA531F5F8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6B8-4715-9BBC-A2AD0015C71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88504F1-D0B3-400F-A39F-1E22E953CC7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6B8-4715-9BBC-A2AD0015C71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C819EC4-5127-4467-A442-F84B208C628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6B8-4715-9BBC-A2AD0015C71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5912C9E-9C90-46D7-B36B-1A3510B0F04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6B8-4715-9BBC-A2AD0015C71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9599655-71B9-43D3-9BB7-7091F0DEBB2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6B8-4715-9BBC-A2AD0015C71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432F5DA-DB41-4D6B-BCC0-4318B6B946A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6B8-4715-9BBC-A2AD0015C71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0FAA601-DF16-4820-8242-BF5A07E5078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26B8-4715-9BBC-A2AD0015C719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'Figura 3.4'!$A$7:$A$14</c:f>
              <c:strCache>
                <c:ptCount val="8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</c:strCache>
            </c:strRef>
          </c:cat>
          <c:val>
            <c:numRef>
              <c:f>'Figura 3.4'!$F$7:$F$14</c:f>
              <c:numCache>
                <c:formatCode>0.0</c:formatCode>
                <c:ptCount val="8"/>
                <c:pt idx="0">
                  <c:v>51.187100000000001</c:v>
                </c:pt>
                <c:pt idx="1">
                  <c:v>44.1068</c:v>
                </c:pt>
                <c:pt idx="2">
                  <c:v>54.9773</c:v>
                </c:pt>
                <c:pt idx="3">
                  <c:v>53.808500000000002</c:v>
                </c:pt>
                <c:pt idx="4">
                  <c:v>56.066400000000002</c:v>
                </c:pt>
                <c:pt idx="5">
                  <c:v>60.081499999999998</c:v>
                </c:pt>
                <c:pt idx="6">
                  <c:v>47.318899999999999</c:v>
                </c:pt>
                <c:pt idx="7">
                  <c:v>46.037199999999999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3.4'!$G$15:$G$23</c15:f>
                <c15:dlblRangeCache>
                  <c:ptCount val="9"/>
                  <c:pt idx="0">
                    <c:v>-8,5</c:v>
                  </c:pt>
                  <c:pt idx="1">
                    <c:v>-3,8</c:v>
                  </c:pt>
                  <c:pt idx="2">
                    <c:v>2,4</c:v>
                  </c:pt>
                  <c:pt idx="3">
                    <c:v>-5,6</c:v>
                  </c:pt>
                  <c:pt idx="4">
                    <c:v>1,6</c:v>
                  </c:pt>
                  <c:pt idx="5">
                    <c:v>7,3</c:v>
                  </c:pt>
                  <c:pt idx="6">
                    <c:v>-9,0</c:v>
                  </c:pt>
                  <c:pt idx="7">
                    <c:v>-2,3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6B8-4715-9BBC-A2AD0015C719}"/>
            </c:ext>
          </c:extLst>
        </c:ser>
        <c:ser>
          <c:idx val="1"/>
          <c:order val="1"/>
          <c:tx>
            <c:strRef>
              <c:f>'Figura 3.4'!$G$6</c:f>
              <c:strCache>
                <c:ptCount val="1"/>
                <c:pt idx="0">
                  <c:v>35-65 anni</c:v>
                </c:pt>
              </c:strCache>
            </c:strRef>
          </c:tx>
          <c:spPr>
            <a:solidFill>
              <a:srgbClr val="D1B3C1"/>
            </a:solidFill>
            <a:ln>
              <a:noFill/>
            </a:ln>
            <a:effectLst/>
          </c:spPr>
          <c:invertIfNegative val="0"/>
          <c:cat>
            <c:strRef>
              <c:f>'Figura 3.4'!$A$7:$A$14</c:f>
              <c:strCache>
                <c:ptCount val="8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</c:strCache>
            </c:strRef>
          </c:cat>
          <c:val>
            <c:numRef>
              <c:f>'Figura 3.4'!$G$7:$G$14</c:f>
              <c:numCache>
                <c:formatCode>0.0</c:formatCode>
                <c:ptCount val="8"/>
                <c:pt idx="0">
                  <c:v>59.697600000000001</c:v>
                </c:pt>
                <c:pt idx="1">
                  <c:v>47.933199999999999</c:v>
                </c:pt>
                <c:pt idx="2">
                  <c:v>52.5608</c:v>
                </c:pt>
                <c:pt idx="3">
                  <c:v>59.442900000000002</c:v>
                </c:pt>
                <c:pt idx="4">
                  <c:v>54.495399999999997</c:v>
                </c:pt>
                <c:pt idx="5">
                  <c:v>52.7577</c:v>
                </c:pt>
                <c:pt idx="6">
                  <c:v>56.2864</c:v>
                </c:pt>
                <c:pt idx="7">
                  <c:v>48.298299999999998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B8-4715-9BBC-A2AD0015C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08915272"/>
        <c:axId val="1008915632"/>
      </c:barChart>
      <c:catAx>
        <c:axId val="1008915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1008915632"/>
        <c:crosses val="autoZero"/>
        <c:auto val="1"/>
        <c:lblAlgn val="ctr"/>
        <c:lblOffset val="100"/>
        <c:noMultiLvlLbl val="0"/>
      </c:catAx>
      <c:valAx>
        <c:axId val="1008915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1008915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it-IT"/>
              <a:t>Estroversione&gt;=0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3.4'!$H$6</c:f>
              <c:strCache>
                <c:ptCount val="1"/>
                <c:pt idx="0">
                  <c:v>25-34 anni</c:v>
                </c:pt>
              </c:strCache>
            </c:strRef>
          </c:tx>
          <c:spPr>
            <a:solidFill>
              <a:srgbClr val="9F627F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C51264C-F408-4C82-9892-5980C36597C4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BF3A-4C5C-8651-61445F8B2F9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5734E05-1EE5-48C0-A3F1-3912E367C12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BF3A-4C5C-8651-61445F8B2F9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2BFABC8-FEE1-4BDC-A562-2640B6C8E71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BF3A-4C5C-8651-61445F8B2F9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2CD68AF-D025-41BB-9811-88FB4507F2B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F3A-4C5C-8651-61445F8B2F9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A7DFC1F-EECF-42B3-991D-79FBF3F1322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BF3A-4C5C-8651-61445F8B2F9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646DC3D-BECC-46F4-AF0F-0EB1AF9E767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BF3A-4C5C-8651-61445F8B2F9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6120FC0-0F73-4656-AD39-169B8FB3BB1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BF3A-4C5C-8651-61445F8B2F9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B0873AE-A084-4243-AB03-78D78C2F18F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BF3A-4C5C-8651-61445F8B2F92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'Figura 3.4'!$A$7:$A$14</c:f>
              <c:strCache>
                <c:ptCount val="8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</c:strCache>
            </c:strRef>
          </c:cat>
          <c:val>
            <c:numRef>
              <c:f>'Figura 3.4'!$H$7:$H$14</c:f>
              <c:numCache>
                <c:formatCode>0.0</c:formatCode>
                <c:ptCount val="8"/>
                <c:pt idx="0">
                  <c:v>49.908999999999999</c:v>
                </c:pt>
                <c:pt idx="1">
                  <c:v>46.223999999999997</c:v>
                </c:pt>
                <c:pt idx="2">
                  <c:v>57.318199999999997</c:v>
                </c:pt>
                <c:pt idx="3">
                  <c:v>52.3536</c:v>
                </c:pt>
                <c:pt idx="4">
                  <c:v>62.767000000000003</c:v>
                </c:pt>
                <c:pt idx="5">
                  <c:v>65.566599999999994</c:v>
                </c:pt>
                <c:pt idx="6">
                  <c:v>56.1372</c:v>
                </c:pt>
                <c:pt idx="7">
                  <c:v>43.545299999999997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3.4'!$I$15:$I$23</c15:f>
                <c15:dlblRangeCache>
                  <c:ptCount val="9"/>
                  <c:pt idx="0">
                    <c:v>-6,0</c:v>
                  </c:pt>
                  <c:pt idx="1">
                    <c:v>2,6</c:v>
                  </c:pt>
                  <c:pt idx="2">
                    <c:v>0,2</c:v>
                  </c:pt>
                  <c:pt idx="3">
                    <c:v>2,4</c:v>
                  </c:pt>
                  <c:pt idx="4">
                    <c:v>7,6</c:v>
                  </c:pt>
                  <c:pt idx="5">
                    <c:v>10,4</c:v>
                  </c:pt>
                  <c:pt idx="6">
                    <c:v>4,6</c:v>
                  </c:pt>
                  <c:pt idx="7">
                    <c:v>2,8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BF3A-4C5C-8651-61445F8B2F92}"/>
            </c:ext>
          </c:extLst>
        </c:ser>
        <c:ser>
          <c:idx val="1"/>
          <c:order val="1"/>
          <c:tx>
            <c:strRef>
              <c:f>'Figura 3.4'!$I$6</c:f>
              <c:strCache>
                <c:ptCount val="1"/>
                <c:pt idx="0">
                  <c:v>35-65 anni</c:v>
                </c:pt>
              </c:strCache>
            </c:strRef>
          </c:tx>
          <c:spPr>
            <a:solidFill>
              <a:srgbClr val="D1B3C1"/>
            </a:solidFill>
            <a:ln>
              <a:noFill/>
            </a:ln>
            <a:effectLst/>
          </c:spPr>
          <c:invertIfNegative val="0"/>
          <c:cat>
            <c:strRef>
              <c:f>'Figura 3.4'!$A$7:$A$14</c:f>
              <c:strCache>
                <c:ptCount val="8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</c:strCache>
            </c:strRef>
          </c:cat>
          <c:val>
            <c:numRef>
              <c:f>'Figura 3.4'!$I$7:$I$14</c:f>
              <c:numCache>
                <c:formatCode>0.0</c:formatCode>
                <c:ptCount val="8"/>
                <c:pt idx="0">
                  <c:v>55.936399999999999</c:v>
                </c:pt>
                <c:pt idx="1">
                  <c:v>43.615900000000003</c:v>
                </c:pt>
                <c:pt idx="2">
                  <c:v>57.1188</c:v>
                </c:pt>
                <c:pt idx="3">
                  <c:v>49.997700000000002</c:v>
                </c:pt>
                <c:pt idx="4">
                  <c:v>55.183100000000003</c:v>
                </c:pt>
                <c:pt idx="5">
                  <c:v>55.178699999999999</c:v>
                </c:pt>
                <c:pt idx="6">
                  <c:v>51.5319</c:v>
                </c:pt>
                <c:pt idx="7">
                  <c:v>40.713900000000002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3A-4C5C-8651-61445F8B2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08915272"/>
        <c:axId val="1008915632"/>
      </c:barChart>
      <c:catAx>
        <c:axId val="1008915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1008915632"/>
        <c:crosses val="autoZero"/>
        <c:auto val="1"/>
        <c:lblAlgn val="ctr"/>
        <c:lblOffset val="100"/>
        <c:noMultiLvlLbl val="0"/>
      </c:catAx>
      <c:valAx>
        <c:axId val="1008915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1008915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it-IT"/>
              <a:t>Apertura all'esperienza&gt;=0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3.4'!$J$6</c:f>
              <c:strCache>
                <c:ptCount val="1"/>
                <c:pt idx="0">
                  <c:v>25-34 anni</c:v>
                </c:pt>
              </c:strCache>
            </c:strRef>
          </c:tx>
          <c:spPr>
            <a:solidFill>
              <a:srgbClr val="9F627F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AE2DA2E-7CDF-44A2-B79F-3AC0B5DA9D8C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49FA-4B57-A1F1-01696CB72B7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A8E31DD-8CE0-4509-8607-3FC6DE0A24B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9FA-4B57-A1F1-01696CB72B7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48E9E91-E386-46B1-A260-73C2CDAB528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9FA-4B57-A1F1-01696CB72B7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2644878-0B32-4CE1-B9C9-995C9F1327B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9FA-4B57-A1F1-01696CB72B7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2603671-BA8D-4589-88A2-33EB0A44EBD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9FA-4B57-A1F1-01696CB72B7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CF9E9EA-9EDA-4E51-B248-F963BCAC2B2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9FA-4B57-A1F1-01696CB72B7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6992951-493F-4BDB-8D44-21B9BCF7CBC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49FA-4B57-A1F1-01696CB72B7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79AB19A-B94B-4A18-8D72-988CDE83DEE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9FA-4B57-A1F1-01696CB72B7C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'Figura 3.4'!$A$7:$A$14</c:f>
              <c:strCache>
                <c:ptCount val="8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</c:strCache>
            </c:strRef>
          </c:cat>
          <c:val>
            <c:numRef>
              <c:f>'Figura 3.4'!$J$7:$J$14</c:f>
              <c:numCache>
                <c:formatCode>0.0</c:formatCode>
                <c:ptCount val="8"/>
                <c:pt idx="0">
                  <c:v>62.8673</c:v>
                </c:pt>
                <c:pt idx="1">
                  <c:v>60.264899999999997</c:v>
                </c:pt>
                <c:pt idx="2">
                  <c:v>56.561399999999999</c:v>
                </c:pt>
                <c:pt idx="3">
                  <c:v>51.7455</c:v>
                </c:pt>
                <c:pt idx="4">
                  <c:v>50.957999999999998</c:v>
                </c:pt>
                <c:pt idx="5">
                  <c:v>51.010599999999997</c:v>
                </c:pt>
                <c:pt idx="6">
                  <c:v>58.458799999999997</c:v>
                </c:pt>
                <c:pt idx="7">
                  <c:v>53.190399999999997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3.4'!$K$15:$K$23</c15:f>
                <c15:dlblRangeCache>
                  <c:ptCount val="9"/>
                  <c:pt idx="0">
                    <c:v>2,6</c:v>
                  </c:pt>
                  <c:pt idx="1">
                    <c:v>6,1</c:v>
                  </c:pt>
                  <c:pt idx="2">
                    <c:v>-2,2</c:v>
                  </c:pt>
                  <c:pt idx="3">
                    <c:v>7,8</c:v>
                  </c:pt>
                  <c:pt idx="4">
                    <c:v>9,4</c:v>
                  </c:pt>
                  <c:pt idx="5">
                    <c:v>9,3</c:v>
                  </c:pt>
                  <c:pt idx="6">
                    <c:v>8,0</c:v>
                  </c:pt>
                  <c:pt idx="7">
                    <c:v>2,1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49FA-4B57-A1F1-01696CB72B7C}"/>
            </c:ext>
          </c:extLst>
        </c:ser>
        <c:ser>
          <c:idx val="1"/>
          <c:order val="1"/>
          <c:tx>
            <c:strRef>
              <c:f>'Figura 3.4'!$K$6</c:f>
              <c:strCache>
                <c:ptCount val="1"/>
                <c:pt idx="0">
                  <c:v>35-65 anni</c:v>
                </c:pt>
              </c:strCache>
            </c:strRef>
          </c:tx>
          <c:spPr>
            <a:solidFill>
              <a:srgbClr val="D1B3C1"/>
            </a:solidFill>
            <a:ln>
              <a:noFill/>
            </a:ln>
            <a:effectLst/>
          </c:spPr>
          <c:invertIfNegative val="0"/>
          <c:cat>
            <c:strRef>
              <c:f>'Figura 3.4'!$A$7:$A$14</c:f>
              <c:strCache>
                <c:ptCount val="8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</c:strCache>
            </c:strRef>
          </c:cat>
          <c:val>
            <c:numRef>
              <c:f>'Figura 3.4'!$K$7:$K$14</c:f>
              <c:numCache>
                <c:formatCode>0.0</c:formatCode>
                <c:ptCount val="8"/>
                <c:pt idx="0">
                  <c:v>60.253599999999999</c:v>
                </c:pt>
                <c:pt idx="1">
                  <c:v>54.1813</c:v>
                </c:pt>
                <c:pt idx="2">
                  <c:v>58.718000000000004</c:v>
                </c:pt>
                <c:pt idx="3">
                  <c:v>43.917299999999997</c:v>
                </c:pt>
                <c:pt idx="4">
                  <c:v>41.577800000000003</c:v>
                </c:pt>
                <c:pt idx="5">
                  <c:v>41.702800000000003</c:v>
                </c:pt>
                <c:pt idx="6">
                  <c:v>50.456499999999998</c:v>
                </c:pt>
                <c:pt idx="7">
                  <c:v>51.086799999999997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FA-4B57-A1F1-01696CB72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08915272"/>
        <c:axId val="1008915632"/>
      </c:barChart>
      <c:catAx>
        <c:axId val="1008915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1008915632"/>
        <c:crosses val="autoZero"/>
        <c:auto val="1"/>
        <c:lblAlgn val="ctr"/>
        <c:lblOffset val="100"/>
        <c:noMultiLvlLbl val="0"/>
      </c:catAx>
      <c:valAx>
        <c:axId val="1008915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1008915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it-IT"/>
              <a:t>Stabilità emotiva&gt;=0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08915272"/>
        <c:axId val="1008915632"/>
      </c:barChart>
      <c:catAx>
        <c:axId val="1008915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1008915632"/>
        <c:crosses val="autoZero"/>
        <c:auto val="1"/>
        <c:lblAlgn val="ctr"/>
        <c:lblOffset val="100"/>
        <c:noMultiLvlLbl val="0"/>
      </c:catAx>
      <c:valAx>
        <c:axId val="1008915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1008915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it-IT"/>
              <a:t>25-34 anni</a:t>
            </a:r>
          </a:p>
        </c:rich>
      </c:tx>
      <c:layout>
        <c:manualLayout>
          <c:xMode val="edge"/>
          <c:yMode val="edge"/>
          <c:x val="0.24860694602584046"/>
          <c:y val="3.16340247983163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2422235407946715"/>
          <c:y val="8.6342110386076892E-2"/>
          <c:w val="0.36625568188905105"/>
          <c:h val="0.7032588602094168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'Figura 3.5'!$B$15</c:f>
              <c:strCache>
                <c:ptCount val="1"/>
                <c:pt idx="0">
                  <c:v>1=Eccellenti</c:v>
                </c:pt>
              </c:strCache>
            </c:strRef>
          </c:tx>
          <c:spPr>
            <a:solidFill>
              <a:srgbClr val="9F627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3.5'!$A$16:$A$24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3.5'!$B$16:$B$24</c:f>
              <c:numCache>
                <c:formatCode>0%</c:formatCode>
                <c:ptCount val="9"/>
                <c:pt idx="0">
                  <c:v>0.2599117875645966</c:v>
                </c:pt>
                <c:pt idx="1">
                  <c:v>0.20814863308787937</c:v>
                </c:pt>
                <c:pt idx="2">
                  <c:v>0.17782687853539134</c:v>
                </c:pt>
                <c:pt idx="3">
                  <c:v>0.19769132747926202</c:v>
                </c:pt>
                <c:pt idx="4">
                  <c:v>9.6759087809722255E-2</c:v>
                </c:pt>
                <c:pt idx="5">
                  <c:v>0.1029625791690518</c:v>
                </c:pt>
                <c:pt idx="6">
                  <c:v>0.23063784525332623</c:v>
                </c:pt>
                <c:pt idx="7">
                  <c:v>0.15915592327622974</c:v>
                </c:pt>
                <c:pt idx="8">
                  <c:v>0.18054457166452056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5-4F1C-93C4-992C611029C5}"/>
            </c:ext>
          </c:extLst>
        </c:ser>
        <c:ser>
          <c:idx val="1"/>
          <c:order val="1"/>
          <c:tx>
            <c:strRef>
              <c:f>'Figura 3.5'!$C$15</c:f>
              <c:strCache>
                <c:ptCount val="1"/>
                <c:pt idx="0">
                  <c:v>2=Eccellenti statici</c:v>
                </c:pt>
              </c:strCache>
            </c:strRef>
          </c:tx>
          <c:spPr>
            <a:solidFill>
              <a:srgbClr val="C3979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3.5'!$A$16:$A$24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3.5'!$C$16:$C$24</c:f>
              <c:numCache>
                <c:formatCode>0%</c:formatCode>
                <c:ptCount val="9"/>
                <c:pt idx="0">
                  <c:v>7.3317268647969516E-2</c:v>
                </c:pt>
                <c:pt idx="1">
                  <c:v>2.9639318589963545E-2</c:v>
                </c:pt>
                <c:pt idx="2">
                  <c:v>0.14134045442409782</c:v>
                </c:pt>
                <c:pt idx="3">
                  <c:v>5.6795961979938817E-2</c:v>
                </c:pt>
                <c:pt idx="4">
                  <c:v>6.2808858265104905E-2</c:v>
                </c:pt>
                <c:pt idx="5">
                  <c:v>0.10980743651475289</c:v>
                </c:pt>
                <c:pt idx="6">
                  <c:v>7.0025988061099165E-2</c:v>
                </c:pt>
                <c:pt idx="7">
                  <c:v>6.8928045580161579E-2</c:v>
                </c:pt>
                <c:pt idx="8">
                  <c:v>8.066631026894143E-2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5-4F1C-93C4-992C611029C5}"/>
            </c:ext>
          </c:extLst>
        </c:ser>
        <c:ser>
          <c:idx val="2"/>
          <c:order val="2"/>
          <c:tx>
            <c:strRef>
              <c:f>'Figura 3.5'!$D$15</c:f>
              <c:strCache>
                <c:ptCount val="1"/>
                <c:pt idx="0">
                  <c:v>3=Istruiti dinamici con personalità fragile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3.5'!$A$16:$A$24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3.5'!$D$16:$D$24</c:f>
              <c:numCache>
                <c:formatCode>0%</c:formatCode>
                <c:ptCount val="9"/>
                <c:pt idx="0">
                  <c:v>0.20913734216897287</c:v>
                </c:pt>
                <c:pt idx="1">
                  <c:v>0.15728421381200364</c:v>
                </c:pt>
                <c:pt idx="2">
                  <c:v>0.13002201116285411</c:v>
                </c:pt>
                <c:pt idx="3">
                  <c:v>0.11238398873479669</c:v>
                </c:pt>
                <c:pt idx="4">
                  <c:v>5.1249813892702938E-2</c:v>
                </c:pt>
                <c:pt idx="5">
                  <c:v>4.3981224983543177E-2</c:v>
                </c:pt>
                <c:pt idx="6">
                  <c:v>0.15005111706693613</c:v>
                </c:pt>
                <c:pt idx="7">
                  <c:v>0.15273508087280008</c:v>
                </c:pt>
                <c:pt idx="8">
                  <c:v>0.12271552284840821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D5-4F1C-93C4-992C611029C5}"/>
            </c:ext>
          </c:extLst>
        </c:ser>
        <c:ser>
          <c:idx val="3"/>
          <c:order val="3"/>
          <c:tx>
            <c:strRef>
              <c:f>'Figura 3.5'!$E$15</c:f>
              <c:strCache>
                <c:ptCount val="1"/>
                <c:pt idx="0">
                  <c:v>4=Istruiti statici con personalità fragile</c:v>
                </c:pt>
              </c:strCache>
            </c:strRef>
          </c:tx>
          <c:spPr>
            <a:solidFill>
              <a:srgbClr val="058C9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3.5'!$A$16:$A$24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3.5'!$E$16:$E$24</c:f>
              <c:numCache>
                <c:formatCode>0%</c:formatCode>
                <c:ptCount val="9"/>
                <c:pt idx="0">
                  <c:v>4.5336324697172296E-2</c:v>
                </c:pt>
                <c:pt idx="1">
                  <c:v>3.7328208488506133E-2</c:v>
                </c:pt>
                <c:pt idx="2">
                  <c:v>7.5188695670595496E-2</c:v>
                </c:pt>
                <c:pt idx="3">
                  <c:v>4.0039567043330372E-2</c:v>
                </c:pt>
                <c:pt idx="4">
                  <c:v>1.7064872130978917E-2</c:v>
                </c:pt>
                <c:pt idx="5">
                  <c:v>5.063644012233455E-2</c:v>
                </c:pt>
                <c:pt idx="6">
                  <c:v>5.3340118339780619E-2</c:v>
                </c:pt>
                <c:pt idx="7">
                  <c:v>6.7427704758195137E-2</c:v>
                </c:pt>
                <c:pt idx="8">
                  <c:v>4.9217405605701203E-2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D5-4F1C-93C4-992C611029C5}"/>
            </c:ext>
          </c:extLst>
        </c:ser>
        <c:ser>
          <c:idx val="4"/>
          <c:order val="4"/>
          <c:tx>
            <c:strRef>
              <c:f>'Figura 3.5'!$F$15</c:f>
              <c:strCache>
                <c:ptCount val="1"/>
                <c:pt idx="0">
                  <c:v>5=Disallineati istruiti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3.5'!$A$16:$A$24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3.5'!$F$16:$F$24</c:f>
              <c:numCache>
                <c:formatCode>0%</c:formatCode>
                <c:ptCount val="9"/>
                <c:pt idx="0">
                  <c:v>3.8816438405551497E-2</c:v>
                </c:pt>
                <c:pt idx="1">
                  <c:v>4.3375263792516959E-2</c:v>
                </c:pt>
                <c:pt idx="2">
                  <c:v>3.89278687922004E-2</c:v>
                </c:pt>
                <c:pt idx="3">
                  <c:v>2.3092675138707774E-2</c:v>
                </c:pt>
                <c:pt idx="4">
                  <c:v>4.683352253900637E-2</c:v>
                </c:pt>
                <c:pt idx="5">
                  <c:v>7.8474426989283239E-2</c:v>
                </c:pt>
                <c:pt idx="6">
                  <c:v>3.8524366020495353E-2</c:v>
                </c:pt>
                <c:pt idx="7">
                  <c:v>5.3941586011631092E-2</c:v>
                </c:pt>
                <c:pt idx="8">
                  <c:v>4.2063999320931841E-2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D5-4F1C-93C4-992C611029C5}"/>
            </c:ext>
          </c:extLst>
        </c:ser>
        <c:ser>
          <c:idx val="5"/>
          <c:order val="5"/>
          <c:tx>
            <c:strRef>
              <c:f>'Figura 3.5'!$G$15</c:f>
              <c:strCache>
                <c:ptCount val="1"/>
                <c:pt idx="0">
                  <c:v>6=Potenziale nascosto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3.5'!$A$16:$A$24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3.5'!$G$16:$G$24</c:f>
              <c:numCache>
                <c:formatCode>0%</c:formatCode>
                <c:ptCount val="9"/>
                <c:pt idx="0">
                  <c:v>3.968977493980437E-2</c:v>
                </c:pt>
                <c:pt idx="1">
                  <c:v>0.17789196698865117</c:v>
                </c:pt>
                <c:pt idx="2">
                  <c:v>1.7804924894219729E-2</c:v>
                </c:pt>
                <c:pt idx="3">
                  <c:v>6.653867703276925E-2</c:v>
                </c:pt>
                <c:pt idx="4">
                  <c:v>4.3949494123923134E-2</c:v>
                </c:pt>
                <c:pt idx="5">
                  <c:v>2.2898311045629317E-2</c:v>
                </c:pt>
                <c:pt idx="6">
                  <c:v>4.0544785305040035E-2</c:v>
                </c:pt>
                <c:pt idx="7">
                  <c:v>5.4622035834995331E-3</c:v>
                </c:pt>
                <c:pt idx="8">
                  <c:v>3.940241797438436E-2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D5-4F1C-93C4-992C611029C5}"/>
            </c:ext>
          </c:extLst>
        </c:ser>
        <c:ser>
          <c:idx val="6"/>
          <c:order val="6"/>
          <c:tx>
            <c:strRef>
              <c:f>'Figura 3.5'!$H$15</c:f>
              <c:strCache>
                <c:ptCount val="1"/>
                <c:pt idx="0">
                  <c:v>7=Poco istruiti dinamici con personalità forte </c:v>
                </c:pt>
              </c:strCache>
            </c:strRef>
          </c:tx>
          <c:spPr>
            <a:solidFill>
              <a:srgbClr val="FFFF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3.5'!$A$16:$A$24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3.5'!$H$16:$H$24</c:f>
              <c:numCache>
                <c:formatCode>0%</c:formatCode>
                <c:ptCount val="9"/>
                <c:pt idx="0">
                  <c:v>8.0879863555953724E-2</c:v>
                </c:pt>
                <c:pt idx="1">
                  <c:v>8.8469217150253118E-2</c:v>
                </c:pt>
                <c:pt idx="2">
                  <c:v>6.5880284471376435E-2</c:v>
                </c:pt>
                <c:pt idx="3">
                  <c:v>9.7018390246079236E-2</c:v>
                </c:pt>
                <c:pt idx="4">
                  <c:v>8.6758185322411543E-2</c:v>
                </c:pt>
                <c:pt idx="5">
                  <c:v>6.6136734221045726E-2</c:v>
                </c:pt>
                <c:pt idx="6">
                  <c:v>9.9738676700781875E-2</c:v>
                </c:pt>
                <c:pt idx="7">
                  <c:v>8.8057102162771156E-2</c:v>
                </c:pt>
                <c:pt idx="8">
                  <c:v>8.5389049038620046E-2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3D5-4F1C-93C4-992C611029C5}"/>
            </c:ext>
          </c:extLst>
        </c:ser>
        <c:ser>
          <c:idx val="7"/>
          <c:order val="7"/>
          <c:tx>
            <c:strRef>
              <c:f>'Figura 3.5'!$I$15</c:f>
              <c:strCache>
                <c:ptCount val="1"/>
                <c:pt idx="0">
                  <c:v>8=Poco istruiti statici con personalità forte </c:v>
                </c:pt>
              </c:strCache>
            </c:strRef>
          </c:tx>
          <c:spPr>
            <a:solidFill>
              <a:srgbClr val="D1B3C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3.5'!$A$16:$A$24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3.5'!$I$16:$I$24</c:f>
              <c:numCache>
                <c:formatCode>0%</c:formatCode>
                <c:ptCount val="9"/>
                <c:pt idx="0">
                  <c:v>5.4946782052492954E-2</c:v>
                </c:pt>
                <c:pt idx="1">
                  <c:v>4.0206803302315013E-2</c:v>
                </c:pt>
                <c:pt idx="2">
                  <c:v>0.1552600001094315</c:v>
                </c:pt>
                <c:pt idx="3">
                  <c:v>0.10422167460817224</c:v>
                </c:pt>
                <c:pt idx="4">
                  <c:v>0.25246632092612559</c:v>
                </c:pt>
                <c:pt idx="5">
                  <c:v>0.2463585849450366</c:v>
                </c:pt>
                <c:pt idx="6">
                  <c:v>6.5704349901733253E-2</c:v>
                </c:pt>
                <c:pt idx="7">
                  <c:v>0.10820192222356442</c:v>
                </c:pt>
                <c:pt idx="8">
                  <c:v>0.13289403393265539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3D5-4F1C-93C4-992C611029C5}"/>
            </c:ext>
          </c:extLst>
        </c:ser>
        <c:ser>
          <c:idx val="8"/>
          <c:order val="8"/>
          <c:tx>
            <c:strRef>
              <c:f>'Figura 3.5'!$J$15</c:f>
              <c:strCache>
                <c:ptCount val="1"/>
                <c:pt idx="0">
                  <c:v>9=Fragili ma dinamici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3.5'!$A$16:$A$24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3.5'!$J$16:$J$24</c:f>
              <c:numCache>
                <c:formatCode>0%</c:formatCode>
                <c:ptCount val="9"/>
                <c:pt idx="0">
                  <c:v>0.10393474630709712</c:v>
                </c:pt>
                <c:pt idx="1">
                  <c:v>0.13947569273471233</c:v>
                </c:pt>
                <c:pt idx="2">
                  <c:v>7.203945370114849E-2</c:v>
                </c:pt>
                <c:pt idx="3">
                  <c:v>0.1213127531819737</c:v>
                </c:pt>
                <c:pt idx="4">
                  <c:v>7.2622711658252459E-2</c:v>
                </c:pt>
                <c:pt idx="5">
                  <c:v>5.5375086444874336E-2</c:v>
                </c:pt>
                <c:pt idx="6">
                  <c:v>0.12331941576372964</c:v>
                </c:pt>
                <c:pt idx="7">
                  <c:v>9.4725048195800687E-2</c:v>
                </c:pt>
                <c:pt idx="8">
                  <c:v>9.6634708505856523E-2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3D5-4F1C-93C4-992C611029C5}"/>
            </c:ext>
          </c:extLst>
        </c:ser>
        <c:ser>
          <c:idx val="9"/>
          <c:order val="9"/>
          <c:tx>
            <c:strRef>
              <c:f>'Figura 3.5'!$K$15</c:f>
              <c:strCache>
                <c:ptCount val="1"/>
                <c:pt idx="0">
                  <c:v>10=Fragili</c:v>
                </c:pt>
              </c:strCache>
            </c:strRef>
          </c:tx>
          <c:spPr>
            <a:solidFill>
              <a:schemeClr val="tx2">
                <a:lumMod val="25000"/>
                <a:lumOff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3.5'!$A$16:$A$24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3.5'!$K$16:$K$24</c:f>
              <c:numCache>
                <c:formatCode>0%</c:formatCode>
                <c:ptCount val="9"/>
                <c:pt idx="0">
                  <c:v>9.4029671660389072E-2</c:v>
                </c:pt>
                <c:pt idx="1">
                  <c:v>7.8180682053199002E-2</c:v>
                </c:pt>
                <c:pt idx="2">
                  <c:v>0.12570942823868467</c:v>
                </c:pt>
                <c:pt idx="3">
                  <c:v>0.18090498455496992</c:v>
                </c:pt>
                <c:pt idx="4">
                  <c:v>0.26948713333177188</c:v>
                </c:pt>
                <c:pt idx="5">
                  <c:v>0.22336917556444835</c:v>
                </c:pt>
                <c:pt idx="6">
                  <c:v>0.12811333758707771</c:v>
                </c:pt>
                <c:pt idx="7">
                  <c:v>0.20136538333534665</c:v>
                </c:pt>
                <c:pt idx="8">
                  <c:v>0.17047198083998014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3D5-4F1C-93C4-992C61102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968723368"/>
        <c:axId val="968721568"/>
      </c:barChart>
      <c:catAx>
        <c:axId val="9687233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968721568"/>
        <c:crosses val="autoZero"/>
        <c:auto val="1"/>
        <c:lblAlgn val="ctr"/>
        <c:lblOffset val="100"/>
        <c:noMultiLvlLbl val="0"/>
      </c:catAx>
      <c:valAx>
        <c:axId val="96872156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968723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634140890986294E-2"/>
          <c:y val="0.89752408870427092"/>
          <c:w val="0.91061313913390207"/>
          <c:h val="7.77813799562526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it-IT"/>
              <a:t>Differenza 25-34 anni - 35-65 anni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7.9241854011621066E-2"/>
          <c:y val="9.6123425748252056E-2"/>
          <c:w val="0.89476110261704811"/>
          <c:h val="0.669542116059022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3.5'!$AB$15</c:f>
              <c:strCache>
                <c:ptCount val="1"/>
                <c:pt idx="0">
                  <c:v>1=Eccellenti</c:v>
                </c:pt>
              </c:strCache>
            </c:strRef>
          </c:tx>
          <c:spPr>
            <a:solidFill>
              <a:srgbClr val="9F627F"/>
            </a:solidFill>
            <a:ln>
              <a:noFill/>
            </a:ln>
            <a:effectLst/>
          </c:spPr>
          <c:invertIfNegative val="0"/>
          <c:cat>
            <c:strRef>
              <c:f>'Figura 3.5'!$AA$16:$AA$24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3.5'!$AB$16:$AB$24</c:f>
              <c:numCache>
                <c:formatCode>0%</c:formatCode>
                <c:ptCount val="9"/>
                <c:pt idx="0">
                  <c:v>4.6900727860632763E-2</c:v>
                </c:pt>
                <c:pt idx="1">
                  <c:v>8.6294800086124668E-3</c:v>
                </c:pt>
                <c:pt idx="2">
                  <c:v>5.1872274389494488E-2</c:v>
                </c:pt>
                <c:pt idx="3">
                  <c:v>5.4459625979548593E-2</c:v>
                </c:pt>
                <c:pt idx="4">
                  <c:v>4.1183472783143091E-2</c:v>
                </c:pt>
                <c:pt idx="5">
                  <c:v>3.7259994739897176E-2</c:v>
                </c:pt>
                <c:pt idx="6">
                  <c:v>4.7932080139162975E-2</c:v>
                </c:pt>
                <c:pt idx="7">
                  <c:v>2.9283129501837285E-2</c:v>
                </c:pt>
                <c:pt idx="8">
                  <c:v>5.0327212900692697E-2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F4-41FE-8809-D6C310824298}"/>
            </c:ext>
          </c:extLst>
        </c:ser>
        <c:ser>
          <c:idx val="1"/>
          <c:order val="1"/>
          <c:tx>
            <c:strRef>
              <c:f>'Figura 3.5'!$AC$15</c:f>
              <c:strCache>
                <c:ptCount val="1"/>
                <c:pt idx="0">
                  <c:v>2=Eccellenti statici</c:v>
                </c:pt>
              </c:strCache>
            </c:strRef>
          </c:tx>
          <c:spPr>
            <a:solidFill>
              <a:srgbClr val="C3979C"/>
            </a:solidFill>
            <a:ln>
              <a:noFill/>
            </a:ln>
            <a:effectLst/>
          </c:spPr>
          <c:invertIfNegative val="0"/>
          <c:cat>
            <c:strRef>
              <c:f>'Figura 3.5'!$AA$16:$AA$24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3.5'!$AC$16:$AC$24</c:f>
              <c:numCache>
                <c:formatCode>0%</c:formatCode>
                <c:ptCount val="9"/>
                <c:pt idx="0">
                  <c:v>-2.0551289568242814E-2</c:v>
                </c:pt>
                <c:pt idx="1">
                  <c:v>-2.6030543800733542E-2</c:v>
                </c:pt>
                <c:pt idx="2">
                  <c:v>2.3656574178763282E-2</c:v>
                </c:pt>
                <c:pt idx="3">
                  <c:v>-7.0886705770023817E-3</c:v>
                </c:pt>
                <c:pt idx="4">
                  <c:v>1.6387742034714464E-2</c:v>
                </c:pt>
                <c:pt idx="5">
                  <c:v>3.7174927337281519E-2</c:v>
                </c:pt>
                <c:pt idx="6">
                  <c:v>8.676591920936394E-5</c:v>
                </c:pt>
                <c:pt idx="7">
                  <c:v>-1.4664692991510214E-3</c:v>
                </c:pt>
                <c:pt idx="8">
                  <c:v>5.9397297627275525E-3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F4-41FE-8809-D6C310824298}"/>
            </c:ext>
          </c:extLst>
        </c:ser>
        <c:ser>
          <c:idx val="2"/>
          <c:order val="2"/>
          <c:tx>
            <c:strRef>
              <c:f>'Figura 3.5'!$AD$15</c:f>
              <c:strCache>
                <c:ptCount val="1"/>
                <c:pt idx="0">
                  <c:v>3=Istruiti dinamici con personalità fragile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'Figura 3.5'!$AA$16:$AA$24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3.5'!$AD$16:$AD$24</c:f>
              <c:numCache>
                <c:formatCode>0%</c:formatCode>
                <c:ptCount val="9"/>
                <c:pt idx="0">
                  <c:v>0.11567294249827388</c:v>
                </c:pt>
                <c:pt idx="1">
                  <c:v>-1.157412946289238E-3</c:v>
                </c:pt>
                <c:pt idx="2">
                  <c:v>8.2222260970625211E-2</c:v>
                </c:pt>
                <c:pt idx="3">
                  <c:v>3.3987106648299847E-2</c:v>
                </c:pt>
                <c:pt idx="4">
                  <c:v>1.9688839065339518E-2</c:v>
                </c:pt>
                <c:pt idx="5">
                  <c:v>2.2294491713047506E-2</c:v>
                </c:pt>
                <c:pt idx="6">
                  <c:v>4.9170374662015973E-2</c:v>
                </c:pt>
                <c:pt idx="7">
                  <c:v>7.5228700497883771E-2</c:v>
                </c:pt>
                <c:pt idx="8">
                  <c:v>5.6474057506711639E-2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F4-41FE-8809-D6C310824298}"/>
            </c:ext>
          </c:extLst>
        </c:ser>
        <c:ser>
          <c:idx val="3"/>
          <c:order val="3"/>
          <c:tx>
            <c:strRef>
              <c:f>'Figura 3.5'!$AE$15</c:f>
              <c:strCache>
                <c:ptCount val="1"/>
                <c:pt idx="0">
                  <c:v>4=Istruiti statici con personalità fragile</c:v>
                </c:pt>
              </c:strCache>
            </c:strRef>
          </c:tx>
          <c:spPr>
            <a:solidFill>
              <a:srgbClr val="058C93"/>
            </a:solidFill>
            <a:ln>
              <a:noFill/>
            </a:ln>
            <a:effectLst/>
          </c:spPr>
          <c:invertIfNegative val="0"/>
          <c:cat>
            <c:strRef>
              <c:f>'Figura 3.5'!$AA$16:$AA$24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3.5'!$AE$16:$AE$24</c:f>
              <c:numCache>
                <c:formatCode>0%</c:formatCode>
                <c:ptCount val="9"/>
                <c:pt idx="0">
                  <c:v>-1.1613914746487181E-2</c:v>
                </c:pt>
                <c:pt idx="1">
                  <c:v>-2.0787233154160964E-2</c:v>
                </c:pt>
                <c:pt idx="2">
                  <c:v>2.3100050303761201E-2</c:v>
                </c:pt>
                <c:pt idx="3">
                  <c:v>-2.2212253239460883E-2</c:v>
                </c:pt>
                <c:pt idx="4">
                  <c:v>-3.1673838455989131E-4</c:v>
                </c:pt>
                <c:pt idx="5">
                  <c:v>9.2893346973155419E-3</c:v>
                </c:pt>
                <c:pt idx="6">
                  <c:v>3.3610394976204064E-3</c:v>
                </c:pt>
                <c:pt idx="7">
                  <c:v>-1.9506966911980728E-4</c:v>
                </c:pt>
                <c:pt idx="8">
                  <c:v>-8.4011058783262094E-4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F4-41FE-8809-D6C310824298}"/>
            </c:ext>
          </c:extLst>
        </c:ser>
        <c:ser>
          <c:idx val="4"/>
          <c:order val="4"/>
          <c:tx>
            <c:strRef>
              <c:f>'Figura 3.5'!$AF$15</c:f>
              <c:strCache>
                <c:ptCount val="1"/>
                <c:pt idx="0">
                  <c:v>5=Disallineati istruiti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'Figura 3.5'!$AA$16:$AA$24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3.5'!$AF$16:$AF$24</c:f>
              <c:numCache>
                <c:formatCode>0%</c:formatCode>
                <c:ptCount val="9"/>
                <c:pt idx="0">
                  <c:v>-2.8133667134034278E-2</c:v>
                </c:pt>
                <c:pt idx="1">
                  <c:v>1.035137410714973E-2</c:v>
                </c:pt>
                <c:pt idx="2">
                  <c:v>1.482044700666485E-3</c:v>
                </c:pt>
                <c:pt idx="3">
                  <c:v>-2.848076908421808E-3</c:v>
                </c:pt>
                <c:pt idx="4">
                  <c:v>1.5879614240777964E-2</c:v>
                </c:pt>
                <c:pt idx="5">
                  <c:v>1.7375737574154511E-2</c:v>
                </c:pt>
                <c:pt idx="6">
                  <c:v>-1.220115713288792E-2</c:v>
                </c:pt>
                <c:pt idx="7">
                  <c:v>8.65236592584194E-3</c:v>
                </c:pt>
                <c:pt idx="8">
                  <c:v>3.2106366449934087E-4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F4-41FE-8809-D6C310824298}"/>
            </c:ext>
          </c:extLst>
        </c:ser>
        <c:ser>
          <c:idx val="5"/>
          <c:order val="5"/>
          <c:tx>
            <c:strRef>
              <c:f>'Figura 3.5'!$AG$15</c:f>
              <c:strCache>
                <c:ptCount val="1"/>
                <c:pt idx="0">
                  <c:v>6=Potenziale nascosto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'Figura 3.5'!$AA$16:$AA$24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3.5'!$AG$16:$AG$24</c:f>
              <c:numCache>
                <c:formatCode>0%</c:formatCode>
                <c:ptCount val="9"/>
                <c:pt idx="0">
                  <c:v>1.7192989281342677E-2</c:v>
                </c:pt>
                <c:pt idx="1">
                  <c:v>0.10102465326988147</c:v>
                </c:pt>
                <c:pt idx="2">
                  <c:v>-1.5588987573433161E-5</c:v>
                </c:pt>
                <c:pt idx="3">
                  <c:v>2.3306569795407031E-2</c:v>
                </c:pt>
                <c:pt idx="4">
                  <c:v>1.3872169787396853E-2</c:v>
                </c:pt>
                <c:pt idx="5">
                  <c:v>7.5771532770418041E-3</c:v>
                </c:pt>
                <c:pt idx="6">
                  <c:v>6.8492326127128009E-3</c:v>
                </c:pt>
                <c:pt idx="7">
                  <c:v>-5.620643792236985E-3</c:v>
                </c:pt>
                <c:pt idx="8">
                  <c:v>1.1897291900911908E-2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F4-41FE-8809-D6C310824298}"/>
            </c:ext>
          </c:extLst>
        </c:ser>
        <c:ser>
          <c:idx val="6"/>
          <c:order val="6"/>
          <c:tx>
            <c:strRef>
              <c:f>'Figura 3.5'!$AH$15</c:f>
              <c:strCache>
                <c:ptCount val="1"/>
                <c:pt idx="0">
                  <c:v>7=Poco istruiti dinamici con personalità forte </c:v>
                </c:pt>
              </c:strCache>
            </c:strRef>
          </c:tx>
          <c:spPr>
            <a:solidFill>
              <a:srgbClr val="FFFF99"/>
            </a:solidFill>
            <a:ln>
              <a:noFill/>
            </a:ln>
            <a:effectLst/>
          </c:spPr>
          <c:invertIfNegative val="0"/>
          <c:cat>
            <c:strRef>
              <c:f>'Figura 3.5'!$AA$16:$AA$24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3.5'!$AH$16:$AH$24</c:f>
              <c:numCache>
                <c:formatCode>0%</c:formatCode>
                <c:ptCount val="9"/>
                <c:pt idx="0">
                  <c:v>-1.6271790790250623E-2</c:v>
                </c:pt>
                <c:pt idx="1">
                  <c:v>-6.615483142294043E-4</c:v>
                </c:pt>
                <c:pt idx="2">
                  <c:v>-3.3697998964700243E-2</c:v>
                </c:pt>
                <c:pt idx="3">
                  <c:v>-2.5394571511447445E-3</c:v>
                </c:pt>
                <c:pt idx="4">
                  <c:v>4.1686661278511894E-3</c:v>
                </c:pt>
                <c:pt idx="5">
                  <c:v>1.8272907734868477E-2</c:v>
                </c:pt>
                <c:pt idx="6">
                  <c:v>-1.5287512750335824E-2</c:v>
                </c:pt>
                <c:pt idx="7">
                  <c:v>3.9983266196591677E-3</c:v>
                </c:pt>
                <c:pt idx="8">
                  <c:v>-6.2612323970860223E-3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F4-41FE-8809-D6C310824298}"/>
            </c:ext>
          </c:extLst>
        </c:ser>
        <c:ser>
          <c:idx val="7"/>
          <c:order val="7"/>
          <c:tx>
            <c:strRef>
              <c:f>'Figura 3.5'!$AI$15</c:f>
              <c:strCache>
                <c:ptCount val="1"/>
                <c:pt idx="0">
                  <c:v>8=Poco istruiti statici con personalità forte </c:v>
                </c:pt>
              </c:strCache>
            </c:strRef>
          </c:tx>
          <c:spPr>
            <a:solidFill>
              <a:srgbClr val="D1B3C1"/>
            </a:solidFill>
            <a:ln>
              <a:noFill/>
            </a:ln>
            <a:effectLst/>
          </c:spPr>
          <c:invertIfNegative val="0"/>
          <c:cat>
            <c:strRef>
              <c:f>'Figura 3.5'!$AA$16:$AA$24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3.5'!$AI$16:$AI$24</c:f>
              <c:numCache>
                <c:formatCode>0%</c:formatCode>
                <c:ptCount val="9"/>
                <c:pt idx="0">
                  <c:v>-8.1984103102360678E-2</c:v>
                </c:pt>
                <c:pt idx="1">
                  <c:v>-3.4689460148883695E-2</c:v>
                </c:pt>
                <c:pt idx="2">
                  <c:v>-8.6821168517373898E-2</c:v>
                </c:pt>
                <c:pt idx="3">
                  <c:v>-4.9098158180580401E-2</c:v>
                </c:pt>
                <c:pt idx="4">
                  <c:v>-6.4401917204190862E-2</c:v>
                </c:pt>
                <c:pt idx="5">
                  <c:v>-3.0459037949159717E-2</c:v>
                </c:pt>
                <c:pt idx="6">
                  <c:v>-5.925408692567484E-2</c:v>
                </c:pt>
                <c:pt idx="7">
                  <c:v>-8.773806697905584E-2</c:v>
                </c:pt>
                <c:pt idx="8">
                  <c:v>-7.1072283250163015E-2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EF4-41FE-8809-D6C310824298}"/>
            </c:ext>
          </c:extLst>
        </c:ser>
        <c:ser>
          <c:idx val="8"/>
          <c:order val="8"/>
          <c:tx>
            <c:strRef>
              <c:f>'Figura 3.5'!$AJ$15</c:f>
              <c:strCache>
                <c:ptCount val="1"/>
                <c:pt idx="0">
                  <c:v>9=Fragili ma dinamici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'Figura 3.5'!$AA$16:$AA$24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3.5'!$AJ$16:$AJ$24</c:f>
              <c:numCache>
                <c:formatCode>0%</c:formatCode>
                <c:ptCount val="9"/>
                <c:pt idx="0">
                  <c:v>3.2146068566048541E-2</c:v>
                </c:pt>
                <c:pt idx="1">
                  <c:v>3.1608097899684537E-2</c:v>
                </c:pt>
                <c:pt idx="2">
                  <c:v>2.2081843240397317E-2</c:v>
                </c:pt>
                <c:pt idx="3">
                  <c:v>3.1596213337437715E-2</c:v>
                </c:pt>
                <c:pt idx="4">
                  <c:v>1.8876123889386372E-2</c:v>
                </c:pt>
                <c:pt idx="5">
                  <c:v>1.1334801260132629E-2</c:v>
                </c:pt>
                <c:pt idx="6">
                  <c:v>2.6114438505707563E-2</c:v>
                </c:pt>
                <c:pt idx="7">
                  <c:v>1.0601181409837054E-2</c:v>
                </c:pt>
                <c:pt idx="8">
                  <c:v>2.4323527990917956E-2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EF4-41FE-8809-D6C310824298}"/>
            </c:ext>
          </c:extLst>
        </c:ser>
        <c:ser>
          <c:idx val="9"/>
          <c:order val="9"/>
          <c:tx>
            <c:strRef>
              <c:f>'Figura 3.5'!$AK$15</c:f>
              <c:strCache>
                <c:ptCount val="1"/>
                <c:pt idx="0">
                  <c:v>10=Fragili</c:v>
                </c:pt>
              </c:strCache>
            </c:strRef>
          </c:tx>
          <c:spPr>
            <a:solidFill>
              <a:schemeClr val="tx2">
                <a:lumMod val="25000"/>
                <a:lumOff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'Figura 3.5'!$AA$16:$AA$24</c:f>
              <c:strCache>
                <c:ptCount val="9"/>
                <c:pt idx="0">
                  <c:v>Canada</c:v>
                </c:pt>
                <c:pt idx="1">
                  <c:v>Finlandia</c:v>
                </c:pt>
                <c:pt idx="2">
                  <c:v>Francia</c:v>
                </c:pt>
                <c:pt idx="3">
                  <c:v>Germania</c:v>
                </c:pt>
                <c:pt idx="4">
                  <c:v>Italia</c:v>
                </c:pt>
                <c:pt idx="5">
                  <c:v>Polonia</c:v>
                </c:pt>
                <c:pt idx="6">
                  <c:v>Regno Unito (Inghilterra)</c:v>
                </c:pt>
                <c:pt idx="7">
                  <c:v>Spagna</c:v>
                </c:pt>
                <c:pt idx="8">
                  <c:v>Media 8 Paesi</c:v>
                </c:pt>
              </c:strCache>
            </c:strRef>
          </c:cat>
          <c:val>
            <c:numRef>
              <c:f>'Figura 3.5'!$AK$16:$AK$24</c:f>
              <c:numCache>
                <c:formatCode>0%</c:formatCode>
                <c:ptCount val="9"/>
                <c:pt idx="0">
                  <c:v>-5.3357962864922268E-2</c:v>
                </c:pt>
                <c:pt idx="1">
                  <c:v>-6.8287406921031163E-2</c:v>
                </c:pt>
                <c:pt idx="2">
                  <c:v>-8.3880291314060412E-2</c:v>
                </c:pt>
                <c:pt idx="3">
                  <c:v>-5.9562899704082961E-2</c:v>
                </c:pt>
                <c:pt idx="4">
                  <c:v>-6.5337972339858719E-2</c:v>
                </c:pt>
                <c:pt idx="5">
                  <c:v>-0.13012031038457944</c:v>
                </c:pt>
                <c:pt idx="6">
                  <c:v>-4.677117452753049E-2</c:v>
                </c:pt>
                <c:pt idx="7">
                  <c:v>-3.2743454215495488E-2</c:v>
                </c:pt>
                <c:pt idx="8">
                  <c:v>-7.1109257491379668E-2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EF4-41FE-8809-D6C310824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"/>
        <c:overlap val="-27"/>
        <c:axId val="1174437344"/>
        <c:axId val="1174435184"/>
      </c:barChart>
      <c:catAx>
        <c:axId val="1174437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174435184"/>
        <c:crosses val="autoZero"/>
        <c:auto val="1"/>
        <c:lblAlgn val="ctr"/>
        <c:lblOffset val="100"/>
        <c:noMultiLvlLbl val="0"/>
      </c:catAx>
      <c:valAx>
        <c:axId val="117443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174437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771049655426461E-2"/>
          <c:y val="3.966347655340572E-2"/>
          <c:w val="0.94793551736868997"/>
          <c:h val="0.573251371612421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3.1'!$G$5</c:f>
              <c:strCache>
                <c:ptCount val="1"/>
                <c:pt idx="0">
                  <c:v>Punteggio medio numeracy 25-34 anni con livello istruzione altro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3.1'!$F$6:$F$18</c:f>
              <c:strCache>
                <c:ptCount val="13"/>
                <c:pt idx="0">
                  <c:v>Canada</c:v>
                </c:pt>
                <c:pt idx="1">
                  <c:v>Corea</c:v>
                </c:pt>
                <c:pt idx="2">
                  <c:v>Francia</c:v>
                </c:pt>
                <c:pt idx="3">
                  <c:v>Finlandia</c:v>
                </c:pt>
                <c:pt idx="4">
                  <c:v>Germania</c:v>
                </c:pt>
                <c:pt idx="5">
                  <c:v>Giappone</c:v>
                </c:pt>
                <c:pt idx="6">
                  <c:v>Italia</c:v>
                </c:pt>
                <c:pt idx="7">
                  <c:v>Polonia</c:v>
                </c:pt>
                <c:pt idx="8">
                  <c:v>Regno Unito (Inghilterra)</c:v>
                </c:pt>
                <c:pt idx="9">
                  <c:v>Spagna</c:v>
                </c:pt>
                <c:pt idx="10">
                  <c:v>Stati Uniti d'America</c:v>
                </c:pt>
                <c:pt idx="12">
                  <c:v>Media 11 Paesi</c:v>
                </c:pt>
              </c:strCache>
            </c:strRef>
          </c:cat>
          <c:val>
            <c:numRef>
              <c:f>'Figura 3.1'!$G$6:$G$18</c:f>
              <c:numCache>
                <c:formatCode>0</c:formatCode>
                <c:ptCount val="13"/>
                <c:pt idx="0">
                  <c:v>299.94567538722265</c:v>
                </c:pt>
                <c:pt idx="1">
                  <c:v>278.42626119081632</c:v>
                </c:pt>
                <c:pt idx="2">
                  <c:v>295.70195149540865</c:v>
                </c:pt>
                <c:pt idx="3">
                  <c:v>317.27213002675455</c:v>
                </c:pt>
                <c:pt idx="4">
                  <c:v>312.89578443909625</c:v>
                </c:pt>
                <c:pt idx="5">
                  <c:v>314.55132164603634</c:v>
                </c:pt>
                <c:pt idx="6">
                  <c:v>269.45622435058772</c:v>
                </c:pt>
                <c:pt idx="7">
                  <c:v>262.87947561694057</c:v>
                </c:pt>
                <c:pt idx="8">
                  <c:v>298.51673418075666</c:v>
                </c:pt>
                <c:pt idx="9">
                  <c:v>277.08002213019705</c:v>
                </c:pt>
                <c:pt idx="10">
                  <c:v>287.33363915896859</c:v>
                </c:pt>
                <c:pt idx="12">
                  <c:v>292.18720178388952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19-4644-9085-9DBEB92D840A}"/>
            </c:ext>
          </c:extLst>
        </c:ser>
        <c:ser>
          <c:idx val="3"/>
          <c:order val="1"/>
          <c:tx>
            <c:strRef>
              <c:f>'Figura 3.1'!$M$5</c:f>
              <c:strCache>
                <c:ptCount val="1"/>
                <c:pt idx="0">
                  <c:v>Punteggio medio numeracy 25-34 anni 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AB2B50C-2805-485C-A249-F9B28011AAB0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919-4644-9085-9DBEB92D840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AFE791E-BA63-4724-B463-8AAFBA2B631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919-4644-9085-9DBEB92D840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A254977-0335-4BEB-B0B6-087D9CBEFC6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919-4644-9085-9DBEB92D840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77FF13B-40D2-4740-AF15-128246C00A8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919-4644-9085-9DBEB92D840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FE09248-4C9F-4DAE-B90B-7D881D0526D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919-4644-9085-9DBEB92D840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A72A584-BEB2-4A19-92CB-D0DE56AFC6A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2919-4644-9085-9DBEB92D840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479C12C-F51E-41C1-8108-8ACDCC18847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919-4644-9085-9DBEB92D840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0865161-D38A-46DE-865B-BD02ED5A72F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2919-4644-9085-9DBEB92D840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CF9ADBE-4BD3-4039-B558-57DFE816541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2919-4644-9085-9DBEB92D840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9ED2A70B-FCE4-4EF4-A5F7-C3B016FF17E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2919-4644-9085-9DBEB92D840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5BF57EC1-45FF-4563-9B72-B3CE3544A5E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919-4644-9085-9DBEB92D840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2919-4644-9085-9DBEB92D840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561B723-CF41-4977-919E-E3E8165870A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2919-4644-9085-9DBEB92D840A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cat>
            <c:strRef>
              <c:f>'Figura 3.1'!$F$6:$F$18</c:f>
              <c:strCache>
                <c:ptCount val="13"/>
                <c:pt idx="0">
                  <c:v>Canada</c:v>
                </c:pt>
                <c:pt idx="1">
                  <c:v>Corea</c:v>
                </c:pt>
                <c:pt idx="2">
                  <c:v>Francia</c:v>
                </c:pt>
                <c:pt idx="3">
                  <c:v>Finlandia</c:v>
                </c:pt>
                <c:pt idx="4">
                  <c:v>Germania</c:v>
                </c:pt>
                <c:pt idx="5">
                  <c:v>Giappone</c:v>
                </c:pt>
                <c:pt idx="6">
                  <c:v>Italia</c:v>
                </c:pt>
                <c:pt idx="7">
                  <c:v>Polonia</c:v>
                </c:pt>
                <c:pt idx="8">
                  <c:v>Regno Unito (Inghilterra)</c:v>
                </c:pt>
                <c:pt idx="9">
                  <c:v>Spagna</c:v>
                </c:pt>
                <c:pt idx="10">
                  <c:v>Stati Uniti d'America</c:v>
                </c:pt>
                <c:pt idx="12">
                  <c:v>Media 11 Paesi</c:v>
                </c:pt>
              </c:strCache>
            </c:strRef>
          </c:cat>
          <c:val>
            <c:numRef>
              <c:f>'Figura 3.1'!$J$6:$J$18</c:f>
              <c:numCache>
                <c:formatCode>General</c:formatCode>
                <c:ptCount val="13"/>
                <c:pt idx="0">
                  <c:v>286.77910901472148</c:v>
                </c:pt>
                <c:pt idx="1">
                  <c:v>271.1124547132855</c:v>
                </c:pt>
                <c:pt idx="2">
                  <c:v>273.92020515353613</c:v>
                </c:pt>
                <c:pt idx="3">
                  <c:v>304.86799999999999</c:v>
                </c:pt>
                <c:pt idx="4">
                  <c:v>282.1841851790744</c:v>
                </c:pt>
                <c:pt idx="5">
                  <c:v>297.65174804045284</c:v>
                </c:pt>
                <c:pt idx="6">
                  <c:v>249.63900000000001</c:v>
                </c:pt>
                <c:pt idx="7">
                  <c:v>246.02842905572896</c:v>
                </c:pt>
                <c:pt idx="8">
                  <c:v>280.25808433326648</c:v>
                </c:pt>
                <c:pt idx="9">
                  <c:v>253.97445499474952</c:v>
                </c:pt>
                <c:pt idx="10">
                  <c:v>255.67060086870251</c:v>
                </c:pt>
                <c:pt idx="12">
                  <c:v>272.91688263426579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3.1'!$M$6:$M$18</c15:f>
                <c15:dlblRangeCache>
                  <c:ptCount val="13"/>
                  <c:pt idx="0">
                    <c:v>13,2</c:v>
                  </c:pt>
                  <c:pt idx="1">
                    <c:v>7,3</c:v>
                  </c:pt>
                  <c:pt idx="2">
                    <c:v>21,8</c:v>
                  </c:pt>
                  <c:pt idx="3">
                    <c:v>12,4</c:v>
                  </c:pt>
                  <c:pt idx="4">
                    <c:v>30,7</c:v>
                  </c:pt>
                  <c:pt idx="5">
                    <c:v>16,9</c:v>
                  </c:pt>
                  <c:pt idx="6">
                    <c:v>19,8</c:v>
                  </c:pt>
                  <c:pt idx="7">
                    <c:v>16,9</c:v>
                  </c:pt>
                  <c:pt idx="8">
                    <c:v>18,3</c:v>
                  </c:pt>
                  <c:pt idx="9">
                    <c:v>23,1</c:v>
                  </c:pt>
                  <c:pt idx="10">
                    <c:v>31,7</c:v>
                  </c:pt>
                  <c:pt idx="12">
                    <c:v>19,3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2919-4644-9085-9DBEB92D8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6330656"/>
        <c:axId val="823682912"/>
      </c:barChart>
      <c:catAx>
        <c:axId val="1056330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vert="horz"/>
          <a:lstStyle/>
          <a:p>
            <a:pPr>
              <a:defRPr/>
            </a:pPr>
            <a:endParaRPr lang="it-IT"/>
          </a:p>
        </c:txPr>
        <c:crossAx val="823682912"/>
        <c:crosses val="autoZero"/>
        <c:auto val="1"/>
        <c:lblAlgn val="ctr"/>
        <c:lblOffset val="100"/>
        <c:noMultiLvlLbl val="0"/>
      </c:catAx>
      <c:valAx>
        <c:axId val="823682912"/>
        <c:scaling>
          <c:orientation val="minMax"/>
          <c:min val="240"/>
        </c:scaling>
        <c:delete val="1"/>
        <c:axPos val="l"/>
        <c:numFmt formatCode="0" sourceLinked="1"/>
        <c:majorTickMark val="none"/>
        <c:minorTickMark val="none"/>
        <c:tickLblPos val="nextTo"/>
        <c:crossAx val="1056330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65093588801815E-2"/>
          <c:y val="3.966347655340572E-2"/>
          <c:w val="0.94536921616532155"/>
          <c:h val="0.573251371612421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3.1'!$P$30</c:f>
              <c:strCache>
                <c:ptCount val="1"/>
                <c:pt idx="0">
                  <c:v>% di low performer in numeracy 25-34 anni con livello istruzione altro</c:v>
                </c:pt>
              </c:strCache>
            </c:strRef>
          </c:tx>
          <c:spPr>
            <a:solidFill>
              <a:srgbClr val="215F9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3.1'!$O$31:$O$43</c:f>
              <c:strCache>
                <c:ptCount val="13"/>
                <c:pt idx="0">
                  <c:v>Canada</c:v>
                </c:pt>
                <c:pt idx="1">
                  <c:v>Corea</c:v>
                </c:pt>
                <c:pt idx="2">
                  <c:v>Francia</c:v>
                </c:pt>
                <c:pt idx="3">
                  <c:v>Finlandia</c:v>
                </c:pt>
                <c:pt idx="4">
                  <c:v>Germania</c:v>
                </c:pt>
                <c:pt idx="5">
                  <c:v>Giappone</c:v>
                </c:pt>
                <c:pt idx="6">
                  <c:v>Italia</c:v>
                </c:pt>
                <c:pt idx="7">
                  <c:v>Polonia</c:v>
                </c:pt>
                <c:pt idx="8">
                  <c:v>Regno Unito (Inghilterra)</c:v>
                </c:pt>
                <c:pt idx="9">
                  <c:v>Spagna</c:v>
                </c:pt>
                <c:pt idx="10">
                  <c:v>Stati Uniti d'America</c:v>
                </c:pt>
                <c:pt idx="12">
                  <c:v>Media 11 Paesi</c:v>
                </c:pt>
              </c:strCache>
            </c:strRef>
          </c:cat>
          <c:val>
            <c:numRef>
              <c:f>'Figura 3.1'!$P$31:$P$43</c:f>
              <c:numCache>
                <c:formatCode>0.0</c:formatCode>
                <c:ptCount val="13"/>
                <c:pt idx="0">
                  <c:v>6.5184422666267015</c:v>
                </c:pt>
                <c:pt idx="1">
                  <c:v>12.968452972929422</c:v>
                </c:pt>
                <c:pt idx="2">
                  <c:v>6.1339551028203241</c:v>
                </c:pt>
                <c:pt idx="3">
                  <c:v>9.2891073594588924</c:v>
                </c:pt>
                <c:pt idx="4">
                  <c:v>5.612903246994259</c:v>
                </c:pt>
                <c:pt idx="5">
                  <c:v>2.1632115356104404</c:v>
                </c:pt>
                <c:pt idx="6">
                  <c:v>17.662797623805382</c:v>
                </c:pt>
                <c:pt idx="7">
                  <c:v>21.229665676327254</c:v>
                </c:pt>
                <c:pt idx="8">
                  <c:v>7.1923667438005427</c:v>
                </c:pt>
                <c:pt idx="9">
                  <c:v>11.543161084244002</c:v>
                </c:pt>
                <c:pt idx="10">
                  <c:v>15.21885996617282</c:v>
                </c:pt>
                <c:pt idx="12">
                  <c:v>10.502993052617278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E-40F7-99C7-15AD696A8107}"/>
            </c:ext>
          </c:extLst>
        </c:ser>
        <c:ser>
          <c:idx val="3"/>
          <c:order val="1"/>
          <c:tx>
            <c:strRef>
              <c:f>'Figura 3.1'!$Q$30</c:f>
              <c:strCache>
                <c:ptCount val="1"/>
                <c:pt idx="0">
                  <c:v>% di low performer in numeracy 25-34 anni</c:v>
                </c:pt>
              </c:strCache>
            </c:strRef>
          </c:tx>
          <c:spPr>
            <a:solidFill>
              <a:srgbClr val="A6CAEC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B0458A7-1942-41ED-9D2F-2C6B83F8CE5D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CC2E-40F7-99C7-15AD696A810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5CD9A4A-FF52-41AA-9D36-3B6673BC359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CC2E-40F7-99C7-15AD696A810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E4CAFDD-867E-4C60-9744-9ACB7884FEF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CC2E-40F7-99C7-15AD696A810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B940840-5D29-4219-85B5-6A8B82C5369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CC2E-40F7-99C7-15AD696A810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CCA96C6-40C8-428F-81DA-45B05A5EE41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CC2E-40F7-99C7-15AD696A810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0F9BE10-E28C-432D-B015-69A5412B2EA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CC2E-40F7-99C7-15AD696A810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8181EBB-F90A-42BD-BD9D-C8B53943717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CC2E-40F7-99C7-15AD696A810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DA34939-5B5A-4E12-933C-88728FF5029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CC2E-40F7-99C7-15AD696A810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3F77AAF-B515-4D5C-8643-70F10D6DA6F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CC2E-40F7-99C7-15AD696A810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26F68194-5786-43B4-B09A-4A5C3591CD0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CC2E-40F7-99C7-15AD696A810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C9A89B0A-4C42-4E93-B6DF-B602187C41B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CC2E-40F7-99C7-15AD696A810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CC2E-40F7-99C7-15AD696A810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7D078E6F-1A63-45D7-ACD1-DC8402D95E1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CC2E-40F7-99C7-15AD696A8107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'Figura 3.1'!$O$31:$O$43</c:f>
              <c:strCache>
                <c:ptCount val="13"/>
                <c:pt idx="0">
                  <c:v>Canada</c:v>
                </c:pt>
                <c:pt idx="1">
                  <c:v>Corea</c:v>
                </c:pt>
                <c:pt idx="2">
                  <c:v>Francia</c:v>
                </c:pt>
                <c:pt idx="3">
                  <c:v>Finlandia</c:v>
                </c:pt>
                <c:pt idx="4">
                  <c:v>Germania</c:v>
                </c:pt>
                <c:pt idx="5">
                  <c:v>Giappone</c:v>
                </c:pt>
                <c:pt idx="6">
                  <c:v>Italia</c:v>
                </c:pt>
                <c:pt idx="7">
                  <c:v>Polonia</c:v>
                </c:pt>
                <c:pt idx="8">
                  <c:v>Regno Unito (Inghilterra)</c:v>
                </c:pt>
                <c:pt idx="9">
                  <c:v>Spagna</c:v>
                </c:pt>
                <c:pt idx="10">
                  <c:v>Stati Uniti d'America</c:v>
                </c:pt>
                <c:pt idx="12">
                  <c:v>Media 11 Paesi</c:v>
                </c:pt>
              </c:strCache>
            </c:strRef>
          </c:cat>
          <c:val>
            <c:numRef>
              <c:f>'Figura 3.1'!$Q$31:$Q$43</c:f>
              <c:numCache>
                <c:formatCode>0.0</c:formatCode>
                <c:ptCount val="13"/>
                <c:pt idx="0">
                  <c:v>11.743304225533777</c:v>
                </c:pt>
                <c:pt idx="1">
                  <c:v>16.847282730958327</c:v>
                </c:pt>
                <c:pt idx="2">
                  <c:v>16.989134706459399</c:v>
                </c:pt>
                <c:pt idx="3">
                  <c:v>9.9268269756873622</c:v>
                </c:pt>
                <c:pt idx="4">
                  <c:v>17.550188943772575</c:v>
                </c:pt>
                <c:pt idx="5">
                  <c:v>6.9077619151786536</c:v>
                </c:pt>
                <c:pt idx="6">
                  <c:v>32.741013604318297</c:v>
                </c:pt>
                <c:pt idx="7">
                  <c:v>33.125372098374299</c:v>
                </c:pt>
                <c:pt idx="8">
                  <c:v>14.523824803115701</c:v>
                </c:pt>
                <c:pt idx="9">
                  <c:v>27.590163118120195</c:v>
                </c:pt>
                <c:pt idx="10">
                  <c:v>31.337499190529222</c:v>
                </c:pt>
                <c:pt idx="12" formatCode="General">
                  <c:v>19.934761119277074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3.1'!$R$31:$R$43</c15:f>
                <c15:dlblRangeCache>
                  <c:ptCount val="13"/>
                  <c:pt idx="0">
                    <c:v>-5,2</c:v>
                  </c:pt>
                  <c:pt idx="1">
                    <c:v>-3,9</c:v>
                  </c:pt>
                  <c:pt idx="2">
                    <c:v>-10,9</c:v>
                  </c:pt>
                  <c:pt idx="3">
                    <c:v>-0,6</c:v>
                  </c:pt>
                  <c:pt idx="4">
                    <c:v>-11,9</c:v>
                  </c:pt>
                  <c:pt idx="5">
                    <c:v>-4,7</c:v>
                  </c:pt>
                  <c:pt idx="6">
                    <c:v>-15,1</c:v>
                  </c:pt>
                  <c:pt idx="7">
                    <c:v>-11,9</c:v>
                  </c:pt>
                  <c:pt idx="8">
                    <c:v>-7,3</c:v>
                  </c:pt>
                  <c:pt idx="9">
                    <c:v>-16,0</c:v>
                  </c:pt>
                  <c:pt idx="10">
                    <c:v>-16,1</c:v>
                  </c:pt>
                  <c:pt idx="12">
                    <c:v>-9,4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CC2E-40F7-99C7-15AD696A8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6330656"/>
        <c:axId val="823682912"/>
      </c:barChart>
      <c:catAx>
        <c:axId val="1056330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23682912"/>
        <c:crosses val="autoZero"/>
        <c:auto val="1"/>
        <c:lblAlgn val="ctr"/>
        <c:lblOffset val="100"/>
        <c:noMultiLvlLbl val="0"/>
      </c:catAx>
      <c:valAx>
        <c:axId val="823682912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1056330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826308476146362E-2"/>
          <c:y val="7.0088694580838856E-2"/>
          <c:w val="0.8434356183418249"/>
          <c:h val="0.6675626633493417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'Figura 3.2'!$C$19</c:f>
              <c:strCache>
                <c:ptCount val="1"/>
                <c:pt idx="0">
                  <c:v>Punteggio medio numeracy 25-34 anni con attività di apprendimento (scala sx)</c:v>
                </c:pt>
              </c:strCache>
            </c:strRef>
          </c:tx>
          <c:spPr>
            <a:solidFill>
              <a:srgbClr val="9F627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3.2'!$A$20:$A$32</c:f>
              <c:strCache>
                <c:ptCount val="13"/>
                <c:pt idx="0">
                  <c:v>Canada</c:v>
                </c:pt>
                <c:pt idx="1">
                  <c:v>Corea</c:v>
                </c:pt>
                <c:pt idx="2">
                  <c:v>Finlandia</c:v>
                </c:pt>
                <c:pt idx="3">
                  <c:v>Francia</c:v>
                </c:pt>
                <c:pt idx="4">
                  <c:v>Germania</c:v>
                </c:pt>
                <c:pt idx="5">
                  <c:v>Giappone</c:v>
                </c:pt>
                <c:pt idx="6">
                  <c:v>Italia</c:v>
                </c:pt>
                <c:pt idx="7">
                  <c:v>Polonia</c:v>
                </c:pt>
                <c:pt idx="8">
                  <c:v>Regno Unito (Inghilterra)</c:v>
                </c:pt>
                <c:pt idx="9">
                  <c:v>Spagna</c:v>
                </c:pt>
                <c:pt idx="10">
                  <c:v>Stati Uniti d'America</c:v>
                </c:pt>
                <c:pt idx="12">
                  <c:v>Media 11 Paesi</c:v>
                </c:pt>
              </c:strCache>
            </c:strRef>
          </c:cat>
          <c:val>
            <c:numRef>
              <c:f>'Figura 3.2'!$C$20:$C$32</c:f>
              <c:numCache>
                <c:formatCode>0</c:formatCode>
                <c:ptCount val="13"/>
                <c:pt idx="0">
                  <c:v>293.28800000000001</c:v>
                </c:pt>
                <c:pt idx="1">
                  <c:v>282.11799999999999</c:v>
                </c:pt>
                <c:pt idx="2">
                  <c:v>318.87299999999999</c:v>
                </c:pt>
                <c:pt idx="3">
                  <c:v>286.67599999999999</c:v>
                </c:pt>
                <c:pt idx="4">
                  <c:v>305.827</c:v>
                </c:pt>
                <c:pt idx="5">
                  <c:v>312.97399999999999</c:v>
                </c:pt>
                <c:pt idx="6">
                  <c:v>272.96800000000002</c:v>
                </c:pt>
                <c:pt idx="7">
                  <c:v>265.58100000000002</c:v>
                </c:pt>
                <c:pt idx="8">
                  <c:v>290.291</c:v>
                </c:pt>
                <c:pt idx="9">
                  <c:v>269.24700000000001</c:v>
                </c:pt>
                <c:pt idx="10">
                  <c:v>270.13900000000001</c:v>
                </c:pt>
                <c:pt idx="12">
                  <c:v>281.63859890000003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CD-4801-94E6-88FD8A66D4F9}"/>
            </c:ext>
          </c:extLst>
        </c:ser>
        <c:ser>
          <c:idx val="2"/>
          <c:order val="2"/>
          <c:tx>
            <c:strRef>
              <c:f>'Figura 3.2'!$C$4</c:f>
              <c:strCache>
                <c:ptCount val="1"/>
                <c:pt idx="0">
                  <c:v>Punteggio medio numeracy 25-34 anni senza attività di apprendimento (scala sx)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3.2'!$A$20:$A$32</c:f>
              <c:strCache>
                <c:ptCount val="13"/>
                <c:pt idx="0">
                  <c:v>Canada</c:v>
                </c:pt>
                <c:pt idx="1">
                  <c:v>Corea</c:v>
                </c:pt>
                <c:pt idx="2">
                  <c:v>Finlandia</c:v>
                </c:pt>
                <c:pt idx="3">
                  <c:v>Francia</c:v>
                </c:pt>
                <c:pt idx="4">
                  <c:v>Germania</c:v>
                </c:pt>
                <c:pt idx="5">
                  <c:v>Giappone</c:v>
                </c:pt>
                <c:pt idx="6">
                  <c:v>Italia</c:v>
                </c:pt>
                <c:pt idx="7">
                  <c:v>Polonia</c:v>
                </c:pt>
                <c:pt idx="8">
                  <c:v>Regno Unito (Inghilterra)</c:v>
                </c:pt>
                <c:pt idx="9">
                  <c:v>Spagna</c:v>
                </c:pt>
                <c:pt idx="10">
                  <c:v>Stati Uniti d'America</c:v>
                </c:pt>
                <c:pt idx="12">
                  <c:v>Media 11 Paesi</c:v>
                </c:pt>
              </c:strCache>
            </c:strRef>
          </c:cat>
          <c:val>
            <c:numRef>
              <c:f>'Figura 3.2'!$C$5:$C$17</c:f>
              <c:numCache>
                <c:formatCode>0</c:formatCode>
                <c:ptCount val="13"/>
                <c:pt idx="0">
                  <c:v>272.37799999999999</c:v>
                </c:pt>
                <c:pt idx="1">
                  <c:v>269.625</c:v>
                </c:pt>
                <c:pt idx="2">
                  <c:v>302.214</c:v>
                </c:pt>
                <c:pt idx="3">
                  <c:v>263.53300000000002</c:v>
                </c:pt>
                <c:pt idx="4">
                  <c:v>261.06299999999999</c:v>
                </c:pt>
                <c:pt idx="5">
                  <c:v>291.91800000000001</c:v>
                </c:pt>
                <c:pt idx="6">
                  <c:v>236.94499999999999</c:v>
                </c:pt>
                <c:pt idx="7">
                  <c:v>237.38</c:v>
                </c:pt>
                <c:pt idx="8">
                  <c:v>262.72899999999998</c:v>
                </c:pt>
                <c:pt idx="9">
                  <c:v>241.714</c:v>
                </c:pt>
                <c:pt idx="10">
                  <c:v>221.51900000000001</c:v>
                </c:pt>
                <c:pt idx="12">
                  <c:v>252.68252709999996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CD-4801-94E6-88FD8A66D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938492984"/>
        <c:axId val="938491544"/>
      </c:barChart>
      <c:lineChart>
        <c:grouping val="stacked"/>
        <c:varyColors val="0"/>
        <c:ser>
          <c:idx val="0"/>
          <c:order val="0"/>
          <c:tx>
            <c:strRef>
              <c:f>'Figura 3.2'!$B$19</c:f>
              <c:strCache>
                <c:ptCount val="1"/>
                <c:pt idx="0">
                  <c:v>% 25-34 anni che  partecipano ad attività di apprendimento sia formale sia non formale (scala dx)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1A78A2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1"/>
            <c:marker>
              <c:symbol val="circle"/>
              <c:size val="8"/>
              <c:spPr>
                <a:solidFill>
                  <a:srgbClr val="1A78A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6CD-4801-94E6-88FD8A66D4F9}"/>
              </c:ext>
            </c:extLst>
          </c:dPt>
          <c:dPt>
            <c:idx val="5"/>
            <c:marker>
              <c:symbol val="circle"/>
              <c:size val="8"/>
              <c:spPr>
                <a:solidFill>
                  <a:srgbClr val="1A78A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6CD-4801-94E6-88FD8A66D4F9}"/>
              </c:ext>
            </c:extLst>
          </c:dPt>
          <c:dPt>
            <c:idx val="7"/>
            <c:marker>
              <c:symbol val="circle"/>
              <c:size val="8"/>
              <c:spPr>
                <a:solidFill>
                  <a:srgbClr val="1A78A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CD-4801-94E6-88FD8A66D4F9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CD-4801-94E6-88FD8A66D4F9}"/>
              </c:ext>
            </c:extLst>
          </c:dPt>
          <c:dLbls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CD-4801-94E6-88FD8A66D4F9}"/>
                </c:ext>
              </c:extLst>
            </c:dLbl>
            <c:spPr>
              <a:noFill/>
              <a:ln>
                <a:solidFill>
                  <a:srgbClr val="1A78A2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3.2'!$A$20:$A$32</c:f>
              <c:strCache>
                <c:ptCount val="13"/>
                <c:pt idx="0">
                  <c:v>Canada</c:v>
                </c:pt>
                <c:pt idx="1">
                  <c:v>Corea</c:v>
                </c:pt>
                <c:pt idx="2">
                  <c:v>Finlandia</c:v>
                </c:pt>
                <c:pt idx="3">
                  <c:v>Francia</c:v>
                </c:pt>
                <c:pt idx="4">
                  <c:v>Germania</c:v>
                </c:pt>
                <c:pt idx="5">
                  <c:v>Giappone</c:v>
                </c:pt>
                <c:pt idx="6">
                  <c:v>Italia</c:v>
                </c:pt>
                <c:pt idx="7">
                  <c:v>Polonia</c:v>
                </c:pt>
                <c:pt idx="8">
                  <c:v>Regno Unito (Inghilterra)</c:v>
                </c:pt>
                <c:pt idx="9">
                  <c:v>Spagna</c:v>
                </c:pt>
                <c:pt idx="10">
                  <c:v>Stati Uniti d'America</c:v>
                </c:pt>
                <c:pt idx="12">
                  <c:v>Media 11 Paesi</c:v>
                </c:pt>
              </c:strCache>
            </c:strRef>
          </c:cat>
          <c:val>
            <c:numRef>
              <c:f>'Figura 3.2'!$B$20:$B$32</c:f>
              <c:numCache>
                <c:formatCode>0.0</c:formatCode>
                <c:ptCount val="13"/>
                <c:pt idx="0">
                  <c:v>70.825800000000001</c:v>
                </c:pt>
                <c:pt idx="1">
                  <c:v>24.970299999999995</c:v>
                </c:pt>
                <c:pt idx="2">
                  <c:v>78.305099999999996</c:v>
                </c:pt>
                <c:pt idx="3">
                  <c:v>47.163800000000002</c:v>
                </c:pt>
                <c:pt idx="4">
                  <c:v>60.665799999999997</c:v>
                </c:pt>
                <c:pt idx="5">
                  <c:v>42.047499999999999</c:v>
                </c:pt>
                <c:pt idx="6">
                  <c:v>36.540500000000002</c:v>
                </c:pt>
                <c:pt idx="7">
                  <c:v>30.667599999999993</c:v>
                </c:pt>
                <c:pt idx="8">
                  <c:v>65.24969999999999</c:v>
                </c:pt>
                <c:pt idx="9">
                  <c:v>55.231999999999999</c:v>
                </c:pt>
                <c:pt idx="10">
                  <c:v>71.783000000000001</c:v>
                </c:pt>
                <c:pt idx="12">
                  <c:v>57.833199999999998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CD-4801-94E6-88FD8A66D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3005304"/>
        <c:axId val="943003864"/>
      </c:lineChart>
      <c:catAx>
        <c:axId val="938492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938491544"/>
        <c:crosses val="autoZero"/>
        <c:auto val="1"/>
        <c:lblAlgn val="ctr"/>
        <c:lblOffset val="100"/>
        <c:noMultiLvlLbl val="0"/>
      </c:catAx>
      <c:valAx>
        <c:axId val="938491544"/>
        <c:scaling>
          <c:orientation val="minMax"/>
          <c:max val="36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938492984"/>
        <c:crosses val="autoZero"/>
        <c:crossBetween val="between"/>
      </c:valAx>
      <c:valAx>
        <c:axId val="943003864"/>
        <c:scaling>
          <c:orientation val="minMax"/>
          <c:max val="80"/>
          <c:min val="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943005304"/>
        <c:crosses val="max"/>
        <c:crossBetween val="between"/>
        <c:majorUnit val="10"/>
      </c:valAx>
      <c:catAx>
        <c:axId val="943005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30038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645991651601808E-2"/>
          <c:y val="0.90142740211053252"/>
          <c:w val="0.88679447518467025"/>
          <c:h val="7.99001468493488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826308476146362E-2"/>
          <c:y val="5.4897672901043373E-2"/>
          <c:w val="0.8434356183418249"/>
          <c:h val="0.691257509860366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'Figura 3.2'!$B$38</c:f>
              <c:strCache>
                <c:ptCount val="1"/>
                <c:pt idx="0">
                  <c:v>% low performer in numeracy 25-34 anni senza attività di apprendimento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3.2'!$A$39:$A$51</c:f>
              <c:strCache>
                <c:ptCount val="13"/>
                <c:pt idx="0">
                  <c:v>Canada</c:v>
                </c:pt>
                <c:pt idx="1">
                  <c:v>Corea</c:v>
                </c:pt>
                <c:pt idx="2">
                  <c:v>Finlandia</c:v>
                </c:pt>
                <c:pt idx="3">
                  <c:v>Francia</c:v>
                </c:pt>
                <c:pt idx="4">
                  <c:v>Germania</c:v>
                </c:pt>
                <c:pt idx="5">
                  <c:v>Giappone</c:v>
                </c:pt>
                <c:pt idx="6">
                  <c:v>Italia</c:v>
                </c:pt>
                <c:pt idx="7">
                  <c:v>Polonia</c:v>
                </c:pt>
                <c:pt idx="8">
                  <c:v>Regno Unito (Inghilterra)</c:v>
                </c:pt>
                <c:pt idx="12">
                  <c:v>Media 11 Paesi</c:v>
                </c:pt>
              </c:strCache>
            </c:strRef>
          </c:cat>
          <c:val>
            <c:numRef>
              <c:f>'Figura 3.2'!$B$39:$B$51</c:f>
              <c:numCache>
                <c:formatCode>0.0</c:formatCode>
                <c:ptCount val="13"/>
                <c:pt idx="0">
                  <c:v>21.5169</c:v>
                </c:pt>
                <c:pt idx="1">
                  <c:v>16.7927</c:v>
                </c:pt>
                <c:pt idx="3">
                  <c:v>21.892700000000001</c:v>
                </c:pt>
                <c:pt idx="4">
                  <c:v>26.281199999999998</c:v>
                </c:pt>
                <c:pt idx="6">
                  <c:v>41.545999999999999</c:v>
                </c:pt>
                <c:pt idx="7">
                  <c:v>38.189599999999999</c:v>
                </c:pt>
                <c:pt idx="8">
                  <c:v>22.713699999999999</c:v>
                </c:pt>
                <c:pt idx="9">
                  <c:v>36.626399999999997</c:v>
                </c:pt>
                <c:pt idx="10">
                  <c:v>53.825800000000001</c:v>
                </c:pt>
                <c:pt idx="12">
                  <c:v>31.249540000000003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A2-4C77-870A-7268720418F8}"/>
            </c:ext>
          </c:extLst>
        </c:ser>
        <c:ser>
          <c:idx val="2"/>
          <c:order val="1"/>
          <c:tx>
            <c:strRef>
              <c:f>'Figura 3.2'!$D$38</c:f>
              <c:strCache>
                <c:ptCount val="1"/>
                <c:pt idx="0">
                  <c:v>% low performer in numeracy 25-34 anni con attività di apprendimento</c:v>
                </c:pt>
              </c:strCache>
            </c:strRef>
          </c:tx>
          <c:spPr>
            <a:solidFill>
              <a:srgbClr val="9F627F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2.9486323357537258E-17"/>
                  <c:y val="5.23242531894409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A2-4C77-870A-7268720418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3.2'!$A$39:$A$51</c:f>
              <c:strCache>
                <c:ptCount val="13"/>
                <c:pt idx="0">
                  <c:v>Canada</c:v>
                </c:pt>
                <c:pt idx="1">
                  <c:v>Corea</c:v>
                </c:pt>
                <c:pt idx="2">
                  <c:v>Finlandia</c:v>
                </c:pt>
                <c:pt idx="3">
                  <c:v>Francia</c:v>
                </c:pt>
                <c:pt idx="4">
                  <c:v>Germania</c:v>
                </c:pt>
                <c:pt idx="5">
                  <c:v>Giappone</c:v>
                </c:pt>
                <c:pt idx="6">
                  <c:v>Italia</c:v>
                </c:pt>
                <c:pt idx="7">
                  <c:v>Polonia</c:v>
                </c:pt>
                <c:pt idx="8">
                  <c:v>Regno Unito (Inghilterra)</c:v>
                </c:pt>
                <c:pt idx="12">
                  <c:v>Media 11 Paesi</c:v>
                </c:pt>
              </c:strCache>
            </c:strRef>
          </c:cat>
          <c:val>
            <c:numRef>
              <c:f>'Figura 3.2'!$D$39:$D$51</c:f>
              <c:numCache>
                <c:formatCode>0.0</c:formatCode>
                <c:ptCount val="13"/>
                <c:pt idx="0">
                  <c:v>7.2294999999999998</c:v>
                </c:pt>
                <c:pt idx="1">
                  <c:v>13.050700000000001</c:v>
                </c:pt>
                <c:pt idx="3">
                  <c:v>10.7475</c:v>
                </c:pt>
                <c:pt idx="4">
                  <c:v>6.3727</c:v>
                </c:pt>
                <c:pt idx="6">
                  <c:v>16.861599999999999</c:v>
                </c:pt>
                <c:pt idx="7">
                  <c:v>21.676200000000001</c:v>
                </c:pt>
                <c:pt idx="8">
                  <c:v>9.5761000000000003</c:v>
                </c:pt>
                <c:pt idx="9">
                  <c:v>16.456199999999999</c:v>
                </c:pt>
                <c:pt idx="10">
                  <c:v>21.965299999999999</c:v>
                </c:pt>
                <c:pt idx="12">
                  <c:v>15.55416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A2-4C77-870A-726872041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938492984"/>
        <c:axId val="938491544"/>
      </c:barChart>
      <c:lineChart>
        <c:grouping val="stacked"/>
        <c:varyColors val="0"/>
        <c:ser>
          <c:idx val="0"/>
          <c:order val="2"/>
          <c:tx>
            <c:v>differenza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1A78A2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A2-4C77-870A-7268720418F8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A2-4C77-870A-7268720418F8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A2-4C77-870A-7268720418F8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A2-4C77-870A-7268720418F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A2-4C77-870A-7268720418F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A2-4C77-870A-7268720418F8}"/>
                </c:ext>
              </c:extLst>
            </c:dLbl>
            <c:spPr>
              <a:noFill/>
              <a:ln>
                <a:solidFill>
                  <a:srgbClr val="1A78A2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3.2'!$F$39:$F$51</c:f>
              <c:numCache>
                <c:formatCode>0.0</c:formatCode>
                <c:ptCount val="13"/>
                <c:pt idx="0">
                  <c:v>14.2874</c:v>
                </c:pt>
                <c:pt idx="1">
                  <c:v>3.7419999999999991</c:v>
                </c:pt>
                <c:pt idx="3">
                  <c:v>11.145200000000001</c:v>
                </c:pt>
                <c:pt idx="4">
                  <c:v>19.908499999999997</c:v>
                </c:pt>
                <c:pt idx="6">
                  <c:v>24.6844</c:v>
                </c:pt>
                <c:pt idx="7">
                  <c:v>16.513399999999997</c:v>
                </c:pt>
                <c:pt idx="8">
                  <c:v>13.137599999999999</c:v>
                </c:pt>
                <c:pt idx="9">
                  <c:v>20.170199999999998</c:v>
                </c:pt>
                <c:pt idx="10">
                  <c:v>31.860500000000002</c:v>
                </c:pt>
                <c:pt idx="12">
                  <c:v>15.695380000000004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A2-4C77-870A-726872041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5989632"/>
        <c:axId val="715990352"/>
      </c:lineChart>
      <c:catAx>
        <c:axId val="938492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938491544"/>
        <c:crosses val="autoZero"/>
        <c:auto val="1"/>
        <c:lblAlgn val="ctr"/>
        <c:lblOffset val="100"/>
        <c:noMultiLvlLbl val="0"/>
      </c:catAx>
      <c:valAx>
        <c:axId val="938491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938492984"/>
        <c:crosses val="autoZero"/>
        <c:crossBetween val="between"/>
      </c:valAx>
      <c:valAx>
        <c:axId val="715990352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715989632"/>
        <c:crosses val="max"/>
        <c:crossBetween val="between"/>
      </c:valAx>
      <c:catAx>
        <c:axId val="715989632"/>
        <c:scaling>
          <c:orientation val="minMax"/>
        </c:scaling>
        <c:delete val="1"/>
        <c:axPos val="b"/>
        <c:majorTickMark val="out"/>
        <c:minorTickMark val="none"/>
        <c:tickLblPos val="nextTo"/>
        <c:crossAx val="715990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it-IT"/>
              <a:t>Amicalità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6.851975051911563E-2"/>
          <c:y val="0.12611052806305487"/>
          <c:w val="0.91014913608990766"/>
          <c:h val="0.67925416849612863"/>
        </c:manualLayout>
      </c:layout>
      <c:lineChart>
        <c:grouping val="standard"/>
        <c:varyColors val="0"/>
        <c:ser>
          <c:idx val="0"/>
          <c:order val="0"/>
          <c:tx>
            <c:strRef>
              <c:f>'Figura 3.3'!$K$42</c:f>
              <c:strCache>
                <c:ptCount val="1"/>
                <c:pt idx="0">
                  <c:v>Canada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3.3'!$A$43:$A$55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3.3'!$K$43:$K$55</c:f>
              <c:numCache>
                <c:formatCode>0%</c:formatCode>
                <c:ptCount val="13"/>
                <c:pt idx="0">
                  <c:v>1.722584658366157E-4</c:v>
                </c:pt>
                <c:pt idx="1">
                  <c:v>1.2473974351784084E-3</c:v>
                </c:pt>
                <c:pt idx="2">
                  <c:v>3.5707598213137455E-3</c:v>
                </c:pt>
                <c:pt idx="3">
                  <c:v>1.1585548526543787E-2</c:v>
                </c:pt>
                <c:pt idx="4">
                  <c:v>2.5944371624987497E-2</c:v>
                </c:pt>
                <c:pt idx="5">
                  <c:v>6.5078141577709137E-2</c:v>
                </c:pt>
                <c:pt idx="6">
                  <c:v>0.14521909038444242</c:v>
                </c:pt>
                <c:pt idx="7">
                  <c:v>0.29274708847675529</c:v>
                </c:pt>
                <c:pt idx="8">
                  <c:v>0.47064510898703515</c:v>
                </c:pt>
                <c:pt idx="9">
                  <c:v>0.69648149177565977</c:v>
                </c:pt>
                <c:pt idx="10">
                  <c:v>0.85643683755758226</c:v>
                </c:pt>
                <c:pt idx="11">
                  <c:v>0.95600896256130952</c:v>
                </c:pt>
                <c:pt idx="1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D-406C-B49D-8A11404DACDC}"/>
            </c:ext>
          </c:extLst>
        </c:ser>
        <c:ser>
          <c:idx val="1"/>
          <c:order val="1"/>
          <c:tx>
            <c:strRef>
              <c:f>'Figura 3.3'!$L$42</c:f>
              <c:strCache>
                <c:ptCount val="1"/>
                <c:pt idx="0">
                  <c:v>Finlandia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3.3'!$A$43:$A$55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3.3'!$L$43:$L$55</c:f>
              <c:numCache>
                <c:formatCode>0%</c:formatCode>
                <c:ptCount val="13"/>
                <c:pt idx="0">
                  <c:v>0</c:v>
                </c:pt>
                <c:pt idx="1">
                  <c:v>5.6383708446767935E-4</c:v>
                </c:pt>
                <c:pt idx="2">
                  <c:v>1.785484100814318E-3</c:v>
                </c:pt>
                <c:pt idx="3">
                  <c:v>5.2544423036083405E-3</c:v>
                </c:pt>
                <c:pt idx="4">
                  <c:v>1.827524585182522E-2</c:v>
                </c:pt>
                <c:pt idx="5">
                  <c:v>5.531322170142168E-2</c:v>
                </c:pt>
                <c:pt idx="6">
                  <c:v>0.14453611262151167</c:v>
                </c:pt>
                <c:pt idx="7">
                  <c:v>0.34246704072393713</c:v>
                </c:pt>
                <c:pt idx="8">
                  <c:v>0.5502638813197126</c:v>
                </c:pt>
                <c:pt idx="9">
                  <c:v>0.75446162368387781</c:v>
                </c:pt>
                <c:pt idx="10">
                  <c:v>0.89997517756695022</c:v>
                </c:pt>
                <c:pt idx="11">
                  <c:v>0.97882334248435154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FED-406C-B49D-8A11404DACDC}"/>
            </c:ext>
          </c:extLst>
        </c:ser>
        <c:ser>
          <c:idx val="2"/>
          <c:order val="2"/>
          <c:tx>
            <c:strRef>
              <c:f>'Figura 3.3'!$M$42</c:f>
              <c:strCache>
                <c:ptCount val="1"/>
                <c:pt idx="0">
                  <c:v>Francia</c:v>
                </c:pt>
              </c:strCache>
            </c:strRef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'Figura 3.3'!$A$43:$A$55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3.3'!$M$43:$M$55</c:f>
              <c:numCache>
                <c:formatCode>0%</c:formatCode>
                <c:ptCount val="13"/>
                <c:pt idx="0">
                  <c:v>2.5364810622626187E-4</c:v>
                </c:pt>
                <c:pt idx="1">
                  <c:v>7.9891865457413797E-4</c:v>
                </c:pt>
                <c:pt idx="2">
                  <c:v>3.0651042754806131E-3</c:v>
                </c:pt>
                <c:pt idx="3">
                  <c:v>8.5721245666642402E-3</c:v>
                </c:pt>
                <c:pt idx="4">
                  <c:v>2.1731958060580855E-2</c:v>
                </c:pt>
                <c:pt idx="5">
                  <c:v>5.0933736497182816E-2</c:v>
                </c:pt>
                <c:pt idx="6">
                  <c:v>0.1095000587898978</c:v>
                </c:pt>
                <c:pt idx="7">
                  <c:v>0.21415231641658927</c:v>
                </c:pt>
                <c:pt idx="8">
                  <c:v>0.3637028971835522</c:v>
                </c:pt>
                <c:pt idx="9">
                  <c:v>0.57359817547252734</c:v>
                </c:pt>
                <c:pt idx="10">
                  <c:v>0.7850296626871438</c:v>
                </c:pt>
                <c:pt idx="11">
                  <c:v>0.92431415664318939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FED-406C-B49D-8A11404DACDC}"/>
            </c:ext>
          </c:extLst>
        </c:ser>
        <c:ser>
          <c:idx val="3"/>
          <c:order val="3"/>
          <c:tx>
            <c:strRef>
              <c:f>'Figura 3.3'!$N$42</c:f>
              <c:strCache>
                <c:ptCount val="1"/>
                <c:pt idx="0">
                  <c:v>Germania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3.3'!$A$43:$A$55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3.3'!$N$43:$N$55</c:f>
              <c:numCache>
                <c:formatCode>0%</c:formatCode>
                <c:ptCount val="13"/>
                <c:pt idx="0">
                  <c:v>6.2990775215016081E-4</c:v>
                </c:pt>
                <c:pt idx="1">
                  <c:v>1.4119679793689241E-3</c:v>
                </c:pt>
                <c:pt idx="2">
                  <c:v>3.7797377323887829E-3</c:v>
                </c:pt>
                <c:pt idx="3">
                  <c:v>8.6385601549380867E-3</c:v>
                </c:pt>
                <c:pt idx="4">
                  <c:v>2.3926826094710557E-2</c:v>
                </c:pt>
                <c:pt idx="5">
                  <c:v>6.0941483093873906E-2</c:v>
                </c:pt>
                <c:pt idx="6">
                  <c:v>0.14463132408842186</c:v>
                </c:pt>
                <c:pt idx="7">
                  <c:v>0.28063513494781017</c:v>
                </c:pt>
                <c:pt idx="8">
                  <c:v>0.46972456965622628</c:v>
                </c:pt>
                <c:pt idx="9">
                  <c:v>0.69028881246167795</c:v>
                </c:pt>
                <c:pt idx="10">
                  <c:v>0.84962751668483816</c:v>
                </c:pt>
                <c:pt idx="11">
                  <c:v>0.9510342194158673</c:v>
                </c:pt>
                <c:pt idx="1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ED-406C-B49D-8A11404DACDC}"/>
            </c:ext>
          </c:extLst>
        </c:ser>
        <c:ser>
          <c:idx val="4"/>
          <c:order val="4"/>
          <c:tx>
            <c:strRef>
              <c:f>'Figura 3.3'!$O$42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>
              <a:solidFill>
                <a:srgbClr val="9F627F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'Figura 3.3'!$A$43:$A$55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3.3'!$O$43:$O$55</c:f>
              <c:numCache>
                <c:formatCode>0%</c:formatCode>
                <c:ptCount val="13"/>
                <c:pt idx="0">
                  <c:v>4.5584558293401911E-4</c:v>
                </c:pt>
                <c:pt idx="1">
                  <c:v>1.6463794630633306E-3</c:v>
                </c:pt>
                <c:pt idx="2">
                  <c:v>3.6179633762724399E-3</c:v>
                </c:pt>
                <c:pt idx="3">
                  <c:v>1.5486298843124096E-2</c:v>
                </c:pt>
                <c:pt idx="4">
                  <c:v>4.1036482759915213E-2</c:v>
                </c:pt>
                <c:pt idx="5">
                  <c:v>9.8182377925703862E-2</c:v>
                </c:pt>
                <c:pt idx="6">
                  <c:v>0.20487415128307718</c:v>
                </c:pt>
                <c:pt idx="7">
                  <c:v>0.36356416117340151</c:v>
                </c:pt>
                <c:pt idx="8">
                  <c:v>0.55607255643936271</c:v>
                </c:pt>
                <c:pt idx="9">
                  <c:v>0.78914518478782159</c:v>
                </c:pt>
                <c:pt idx="10">
                  <c:v>0.91872430036402564</c:v>
                </c:pt>
                <c:pt idx="11">
                  <c:v>0.97498101293293427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FED-406C-B49D-8A11404DACDC}"/>
            </c:ext>
          </c:extLst>
        </c:ser>
        <c:ser>
          <c:idx val="5"/>
          <c:order val="5"/>
          <c:tx>
            <c:strRef>
              <c:f>'Figura 3.3'!$P$42</c:f>
              <c:strCache>
                <c:ptCount val="1"/>
                <c:pt idx="0">
                  <c:v>Polonia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'Figura 3.3'!$A$43:$A$55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3.3'!$P$43:$P$55</c:f>
              <c:numCache>
                <c:formatCode>0%</c:formatCode>
                <c:ptCount val="13"/>
                <c:pt idx="0">
                  <c:v>5.9084880487322118E-4</c:v>
                </c:pt>
                <c:pt idx="1">
                  <c:v>2.0078815628678196E-3</c:v>
                </c:pt>
                <c:pt idx="2">
                  <c:v>6.4936656055516236E-3</c:v>
                </c:pt>
                <c:pt idx="3">
                  <c:v>2.0753477687232142E-2</c:v>
                </c:pt>
                <c:pt idx="4">
                  <c:v>5.3288432056630058E-2</c:v>
                </c:pt>
                <c:pt idx="5">
                  <c:v>0.10518589312113111</c:v>
                </c:pt>
                <c:pt idx="6">
                  <c:v>0.18598862321665224</c:v>
                </c:pt>
                <c:pt idx="7">
                  <c:v>0.32636114715408115</c:v>
                </c:pt>
                <c:pt idx="8">
                  <c:v>0.47864476393148581</c:v>
                </c:pt>
                <c:pt idx="9">
                  <c:v>0.69391663836814899</c:v>
                </c:pt>
                <c:pt idx="10">
                  <c:v>0.87819033678208702</c:v>
                </c:pt>
                <c:pt idx="11">
                  <c:v>0.96863899397774056</c:v>
                </c:pt>
                <c:pt idx="12">
                  <c:v>0.99999999999999989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FED-406C-B49D-8A11404DACDC}"/>
            </c:ext>
          </c:extLst>
        </c:ser>
        <c:ser>
          <c:idx val="6"/>
          <c:order val="6"/>
          <c:tx>
            <c:strRef>
              <c:f>'Figura 3.3'!$Q$42</c:f>
              <c:strCache>
                <c:ptCount val="1"/>
                <c:pt idx="0">
                  <c:v>Regno Unito (Inghilterra)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3.3'!$A$43:$A$55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3.3'!$Q$43:$Q$55</c:f>
              <c:numCache>
                <c:formatCode>0%</c:formatCode>
                <c:ptCount val="13"/>
                <c:pt idx="0">
                  <c:v>0</c:v>
                </c:pt>
                <c:pt idx="1">
                  <c:v>1.820399567720131E-3</c:v>
                </c:pt>
                <c:pt idx="2">
                  <c:v>6.2928331675089523E-3</c:v>
                </c:pt>
                <c:pt idx="3">
                  <c:v>1.5812102633661104E-2</c:v>
                </c:pt>
                <c:pt idx="4">
                  <c:v>3.9364805125423563E-2</c:v>
                </c:pt>
                <c:pt idx="5">
                  <c:v>8.5335138424457405E-2</c:v>
                </c:pt>
                <c:pt idx="6">
                  <c:v>0.1665156006699057</c:v>
                </c:pt>
                <c:pt idx="7">
                  <c:v>0.31549882866632306</c:v>
                </c:pt>
                <c:pt idx="8">
                  <c:v>0.48612043920838488</c:v>
                </c:pt>
                <c:pt idx="9">
                  <c:v>0.70981232174391851</c:v>
                </c:pt>
                <c:pt idx="10">
                  <c:v>0.86147703527879316</c:v>
                </c:pt>
                <c:pt idx="11">
                  <c:v>0.95777143443855539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FED-406C-B49D-8A11404DACDC}"/>
            </c:ext>
          </c:extLst>
        </c:ser>
        <c:ser>
          <c:idx val="7"/>
          <c:order val="7"/>
          <c:tx>
            <c:strRef>
              <c:f>'Figura 3.3'!$R$42</c:f>
              <c:strCache>
                <c:ptCount val="1"/>
                <c:pt idx="0">
                  <c:v>Spagna</c:v>
                </c:pt>
              </c:strCache>
            </c:strRef>
          </c:tx>
          <c:spPr>
            <a:ln w="127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3.3'!$A$43:$A$55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3.3'!$R$43:$R$55</c:f>
              <c:numCache>
                <c:formatCode>0%</c:formatCode>
                <c:ptCount val="13"/>
                <c:pt idx="0">
                  <c:v>2.5364680002436105E-4</c:v>
                </c:pt>
                <c:pt idx="1">
                  <c:v>6.1430491701686205E-4</c:v>
                </c:pt>
                <c:pt idx="2">
                  <c:v>1.2914349921075894E-3</c:v>
                </c:pt>
                <c:pt idx="3">
                  <c:v>4.5678256398528913E-3</c:v>
                </c:pt>
                <c:pt idx="4">
                  <c:v>1.772930522837287E-2</c:v>
                </c:pt>
                <c:pt idx="5">
                  <c:v>4.3648821313030814E-2</c:v>
                </c:pt>
                <c:pt idx="6">
                  <c:v>0.10838004515264965</c:v>
                </c:pt>
                <c:pt idx="7">
                  <c:v>0.22989690254700296</c:v>
                </c:pt>
                <c:pt idx="8">
                  <c:v>0.40756045381792039</c:v>
                </c:pt>
                <c:pt idx="9">
                  <c:v>0.6492398106994568</c:v>
                </c:pt>
                <c:pt idx="10">
                  <c:v>0.83072569281436925</c:v>
                </c:pt>
                <c:pt idx="11">
                  <c:v>0.93413352425055984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7FED-406C-B49D-8A11404DA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7854768"/>
        <c:axId val="867852248"/>
      </c:lineChart>
      <c:catAx>
        <c:axId val="86785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67852248"/>
        <c:crosses val="autoZero"/>
        <c:auto val="1"/>
        <c:lblAlgn val="ctr"/>
        <c:lblOffset val="100"/>
        <c:noMultiLvlLbl val="0"/>
      </c:catAx>
      <c:valAx>
        <c:axId val="8678522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6785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2037533598030547E-3"/>
          <c:y val="0.90437036164448115"/>
          <c:w val="0.99153153271455285"/>
          <c:h val="9.5629638355518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it-IT"/>
              <a:t>Estroversione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6.851975051911563E-2"/>
          <c:y val="0.12611052806305487"/>
          <c:w val="0.91014913608990766"/>
          <c:h val="0.67925416849612863"/>
        </c:manualLayout>
      </c:layout>
      <c:lineChart>
        <c:grouping val="standard"/>
        <c:varyColors val="0"/>
        <c:ser>
          <c:idx val="0"/>
          <c:order val="0"/>
          <c:tx>
            <c:strRef>
              <c:f>'Figura 3.3'!$K$42</c:f>
              <c:strCache>
                <c:ptCount val="1"/>
                <c:pt idx="0">
                  <c:v>Canada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3.3'!$A$91:$A$103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3.3'!$K$91:$K$103</c:f>
              <c:numCache>
                <c:formatCode>0%</c:formatCode>
                <c:ptCount val="13"/>
                <c:pt idx="0">
                  <c:v>2.4775997436440275E-3</c:v>
                </c:pt>
                <c:pt idx="1">
                  <c:v>9.7486113365026356E-3</c:v>
                </c:pt>
                <c:pt idx="2">
                  <c:v>2.9680494127784226E-2</c:v>
                </c:pt>
                <c:pt idx="3">
                  <c:v>7.7135098444153199E-2</c:v>
                </c:pt>
                <c:pt idx="4">
                  <c:v>0.15712236302213378</c:v>
                </c:pt>
                <c:pt idx="5">
                  <c:v>0.30175136765746491</c:v>
                </c:pt>
                <c:pt idx="6">
                  <c:v>0.45728555106236979</c:v>
                </c:pt>
                <c:pt idx="7">
                  <c:v>0.63551386933588816</c:v>
                </c:pt>
                <c:pt idx="8">
                  <c:v>0.76980831789458604</c:v>
                </c:pt>
                <c:pt idx="9">
                  <c:v>0.88494110485140509</c:v>
                </c:pt>
                <c:pt idx="10">
                  <c:v>0.95017208471279824</c:v>
                </c:pt>
                <c:pt idx="11">
                  <c:v>0.98616447970528964</c:v>
                </c:pt>
                <c:pt idx="12">
                  <c:v>1.0000000000000002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44-4BF7-B0B3-240E1A3AB591}"/>
            </c:ext>
          </c:extLst>
        </c:ser>
        <c:ser>
          <c:idx val="1"/>
          <c:order val="1"/>
          <c:tx>
            <c:strRef>
              <c:f>'Figura 3.3'!$L$42</c:f>
              <c:strCache>
                <c:ptCount val="1"/>
                <c:pt idx="0">
                  <c:v>Finlandia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3.3'!$A$91:$A$103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3.3'!$L$91:$L$103</c:f>
              <c:numCache>
                <c:formatCode>0%</c:formatCode>
                <c:ptCount val="13"/>
                <c:pt idx="0">
                  <c:v>6.1670396448576124E-4</c:v>
                </c:pt>
                <c:pt idx="1">
                  <c:v>1.5570539223577125E-2</c:v>
                </c:pt>
                <c:pt idx="2">
                  <c:v>4.6903487992347434E-2</c:v>
                </c:pt>
                <c:pt idx="3">
                  <c:v>0.11710670677920175</c:v>
                </c:pt>
                <c:pt idx="4">
                  <c:v>0.23980020768958163</c:v>
                </c:pt>
                <c:pt idx="5">
                  <c:v>0.39150165870502673</c:v>
                </c:pt>
                <c:pt idx="6">
                  <c:v>0.55857559922399114</c:v>
                </c:pt>
                <c:pt idx="7">
                  <c:v>0.72068099442587363</c:v>
                </c:pt>
                <c:pt idx="8">
                  <c:v>0.83997582619329592</c:v>
                </c:pt>
                <c:pt idx="9">
                  <c:v>0.929063286618111</c:v>
                </c:pt>
                <c:pt idx="10">
                  <c:v>0.97970314787825719</c:v>
                </c:pt>
                <c:pt idx="11">
                  <c:v>0.99604456705744149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644-4BF7-B0B3-240E1A3AB591}"/>
            </c:ext>
          </c:extLst>
        </c:ser>
        <c:ser>
          <c:idx val="2"/>
          <c:order val="2"/>
          <c:tx>
            <c:strRef>
              <c:f>'Figura 3.3'!$M$42</c:f>
              <c:strCache>
                <c:ptCount val="1"/>
                <c:pt idx="0">
                  <c:v>Francia</c:v>
                </c:pt>
              </c:strCache>
            </c:strRef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'Figura 3.3'!$A$91:$A$103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3.3'!$M$91:$M$103</c:f>
              <c:numCache>
                <c:formatCode>0%</c:formatCode>
                <c:ptCount val="13"/>
                <c:pt idx="0">
                  <c:v>2.799343794237243E-3</c:v>
                </c:pt>
                <c:pt idx="1">
                  <c:v>9.558266217063318E-3</c:v>
                </c:pt>
                <c:pt idx="2">
                  <c:v>2.6519328461065937E-2</c:v>
                </c:pt>
                <c:pt idx="3">
                  <c:v>6.6253896250464156E-2</c:v>
                </c:pt>
                <c:pt idx="4">
                  <c:v>0.15092369682545553</c:v>
                </c:pt>
                <c:pt idx="5">
                  <c:v>0.28506443987302221</c:v>
                </c:pt>
                <c:pt idx="6">
                  <c:v>0.43782968113448295</c:v>
                </c:pt>
                <c:pt idx="7">
                  <c:v>0.60725419683724846</c:v>
                </c:pt>
                <c:pt idx="8">
                  <c:v>0.74902943023919399</c:v>
                </c:pt>
                <c:pt idx="9">
                  <c:v>0.86325790231105826</c:v>
                </c:pt>
                <c:pt idx="10">
                  <c:v>0.93398147779277463</c:v>
                </c:pt>
                <c:pt idx="11">
                  <c:v>0.97463929649762349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644-4BF7-B0B3-240E1A3AB591}"/>
            </c:ext>
          </c:extLst>
        </c:ser>
        <c:ser>
          <c:idx val="3"/>
          <c:order val="3"/>
          <c:tx>
            <c:strRef>
              <c:f>'Figura 3.3'!$N$42</c:f>
              <c:strCache>
                <c:ptCount val="1"/>
                <c:pt idx="0">
                  <c:v>Germania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'Figura 3.3'!$A$91:$A$103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3.3'!$N$91:$N$103</c:f>
              <c:numCache>
                <c:formatCode>0%</c:formatCode>
                <c:ptCount val="13"/>
                <c:pt idx="0">
                  <c:v>1.0023193970858317E-3</c:v>
                </c:pt>
                <c:pt idx="1">
                  <c:v>6.9176085432078871E-3</c:v>
                </c:pt>
                <c:pt idx="2">
                  <c:v>2.2902507897398137E-2</c:v>
                </c:pt>
                <c:pt idx="3">
                  <c:v>6.7000685274209396E-2</c:v>
                </c:pt>
                <c:pt idx="4">
                  <c:v>0.15869358777416082</c:v>
                </c:pt>
                <c:pt idx="5">
                  <c:v>0.30778415027170558</c:v>
                </c:pt>
                <c:pt idx="6">
                  <c:v>0.49121935610194156</c:v>
                </c:pt>
                <c:pt idx="7">
                  <c:v>0.66826667990740707</c:v>
                </c:pt>
                <c:pt idx="8">
                  <c:v>0.81012985635211443</c:v>
                </c:pt>
                <c:pt idx="9">
                  <c:v>0.9072014026502373</c:v>
                </c:pt>
                <c:pt idx="10">
                  <c:v>0.9621648362486509</c:v>
                </c:pt>
                <c:pt idx="11">
                  <c:v>0.99039098615666243</c:v>
                </c:pt>
                <c:pt idx="12">
                  <c:v>0.99999999999999989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44-4BF7-B0B3-240E1A3AB591}"/>
            </c:ext>
          </c:extLst>
        </c:ser>
        <c:ser>
          <c:idx val="4"/>
          <c:order val="4"/>
          <c:tx>
            <c:strRef>
              <c:f>'Figura 3.3'!$O$42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>
              <a:solidFill>
                <a:srgbClr val="9F627F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'Figura 3.3'!$A$91:$A$103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3.3'!$O$91:$O$103</c:f>
              <c:numCache>
                <c:formatCode>0%</c:formatCode>
                <c:ptCount val="13"/>
                <c:pt idx="0">
                  <c:v>2.6950282021263863E-3</c:v>
                </c:pt>
                <c:pt idx="1">
                  <c:v>5.5554035060387322E-3</c:v>
                </c:pt>
                <c:pt idx="2">
                  <c:v>1.9445018903713626E-2</c:v>
                </c:pt>
                <c:pt idx="3">
                  <c:v>6.3874373558239939E-2</c:v>
                </c:pt>
                <c:pt idx="4">
                  <c:v>0.15262706206810628</c:v>
                </c:pt>
                <c:pt idx="5">
                  <c:v>0.28113177419059676</c:v>
                </c:pt>
                <c:pt idx="6">
                  <c:v>0.43365249156705488</c:v>
                </c:pt>
                <c:pt idx="7">
                  <c:v>0.62382109216862036</c:v>
                </c:pt>
                <c:pt idx="8">
                  <c:v>0.787706656211418</c:v>
                </c:pt>
                <c:pt idx="9">
                  <c:v>0.90488611752103287</c:v>
                </c:pt>
                <c:pt idx="10">
                  <c:v>0.96053599775909604</c:v>
                </c:pt>
                <c:pt idx="11">
                  <c:v>0.98803902925758402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644-4BF7-B0B3-240E1A3AB591}"/>
            </c:ext>
          </c:extLst>
        </c:ser>
        <c:ser>
          <c:idx val="5"/>
          <c:order val="5"/>
          <c:tx>
            <c:strRef>
              <c:f>'Figura 3.3'!$P$42</c:f>
              <c:strCache>
                <c:ptCount val="1"/>
                <c:pt idx="0">
                  <c:v>Polonia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'Figura 3.3'!$A$91:$A$103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3.3'!$P$91:$P$103</c:f>
              <c:numCache>
                <c:formatCode>0%</c:formatCode>
                <c:ptCount val="13"/>
                <c:pt idx="0">
                  <c:v>4.8168916844465353E-3</c:v>
                </c:pt>
                <c:pt idx="1">
                  <c:v>1.5062424055095506E-2</c:v>
                </c:pt>
                <c:pt idx="2">
                  <c:v>3.4192765164231045E-2</c:v>
                </c:pt>
                <c:pt idx="3">
                  <c:v>7.8130320894595345E-2</c:v>
                </c:pt>
                <c:pt idx="4">
                  <c:v>0.15388875921251755</c:v>
                </c:pt>
                <c:pt idx="5">
                  <c:v>0.29843878959479869</c:v>
                </c:pt>
                <c:pt idx="6">
                  <c:v>0.42577652773979158</c:v>
                </c:pt>
                <c:pt idx="7">
                  <c:v>0.59290753852036138</c:v>
                </c:pt>
                <c:pt idx="8">
                  <c:v>0.72471143743867616</c:v>
                </c:pt>
                <c:pt idx="9">
                  <c:v>0.84609901703774759</c:v>
                </c:pt>
                <c:pt idx="10">
                  <c:v>0.92365188453938418</c:v>
                </c:pt>
                <c:pt idx="11">
                  <c:v>0.97007224365673783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6644-4BF7-B0B3-240E1A3AB591}"/>
            </c:ext>
          </c:extLst>
        </c:ser>
        <c:ser>
          <c:idx val="6"/>
          <c:order val="6"/>
          <c:tx>
            <c:strRef>
              <c:f>'Figura 3.3'!$Q$42</c:f>
              <c:strCache>
                <c:ptCount val="1"/>
                <c:pt idx="0">
                  <c:v>Regno Unito (Inghilterra)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3.3'!$A$91:$A$103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3.3'!$Q$91:$Q$103</c:f>
              <c:numCache>
                <c:formatCode>0%</c:formatCode>
                <c:ptCount val="13"/>
                <c:pt idx="0">
                  <c:v>2.1570436020013303E-3</c:v>
                </c:pt>
                <c:pt idx="1">
                  <c:v>1.225093046313187E-2</c:v>
                </c:pt>
                <c:pt idx="2">
                  <c:v>3.7821169127399606E-2</c:v>
                </c:pt>
                <c:pt idx="3">
                  <c:v>9.1831537224887988E-2</c:v>
                </c:pt>
                <c:pt idx="4">
                  <c:v>0.17858152678780528</c:v>
                </c:pt>
                <c:pt idx="5">
                  <c:v>0.31167406118162067</c:v>
                </c:pt>
                <c:pt idx="6">
                  <c:v>0.4722025604452203</c:v>
                </c:pt>
                <c:pt idx="7">
                  <c:v>0.654023461892146</c:v>
                </c:pt>
                <c:pt idx="8">
                  <c:v>0.78757531164459182</c:v>
                </c:pt>
                <c:pt idx="9">
                  <c:v>0.90169719243591695</c:v>
                </c:pt>
                <c:pt idx="10">
                  <c:v>0.9654446331181249</c:v>
                </c:pt>
                <c:pt idx="11">
                  <c:v>0.99164179441023348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644-4BF7-B0B3-240E1A3AB591}"/>
            </c:ext>
          </c:extLst>
        </c:ser>
        <c:ser>
          <c:idx val="7"/>
          <c:order val="7"/>
          <c:tx>
            <c:strRef>
              <c:f>'Figura 3.3'!$R$42</c:f>
              <c:strCache>
                <c:ptCount val="1"/>
                <c:pt idx="0">
                  <c:v>Spagna</c:v>
                </c:pt>
              </c:strCache>
            </c:strRef>
          </c:tx>
          <c:spPr>
            <a:ln w="127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3.3'!$A$91:$A$103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3.3'!$R$91:$R$103</c:f>
              <c:numCache>
                <c:formatCode>0%</c:formatCode>
                <c:ptCount val="13"/>
                <c:pt idx="0">
                  <c:v>2.8853098937750435E-3</c:v>
                </c:pt>
                <c:pt idx="1">
                  <c:v>8.7990635412588808E-3</c:v>
                </c:pt>
                <c:pt idx="2">
                  <c:v>2.2940388872749594E-2</c:v>
                </c:pt>
                <c:pt idx="3">
                  <c:v>5.7842874568821069E-2</c:v>
                </c:pt>
                <c:pt idx="4">
                  <c:v>0.13923986234625257</c:v>
                </c:pt>
                <c:pt idx="5">
                  <c:v>0.26682835455349607</c:v>
                </c:pt>
                <c:pt idx="6">
                  <c:v>0.41170754096615647</c:v>
                </c:pt>
                <c:pt idx="7">
                  <c:v>0.58128685721352258</c:v>
                </c:pt>
                <c:pt idx="8">
                  <c:v>0.72890887189907616</c:v>
                </c:pt>
                <c:pt idx="9">
                  <c:v>0.85300997234375975</c:v>
                </c:pt>
                <c:pt idx="10">
                  <c:v>0.9313437520260176</c:v>
                </c:pt>
                <c:pt idx="11">
                  <c:v>0.97570500845236596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6644-4BF7-B0B3-240E1A3AB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7854768"/>
        <c:axId val="867852248"/>
      </c:lineChart>
      <c:catAx>
        <c:axId val="86785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67852248"/>
        <c:crosses val="autoZero"/>
        <c:auto val="1"/>
        <c:lblAlgn val="ctr"/>
        <c:lblOffset val="100"/>
        <c:noMultiLvlLbl val="0"/>
      </c:catAx>
      <c:valAx>
        <c:axId val="8678522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6785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2037533598030547E-3"/>
          <c:y val="0.90437036164448115"/>
          <c:w val="0.99153153271455285"/>
          <c:h val="9.5629638355518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it-IT"/>
              <a:t>Coscienziosità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6.851975051911563E-2"/>
          <c:y val="0.12611052806305487"/>
          <c:w val="0.91014913608990766"/>
          <c:h val="0.67925416849612863"/>
        </c:manualLayout>
      </c:layout>
      <c:lineChart>
        <c:grouping val="standard"/>
        <c:varyColors val="0"/>
        <c:ser>
          <c:idx val="0"/>
          <c:order val="0"/>
          <c:tx>
            <c:strRef>
              <c:f>'Figura 3.3'!$K$42</c:f>
              <c:strCache>
                <c:ptCount val="1"/>
                <c:pt idx="0">
                  <c:v>Canada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3.3'!$A$140:$A$152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3.3'!$K$140:$K$152</c:f>
              <c:numCache>
                <c:formatCode>0%</c:formatCode>
                <c:ptCount val="13"/>
                <c:pt idx="0">
                  <c:v>1.8534130048087328E-4</c:v>
                </c:pt>
                <c:pt idx="1">
                  <c:v>2.5131142573877841E-3</c:v>
                </c:pt>
                <c:pt idx="2">
                  <c:v>9.1147438262507742E-3</c:v>
                </c:pt>
                <c:pt idx="3">
                  <c:v>2.8041569877091839E-2</c:v>
                </c:pt>
                <c:pt idx="4">
                  <c:v>6.2883920529146112E-2</c:v>
                </c:pt>
                <c:pt idx="5">
                  <c:v>0.13987929730253379</c:v>
                </c:pt>
                <c:pt idx="6">
                  <c:v>0.23212629261747178</c:v>
                </c:pt>
                <c:pt idx="7">
                  <c:v>0.36421824597709201</c:v>
                </c:pt>
                <c:pt idx="8">
                  <c:v>0.50992524100346481</c:v>
                </c:pt>
                <c:pt idx="9">
                  <c:v>0.70876648686306964</c:v>
                </c:pt>
                <c:pt idx="10">
                  <c:v>0.84232076494510055</c:v>
                </c:pt>
                <c:pt idx="11">
                  <c:v>0.93535051395521884</c:v>
                </c:pt>
                <c:pt idx="1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C7-4C2A-839C-60B2FC72B38A}"/>
            </c:ext>
          </c:extLst>
        </c:ser>
        <c:ser>
          <c:idx val="1"/>
          <c:order val="1"/>
          <c:tx>
            <c:strRef>
              <c:f>'Figura 3.3'!$L$42</c:f>
              <c:strCache>
                <c:ptCount val="1"/>
                <c:pt idx="0">
                  <c:v>Finlandia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3.3'!$A$140:$A$152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3.3'!$L$140:$L$152</c:f>
              <c:numCache>
                <c:formatCode>0%</c:formatCode>
                <c:ptCount val="13"/>
                <c:pt idx="0">
                  <c:v>0</c:v>
                </c:pt>
                <c:pt idx="1">
                  <c:v>9.373697775278125E-4</c:v>
                </c:pt>
                <c:pt idx="2">
                  <c:v>5.3368204726509218E-3</c:v>
                </c:pt>
                <c:pt idx="3">
                  <c:v>1.9199993565250373E-2</c:v>
                </c:pt>
                <c:pt idx="4">
                  <c:v>5.8532400665872841E-2</c:v>
                </c:pt>
                <c:pt idx="5">
                  <c:v>0.12594413709234081</c:v>
                </c:pt>
                <c:pt idx="6">
                  <c:v>0.22761441866522875</c:v>
                </c:pt>
                <c:pt idx="7">
                  <c:v>0.37659279388476041</c:v>
                </c:pt>
                <c:pt idx="8">
                  <c:v>0.53687467304201864</c:v>
                </c:pt>
                <c:pt idx="9">
                  <c:v>0.73463896878187407</c:v>
                </c:pt>
                <c:pt idx="10">
                  <c:v>0.87530909227028797</c:v>
                </c:pt>
                <c:pt idx="11">
                  <c:v>0.96129374353624764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2C7-4C2A-839C-60B2FC72B38A}"/>
            </c:ext>
          </c:extLst>
        </c:ser>
        <c:ser>
          <c:idx val="2"/>
          <c:order val="2"/>
          <c:tx>
            <c:strRef>
              <c:f>'Figura 3.3'!$M$42</c:f>
              <c:strCache>
                <c:ptCount val="1"/>
                <c:pt idx="0">
                  <c:v>Francia</c:v>
                </c:pt>
              </c:strCache>
            </c:strRef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'Figura 3.3'!$A$140:$A$152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3.3'!$M$140:$M$152</c:f>
              <c:numCache>
                <c:formatCode>0%</c:formatCode>
                <c:ptCount val="13"/>
                <c:pt idx="0">
                  <c:v>4.5710043704541982E-4</c:v>
                </c:pt>
                <c:pt idx="1">
                  <c:v>1.9506741396670348E-3</c:v>
                </c:pt>
                <c:pt idx="2">
                  <c:v>5.8523028018041771E-3</c:v>
                </c:pt>
                <c:pt idx="3">
                  <c:v>2.0421120696181322E-2</c:v>
                </c:pt>
                <c:pt idx="4">
                  <c:v>5.3414198452602993E-2</c:v>
                </c:pt>
                <c:pt idx="5">
                  <c:v>0.11426835458473547</c:v>
                </c:pt>
                <c:pt idx="6">
                  <c:v>0.19606537283087577</c:v>
                </c:pt>
                <c:pt idx="7">
                  <c:v>0.31481322503488085</c:v>
                </c:pt>
                <c:pt idx="8">
                  <c:v>0.46104748772165466</c:v>
                </c:pt>
                <c:pt idx="9">
                  <c:v>0.64712060370597746</c:v>
                </c:pt>
                <c:pt idx="10">
                  <c:v>0.78927417507683373</c:v>
                </c:pt>
                <c:pt idx="11">
                  <c:v>0.90371649444620283</c:v>
                </c:pt>
                <c:pt idx="12">
                  <c:v>0.99999999999999989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2C7-4C2A-839C-60B2FC72B38A}"/>
            </c:ext>
          </c:extLst>
        </c:ser>
        <c:ser>
          <c:idx val="3"/>
          <c:order val="3"/>
          <c:tx>
            <c:strRef>
              <c:f>'Figura 3.3'!$N$42</c:f>
              <c:strCache>
                <c:ptCount val="1"/>
                <c:pt idx="0">
                  <c:v>Germania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'Figura 3.3'!$A$140:$A$152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3.3'!$N$140:$N$152</c:f>
              <c:numCache>
                <c:formatCode>0%</c:formatCode>
                <c:ptCount val="13"/>
                <c:pt idx="0">
                  <c:v>0</c:v>
                </c:pt>
                <c:pt idx="1">
                  <c:v>2.3938775581897696E-4</c:v>
                </c:pt>
                <c:pt idx="2">
                  <c:v>4.4627358720999389E-3</c:v>
                </c:pt>
                <c:pt idx="3">
                  <c:v>2.1026955616396007E-2</c:v>
                </c:pt>
                <c:pt idx="4">
                  <c:v>5.4382458292544997E-2</c:v>
                </c:pt>
                <c:pt idx="5">
                  <c:v>0.1195598021338117</c:v>
                </c:pt>
                <c:pt idx="6">
                  <c:v>0.22694712311872989</c:v>
                </c:pt>
                <c:pt idx="7">
                  <c:v>0.3848227852270466</c:v>
                </c:pt>
                <c:pt idx="8">
                  <c:v>0.56581799819005463</c:v>
                </c:pt>
                <c:pt idx="9">
                  <c:v>0.72801735174995186</c:v>
                </c:pt>
                <c:pt idx="10">
                  <c:v>0.85987843162318855</c:v>
                </c:pt>
                <c:pt idx="11">
                  <c:v>0.93074990068047725</c:v>
                </c:pt>
                <c:pt idx="1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C7-4C2A-839C-60B2FC72B38A}"/>
            </c:ext>
          </c:extLst>
        </c:ser>
        <c:ser>
          <c:idx val="4"/>
          <c:order val="4"/>
          <c:tx>
            <c:strRef>
              <c:f>'Figura 3.3'!$O$42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>
              <a:solidFill>
                <a:srgbClr val="9F627F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'Figura 3.3'!$A$140:$A$152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3.3'!$O$140:$O$152</c:f>
              <c:numCache>
                <c:formatCode>0%</c:formatCode>
                <c:ptCount val="13"/>
                <c:pt idx="0">
                  <c:v>0</c:v>
                </c:pt>
                <c:pt idx="1">
                  <c:v>9.5892201029053781E-4</c:v>
                </c:pt>
                <c:pt idx="2">
                  <c:v>3.9314104642448585E-3</c:v>
                </c:pt>
                <c:pt idx="3">
                  <c:v>1.1533797412815858E-2</c:v>
                </c:pt>
                <c:pt idx="4">
                  <c:v>3.3507752775175488E-2</c:v>
                </c:pt>
                <c:pt idx="5">
                  <c:v>8.0216953578370692E-2</c:v>
                </c:pt>
                <c:pt idx="6">
                  <c:v>0.14327038083861304</c:v>
                </c:pt>
                <c:pt idx="7">
                  <c:v>0.25293292076034757</c:v>
                </c:pt>
                <c:pt idx="8">
                  <c:v>0.38620410817895012</c:v>
                </c:pt>
                <c:pt idx="9">
                  <c:v>0.62115441835113105</c:v>
                </c:pt>
                <c:pt idx="10">
                  <c:v>0.77633027556065581</c:v>
                </c:pt>
                <c:pt idx="11">
                  <c:v>0.90416851479842508</c:v>
                </c:pt>
                <c:pt idx="12">
                  <c:v>0.99999999999999989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C7-4C2A-839C-60B2FC72B38A}"/>
            </c:ext>
          </c:extLst>
        </c:ser>
        <c:ser>
          <c:idx val="5"/>
          <c:order val="5"/>
          <c:tx>
            <c:strRef>
              <c:f>'Figura 3.3'!$P$42</c:f>
              <c:strCache>
                <c:ptCount val="1"/>
                <c:pt idx="0">
                  <c:v>Polonia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'Figura 3.3'!$A$140:$A$152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3.3'!$P$140:$P$152</c:f>
              <c:numCache>
                <c:formatCode>0%</c:formatCode>
                <c:ptCount val="13"/>
                <c:pt idx="0">
                  <c:v>5.9095132637036383E-4</c:v>
                </c:pt>
                <c:pt idx="1">
                  <c:v>2.3909844072199085E-3</c:v>
                </c:pt>
                <c:pt idx="2">
                  <c:v>5.3622642072714537E-3</c:v>
                </c:pt>
                <c:pt idx="3">
                  <c:v>1.9395308990579379E-2</c:v>
                </c:pt>
                <c:pt idx="4">
                  <c:v>4.0084688355359763E-2</c:v>
                </c:pt>
                <c:pt idx="5">
                  <c:v>7.7455608114281996E-2</c:v>
                </c:pt>
                <c:pt idx="6">
                  <c:v>0.13617075102415602</c:v>
                </c:pt>
                <c:pt idx="7">
                  <c:v>0.22561700227967951</c:v>
                </c:pt>
                <c:pt idx="8">
                  <c:v>0.32988815929058923</c:v>
                </c:pt>
                <c:pt idx="9">
                  <c:v>0.51217826522609955</c:v>
                </c:pt>
                <c:pt idx="10">
                  <c:v>0.66515924753405742</c:v>
                </c:pt>
                <c:pt idx="11">
                  <c:v>0.85659576832602713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C2C7-4C2A-839C-60B2FC72B38A}"/>
            </c:ext>
          </c:extLst>
        </c:ser>
        <c:ser>
          <c:idx val="6"/>
          <c:order val="6"/>
          <c:tx>
            <c:strRef>
              <c:f>'Figura 3.3'!$Q$42</c:f>
              <c:strCache>
                <c:ptCount val="1"/>
                <c:pt idx="0">
                  <c:v>Regno Unito (Inghilterra)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3.3'!$A$140:$A$152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3.3'!$Q$140:$Q$152</c:f>
              <c:numCache>
                <c:formatCode>0%</c:formatCode>
                <c:ptCount val="13"/>
                <c:pt idx="0">
                  <c:v>7.7096048648340099E-4</c:v>
                </c:pt>
                <c:pt idx="1">
                  <c:v>4.6694600680420662E-3</c:v>
                </c:pt>
                <c:pt idx="2">
                  <c:v>1.4225443770762247E-2</c:v>
                </c:pt>
                <c:pt idx="3">
                  <c:v>3.6301706422474246E-2</c:v>
                </c:pt>
                <c:pt idx="4">
                  <c:v>7.4782470042285845E-2</c:v>
                </c:pt>
                <c:pt idx="5">
                  <c:v>0.15485513948885712</c:v>
                </c:pt>
                <c:pt idx="6">
                  <c:v>0.2481494452539556</c:v>
                </c:pt>
                <c:pt idx="7">
                  <c:v>0.38323637929605092</c:v>
                </c:pt>
                <c:pt idx="8">
                  <c:v>0.5271158099659784</c:v>
                </c:pt>
                <c:pt idx="9">
                  <c:v>0.72785501960752708</c:v>
                </c:pt>
                <c:pt idx="10">
                  <c:v>0.86270963651528976</c:v>
                </c:pt>
                <c:pt idx="11">
                  <c:v>0.95118133304636909</c:v>
                </c:pt>
                <c:pt idx="12">
                  <c:v>0.99999999999999989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C2C7-4C2A-839C-60B2FC72B38A}"/>
            </c:ext>
          </c:extLst>
        </c:ser>
        <c:ser>
          <c:idx val="7"/>
          <c:order val="7"/>
          <c:tx>
            <c:strRef>
              <c:f>'Figura 3.3'!$R$42</c:f>
              <c:strCache>
                <c:ptCount val="1"/>
                <c:pt idx="0">
                  <c:v>Spagna</c:v>
                </c:pt>
              </c:strCache>
            </c:strRef>
          </c:tx>
          <c:spPr>
            <a:ln w="127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3.3'!$A$140:$A$152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3.3'!$R$140:$R$152</c:f>
              <c:numCache>
                <c:formatCode>0%</c:formatCode>
                <c:ptCount val="13"/>
                <c:pt idx="0">
                  <c:v>0</c:v>
                </c:pt>
                <c:pt idx="1">
                  <c:v>7.0929662869860174E-4</c:v>
                </c:pt>
                <c:pt idx="2">
                  <c:v>3.0143556612036411E-3</c:v>
                </c:pt>
                <c:pt idx="3">
                  <c:v>1.1769722664202332E-2</c:v>
                </c:pt>
                <c:pt idx="4">
                  <c:v>4.4169583343789759E-2</c:v>
                </c:pt>
                <c:pt idx="5">
                  <c:v>0.11807604031885485</c:v>
                </c:pt>
                <c:pt idx="6">
                  <c:v>0.2114000268837618</c:v>
                </c:pt>
                <c:pt idx="7">
                  <c:v>0.35049941042063298</c:v>
                </c:pt>
                <c:pt idx="8">
                  <c:v>0.48612697705217367</c:v>
                </c:pt>
                <c:pt idx="9">
                  <c:v>0.68169113677487481</c:v>
                </c:pt>
                <c:pt idx="10">
                  <c:v>0.82031347876040872</c:v>
                </c:pt>
                <c:pt idx="11">
                  <c:v>0.91202643028188501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C2C7-4C2A-839C-60B2FC72B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7854768"/>
        <c:axId val="867852248"/>
      </c:lineChart>
      <c:catAx>
        <c:axId val="86785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67852248"/>
        <c:crosses val="autoZero"/>
        <c:auto val="1"/>
        <c:lblAlgn val="ctr"/>
        <c:lblOffset val="100"/>
        <c:noMultiLvlLbl val="0"/>
      </c:catAx>
      <c:valAx>
        <c:axId val="8678522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6785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2037533598030547E-3"/>
          <c:y val="0.90437036164448115"/>
          <c:w val="0.99153153271455285"/>
          <c:h val="9.5629638355518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it-IT"/>
              <a:t>Stabilità emotiva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6.851975051911563E-2"/>
          <c:y val="0.12611052806305487"/>
          <c:w val="0.91014913608990766"/>
          <c:h val="0.67925416849612863"/>
        </c:manualLayout>
      </c:layout>
      <c:lineChart>
        <c:grouping val="standard"/>
        <c:varyColors val="0"/>
        <c:ser>
          <c:idx val="0"/>
          <c:order val="0"/>
          <c:tx>
            <c:strRef>
              <c:f>'Figura 3.3'!$K$42</c:f>
              <c:strCache>
                <c:ptCount val="1"/>
                <c:pt idx="0">
                  <c:v>Canada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3.3'!$A$189:$A$201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3.3'!$K$189:$K$201</c:f>
              <c:numCache>
                <c:formatCode>0%</c:formatCode>
                <c:ptCount val="13"/>
                <c:pt idx="0">
                  <c:v>9.4422575438109016E-3</c:v>
                </c:pt>
                <c:pt idx="1">
                  <c:v>2.4117891865808379E-2</c:v>
                </c:pt>
                <c:pt idx="2">
                  <c:v>5.779170010230119E-2</c:v>
                </c:pt>
                <c:pt idx="3">
                  <c:v>0.1080738374241785</c:v>
                </c:pt>
                <c:pt idx="4">
                  <c:v>0.18827594977986589</c:v>
                </c:pt>
                <c:pt idx="5">
                  <c:v>0.30154663814958316</c:v>
                </c:pt>
                <c:pt idx="6">
                  <c:v>0.4421196855892604</c:v>
                </c:pt>
                <c:pt idx="7">
                  <c:v>0.6081100128396959</c:v>
                </c:pt>
                <c:pt idx="8">
                  <c:v>0.74345199213169255</c:v>
                </c:pt>
                <c:pt idx="9">
                  <c:v>0.86369222987116401</c:v>
                </c:pt>
                <c:pt idx="10">
                  <c:v>0.93465623358063854</c:v>
                </c:pt>
                <c:pt idx="11">
                  <c:v>0.97670088867845539</c:v>
                </c:pt>
                <c:pt idx="1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F0-4D40-AA72-E52EDF9C990A}"/>
            </c:ext>
          </c:extLst>
        </c:ser>
        <c:ser>
          <c:idx val="1"/>
          <c:order val="1"/>
          <c:tx>
            <c:strRef>
              <c:f>'Figura 3.3'!$L$42</c:f>
              <c:strCache>
                <c:ptCount val="1"/>
                <c:pt idx="0">
                  <c:v>Finlandia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3.3'!$A$189:$A$201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3.3'!$L$189:$L$201</c:f>
              <c:numCache>
                <c:formatCode>0%</c:formatCode>
                <c:ptCount val="13"/>
                <c:pt idx="0">
                  <c:v>2.8978104917168138E-3</c:v>
                </c:pt>
                <c:pt idx="1">
                  <c:v>1.2295004766379469E-2</c:v>
                </c:pt>
                <c:pt idx="2">
                  <c:v>3.9703771137202248E-2</c:v>
                </c:pt>
                <c:pt idx="3">
                  <c:v>8.08854750337136E-2</c:v>
                </c:pt>
                <c:pt idx="4">
                  <c:v>0.14695765410753212</c:v>
                </c:pt>
                <c:pt idx="5">
                  <c:v>0.24014708920432806</c:v>
                </c:pt>
                <c:pt idx="6">
                  <c:v>0.35863184065006809</c:v>
                </c:pt>
                <c:pt idx="7">
                  <c:v>0.5367258261801614</c:v>
                </c:pt>
                <c:pt idx="8">
                  <c:v>0.70452029409194372</c:v>
                </c:pt>
                <c:pt idx="9">
                  <c:v>0.84379986208843083</c:v>
                </c:pt>
                <c:pt idx="10">
                  <c:v>0.93352050932786801</c:v>
                </c:pt>
                <c:pt idx="11">
                  <c:v>0.98193871056697224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BF0-4D40-AA72-E52EDF9C990A}"/>
            </c:ext>
          </c:extLst>
        </c:ser>
        <c:ser>
          <c:idx val="2"/>
          <c:order val="2"/>
          <c:tx>
            <c:strRef>
              <c:f>'Figura 3.3'!$M$42</c:f>
              <c:strCache>
                <c:ptCount val="1"/>
                <c:pt idx="0">
                  <c:v>Francia</c:v>
                </c:pt>
              </c:strCache>
            </c:strRef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'Figura 3.3'!$A$189:$A$201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3.3'!$M$189:$M$201</c:f>
              <c:numCache>
                <c:formatCode>0%</c:formatCode>
                <c:ptCount val="13"/>
                <c:pt idx="0">
                  <c:v>1.5175816087652007E-2</c:v>
                </c:pt>
                <c:pt idx="1">
                  <c:v>3.8215504355168871E-2</c:v>
                </c:pt>
                <c:pt idx="2">
                  <c:v>8.605734951204877E-2</c:v>
                </c:pt>
                <c:pt idx="3">
                  <c:v>0.14686852480046958</c:v>
                </c:pt>
                <c:pt idx="4">
                  <c:v>0.23843012466384886</c:v>
                </c:pt>
                <c:pt idx="5">
                  <c:v>0.34759020636017507</c:v>
                </c:pt>
                <c:pt idx="6">
                  <c:v>0.46755828047077908</c:v>
                </c:pt>
                <c:pt idx="7">
                  <c:v>0.59870028804371866</c:v>
                </c:pt>
                <c:pt idx="8">
                  <c:v>0.72610639389563092</c:v>
                </c:pt>
                <c:pt idx="9">
                  <c:v>0.84020115764583891</c:v>
                </c:pt>
                <c:pt idx="10">
                  <c:v>0.91972727498166329</c:v>
                </c:pt>
                <c:pt idx="11">
                  <c:v>0.96955306055718449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BF0-4D40-AA72-E52EDF9C990A}"/>
            </c:ext>
          </c:extLst>
        </c:ser>
        <c:ser>
          <c:idx val="3"/>
          <c:order val="3"/>
          <c:tx>
            <c:strRef>
              <c:f>'Figura 3.3'!$N$42</c:f>
              <c:strCache>
                <c:ptCount val="1"/>
                <c:pt idx="0">
                  <c:v>Germania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'Figura 3.3'!$A$189:$A$201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3.3'!$N$189:$N$201</c:f>
              <c:numCache>
                <c:formatCode>0%</c:formatCode>
                <c:ptCount val="13"/>
                <c:pt idx="0">
                  <c:v>3.1508049505945064E-3</c:v>
                </c:pt>
                <c:pt idx="1">
                  <c:v>1.1576500073496416E-2</c:v>
                </c:pt>
                <c:pt idx="2">
                  <c:v>3.5936063159601246E-2</c:v>
                </c:pt>
                <c:pt idx="3">
                  <c:v>7.7361707474954008E-2</c:v>
                </c:pt>
                <c:pt idx="4">
                  <c:v>0.161648134839357</c:v>
                </c:pt>
                <c:pt idx="5">
                  <c:v>0.26049115774115067</c:v>
                </c:pt>
                <c:pt idx="6">
                  <c:v>0.42182308345973812</c:v>
                </c:pt>
                <c:pt idx="7">
                  <c:v>0.5952472446600684</c:v>
                </c:pt>
                <c:pt idx="8">
                  <c:v>0.76388296888289708</c:v>
                </c:pt>
                <c:pt idx="9">
                  <c:v>0.8841986001162756</c:v>
                </c:pt>
                <c:pt idx="10">
                  <c:v>0.96179090017402558</c:v>
                </c:pt>
                <c:pt idx="11">
                  <c:v>0.990061325875354</c:v>
                </c:pt>
                <c:pt idx="1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F0-4D40-AA72-E52EDF9C990A}"/>
            </c:ext>
          </c:extLst>
        </c:ser>
        <c:ser>
          <c:idx val="4"/>
          <c:order val="4"/>
          <c:tx>
            <c:strRef>
              <c:f>'Figura 3.3'!$O$42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>
              <a:solidFill>
                <a:srgbClr val="9F627F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'Figura 3.3'!$A$189:$A$201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3.3'!$O$189:$O$201</c:f>
              <c:numCache>
                <c:formatCode>0%</c:formatCode>
                <c:ptCount val="13"/>
                <c:pt idx="0">
                  <c:v>4.1441286542010809E-3</c:v>
                </c:pt>
                <c:pt idx="1">
                  <c:v>1.2939061128337205E-2</c:v>
                </c:pt>
                <c:pt idx="2">
                  <c:v>3.5918613258458958E-2</c:v>
                </c:pt>
                <c:pt idx="3">
                  <c:v>8.238036035873289E-2</c:v>
                </c:pt>
                <c:pt idx="4">
                  <c:v>0.16796469919280366</c:v>
                </c:pt>
                <c:pt idx="5">
                  <c:v>0.30198468920553934</c:v>
                </c:pt>
                <c:pt idx="6">
                  <c:v>0.45668319812676428</c:v>
                </c:pt>
                <c:pt idx="7">
                  <c:v>0.64595661497117585</c:v>
                </c:pt>
                <c:pt idx="8">
                  <c:v>0.81290519496886182</c:v>
                </c:pt>
                <c:pt idx="9">
                  <c:v>0.92703751267225554</c:v>
                </c:pt>
                <c:pt idx="10">
                  <c:v>0.97559407985768365</c:v>
                </c:pt>
                <c:pt idx="11">
                  <c:v>0.99394989851442672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BF0-4D40-AA72-E52EDF9C990A}"/>
            </c:ext>
          </c:extLst>
        </c:ser>
        <c:ser>
          <c:idx val="5"/>
          <c:order val="5"/>
          <c:tx>
            <c:strRef>
              <c:f>'Figura 3.3'!$P$42</c:f>
              <c:strCache>
                <c:ptCount val="1"/>
                <c:pt idx="0">
                  <c:v>Polonia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'Figura 3.3'!$A$189:$A$201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3.3'!$P$189:$P$201</c:f>
              <c:numCache>
                <c:formatCode>0%</c:formatCode>
                <c:ptCount val="13"/>
                <c:pt idx="0">
                  <c:v>3.3530682988583138E-3</c:v>
                </c:pt>
                <c:pt idx="1">
                  <c:v>9.5221464585524846E-3</c:v>
                </c:pt>
                <c:pt idx="2">
                  <c:v>2.6763210303147773E-2</c:v>
                </c:pt>
                <c:pt idx="3">
                  <c:v>5.0848654847257355E-2</c:v>
                </c:pt>
                <c:pt idx="4">
                  <c:v>0.10414024215297107</c:v>
                </c:pt>
                <c:pt idx="5">
                  <c:v>0.18822168038647097</c:v>
                </c:pt>
                <c:pt idx="6">
                  <c:v>0.29292584255043586</c:v>
                </c:pt>
                <c:pt idx="7">
                  <c:v>0.44936703796050675</c:v>
                </c:pt>
                <c:pt idx="8">
                  <c:v>0.601507137543841</c:v>
                </c:pt>
                <c:pt idx="9">
                  <c:v>0.75000937559732939</c:v>
                </c:pt>
                <c:pt idx="10">
                  <c:v>0.85788354941471834</c:v>
                </c:pt>
                <c:pt idx="11">
                  <c:v>0.96857295449662517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BF0-4D40-AA72-E52EDF9C990A}"/>
            </c:ext>
          </c:extLst>
        </c:ser>
        <c:ser>
          <c:idx val="6"/>
          <c:order val="6"/>
          <c:tx>
            <c:strRef>
              <c:f>'Figura 3.3'!$Q$42</c:f>
              <c:strCache>
                <c:ptCount val="1"/>
                <c:pt idx="0">
                  <c:v>Regno Unito (Inghilterra)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3.3'!$A$189:$A$201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3.3'!$Q$189:$Q$201</c:f>
              <c:numCache>
                <c:formatCode>0%</c:formatCode>
                <c:ptCount val="13"/>
                <c:pt idx="0">
                  <c:v>1.142704282752671E-2</c:v>
                </c:pt>
                <c:pt idx="1">
                  <c:v>3.4916310169955576E-2</c:v>
                </c:pt>
                <c:pt idx="2">
                  <c:v>8.0147027036929511E-2</c:v>
                </c:pt>
                <c:pt idx="3">
                  <c:v>0.14810739035917914</c:v>
                </c:pt>
                <c:pt idx="4">
                  <c:v>0.23469230285462855</c:v>
                </c:pt>
                <c:pt idx="5">
                  <c:v>0.3448777407203153</c:v>
                </c:pt>
                <c:pt idx="6">
                  <c:v>0.46713696455258913</c:v>
                </c:pt>
                <c:pt idx="7">
                  <c:v>0.62700374758591859</c:v>
                </c:pt>
                <c:pt idx="8">
                  <c:v>0.75684292723445723</c:v>
                </c:pt>
                <c:pt idx="9">
                  <c:v>0.87453925939462906</c:v>
                </c:pt>
                <c:pt idx="10">
                  <c:v>0.94127494662463151</c:v>
                </c:pt>
                <c:pt idx="11">
                  <c:v>0.9819829297120708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FBF0-4D40-AA72-E52EDF9C990A}"/>
            </c:ext>
          </c:extLst>
        </c:ser>
        <c:ser>
          <c:idx val="7"/>
          <c:order val="7"/>
          <c:tx>
            <c:strRef>
              <c:f>'Figura 3.3'!$R$42</c:f>
              <c:strCache>
                <c:ptCount val="1"/>
                <c:pt idx="0">
                  <c:v>Spagna</c:v>
                </c:pt>
              </c:strCache>
            </c:strRef>
          </c:tx>
          <c:spPr>
            <a:ln w="127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'Figura 3.3'!$A$189:$A$201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'Figura 3.3'!$R$189:$R$201</c:f>
              <c:numCache>
                <c:formatCode>0%</c:formatCode>
                <c:ptCount val="13"/>
                <c:pt idx="0">
                  <c:v>9.2582791203406779E-3</c:v>
                </c:pt>
                <c:pt idx="1">
                  <c:v>2.8160305040086257E-2</c:v>
                </c:pt>
                <c:pt idx="2">
                  <c:v>6.6513359270476455E-2</c:v>
                </c:pt>
                <c:pt idx="3">
                  <c:v>0.12529969524145343</c:v>
                </c:pt>
                <c:pt idx="4">
                  <c:v>0.22474715564078973</c:v>
                </c:pt>
                <c:pt idx="5">
                  <c:v>0.35810401375977863</c:v>
                </c:pt>
                <c:pt idx="6">
                  <c:v>0.51888525438498878</c:v>
                </c:pt>
                <c:pt idx="7">
                  <c:v>0.71896424227136813</c:v>
                </c:pt>
                <c:pt idx="8">
                  <c:v>0.85448190116238987</c:v>
                </c:pt>
                <c:pt idx="9">
                  <c:v>0.93567667329047033</c:v>
                </c:pt>
                <c:pt idx="10">
                  <c:v>0.97507602959668005</c:v>
                </c:pt>
                <c:pt idx="11">
                  <c:v>0.99057233981004178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BF0-4D40-AA72-E52EDF9C9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7854768"/>
        <c:axId val="867852248"/>
      </c:lineChart>
      <c:catAx>
        <c:axId val="86785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67852248"/>
        <c:crosses val="autoZero"/>
        <c:auto val="1"/>
        <c:lblAlgn val="ctr"/>
        <c:lblOffset val="100"/>
        <c:noMultiLvlLbl val="0"/>
      </c:catAx>
      <c:valAx>
        <c:axId val="8678522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6785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2037533598030547E-3"/>
          <c:y val="0.90437036164448115"/>
          <c:w val="0.99153153271455285"/>
          <c:h val="9.5629638355518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107897</xdr:rowOff>
    </xdr:from>
    <xdr:to>
      <xdr:col>9</xdr:col>
      <xdr:colOff>82650</xdr:colOff>
      <xdr:row>20</xdr:row>
      <xdr:rowOff>56249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B2481D7-A0C6-63C9-1C15-B56B05DE1E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50896</xdr:rowOff>
    </xdr:from>
    <xdr:to>
      <xdr:col>9</xdr:col>
      <xdr:colOff>82649</xdr:colOff>
      <xdr:row>38</xdr:row>
      <xdr:rowOff>144028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4B7651C-A046-416C-AF93-4D54F24FB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2152</xdr:colOff>
      <xdr:row>38</xdr:row>
      <xdr:rowOff>125439</xdr:rowOff>
    </xdr:from>
    <xdr:to>
      <xdr:col>9</xdr:col>
      <xdr:colOff>82363</xdr:colOff>
      <xdr:row>57</xdr:row>
      <xdr:rowOff>28071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D658384-1967-4CA0-9B32-96DD2E373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0.72491</cdr:x>
      <cdr:y>0.05837</cdr:y>
    </cdr:from>
    <cdr:to>
      <cdr:x>0.91988</cdr:x>
      <cdr:y>0.14385</cdr:y>
    </cdr:to>
    <cdr:sp macro="" textlink="">
      <cdr:nvSpPr>
        <cdr:cNvPr id="2" name="CasellaDiTesto 1">
          <a:extLst xmlns:a="http://schemas.openxmlformats.org/drawingml/2006/main">
            <a:ext uri="{FF2B5EF4-FFF2-40B4-BE49-F238E27FC236}">
              <a16:creationId xmlns:a16="http://schemas.microsoft.com/office/drawing/2014/main" id="{15E99F07-DD19-3ABE-33FF-9AFFCEBD94E9}"/>
            </a:ext>
          </a:extLst>
        </cdr:cNvPr>
        <cdr:cNvSpPr txBox="1"/>
      </cdr:nvSpPr>
      <cdr:spPr>
        <a:xfrm xmlns:a="http://schemas.openxmlformats.org/drawingml/2006/main">
          <a:off x="4249616" y="205153"/>
          <a:ext cx="1143000" cy="300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it-IT" sz="1100" kern="1200"/>
        </a:p>
      </cdr:txBody>
    </cdr:sp>
  </cdr:relSizeAnchor>
  <cdr:relSizeAnchor xmlns:cdr="http://schemas.openxmlformats.org/drawingml/2006/chartDrawing">
    <cdr:from>
      <cdr:x>0.48585</cdr:x>
      <cdr:y>0.0271</cdr:y>
    </cdr:from>
    <cdr:to>
      <cdr:x>0.88837</cdr:x>
      <cdr:y>0.12717</cdr:y>
    </cdr:to>
    <cdr:sp macro="" textlink="">
      <cdr:nvSpPr>
        <cdr:cNvPr id="3" name="CasellaDiTesto 2">
          <a:extLst xmlns:a="http://schemas.openxmlformats.org/drawingml/2006/main">
            <a:ext uri="{FF2B5EF4-FFF2-40B4-BE49-F238E27FC236}">
              <a16:creationId xmlns:a16="http://schemas.microsoft.com/office/drawing/2014/main" id="{A533F73C-3448-98E5-F58D-7AA7969C37B0}"/>
            </a:ext>
          </a:extLst>
        </cdr:cNvPr>
        <cdr:cNvSpPr txBox="1"/>
      </cdr:nvSpPr>
      <cdr:spPr>
        <a:xfrm xmlns:a="http://schemas.openxmlformats.org/drawingml/2006/main">
          <a:off x="2914853" y="95450"/>
          <a:ext cx="2414881" cy="35246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ctr"/>
          <a:r>
            <a:rPr lang="it-IT" sz="900" kern="120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Differenza punteggio </a:t>
          </a:r>
        </a:p>
        <a:p xmlns:a="http://schemas.openxmlformats.org/drawingml/2006/main">
          <a:pPr algn="ctr"/>
          <a:r>
            <a:rPr lang="it-IT" sz="900" kern="120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( 25-34 con livello di istruzione alto - 25-34 totale)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0.72491</cdr:x>
      <cdr:y>0.05837</cdr:y>
    </cdr:from>
    <cdr:to>
      <cdr:x>0.91988</cdr:x>
      <cdr:y>0.14385</cdr:y>
    </cdr:to>
    <cdr:sp macro="" textlink="">
      <cdr:nvSpPr>
        <cdr:cNvPr id="2" name="CasellaDiTesto 1">
          <a:extLst xmlns:a="http://schemas.openxmlformats.org/drawingml/2006/main">
            <a:ext uri="{FF2B5EF4-FFF2-40B4-BE49-F238E27FC236}">
              <a16:creationId xmlns:a16="http://schemas.microsoft.com/office/drawing/2014/main" id="{15E99F07-DD19-3ABE-33FF-9AFFCEBD94E9}"/>
            </a:ext>
          </a:extLst>
        </cdr:cNvPr>
        <cdr:cNvSpPr txBox="1"/>
      </cdr:nvSpPr>
      <cdr:spPr>
        <a:xfrm xmlns:a="http://schemas.openxmlformats.org/drawingml/2006/main">
          <a:off x="4249616" y="205153"/>
          <a:ext cx="1143000" cy="300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it-IT" sz="1100" kern="1200"/>
        </a:p>
      </cdr:txBody>
    </cdr:sp>
  </cdr:relSizeAnchor>
  <cdr:relSizeAnchor xmlns:cdr="http://schemas.openxmlformats.org/drawingml/2006/chartDrawing">
    <cdr:from>
      <cdr:x>0.0694</cdr:x>
      <cdr:y>0.02475</cdr:y>
    </cdr:from>
    <cdr:to>
      <cdr:x>0.4606</cdr:x>
      <cdr:y>0.12482</cdr:y>
    </cdr:to>
    <cdr:sp macro="" textlink="">
      <cdr:nvSpPr>
        <cdr:cNvPr id="3" name="CasellaDiTesto 2">
          <a:extLst xmlns:a="http://schemas.openxmlformats.org/drawingml/2006/main">
            <a:ext uri="{FF2B5EF4-FFF2-40B4-BE49-F238E27FC236}">
              <a16:creationId xmlns:a16="http://schemas.microsoft.com/office/drawing/2014/main" id="{A533F73C-3448-98E5-F58D-7AA7969C37B0}"/>
            </a:ext>
          </a:extLst>
        </cdr:cNvPr>
        <cdr:cNvSpPr txBox="1"/>
      </cdr:nvSpPr>
      <cdr:spPr>
        <a:xfrm xmlns:a="http://schemas.openxmlformats.org/drawingml/2006/main">
          <a:off x="409919" y="87168"/>
          <a:ext cx="2310718" cy="35246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ctr"/>
          <a:r>
            <a:rPr lang="it-IT" sz="900" kern="1200">
              <a:solidFill>
                <a:sysClr val="windowText" lastClr="000000"/>
              </a:solidFill>
            </a:rPr>
            <a:t>Differenza % low performer </a:t>
          </a:r>
        </a:p>
        <a:p xmlns:a="http://schemas.openxmlformats.org/drawingml/2006/main">
          <a:pPr algn="ctr"/>
          <a:r>
            <a:rPr lang="it-IT" sz="900" kern="1200">
              <a:solidFill>
                <a:sysClr val="windowText" lastClr="000000"/>
              </a:solidFill>
            </a:rPr>
            <a:t>( 25-34 con livello di istruzione alto - 25-34 totale)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682</xdr:colOff>
      <xdr:row>2</xdr:row>
      <xdr:rowOff>185242</xdr:rowOff>
    </xdr:from>
    <xdr:to>
      <xdr:col>17</xdr:col>
      <xdr:colOff>463546</xdr:colOff>
      <xdr:row>28</xdr:row>
      <xdr:rowOff>58524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F202F92-0BE6-4157-95BA-1E5123D8A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34019</xdr:rowOff>
    </xdr:from>
    <xdr:to>
      <xdr:col>17</xdr:col>
      <xdr:colOff>462864</xdr:colOff>
      <xdr:row>45</xdr:row>
      <xdr:rowOff>129082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06C1B799-7353-4AAC-9F73-A1BC98CA2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489815</xdr:colOff>
      <xdr:row>19</xdr:row>
      <xdr:rowOff>64370</xdr:rowOff>
    </xdr:from>
    <xdr:to>
      <xdr:col>15</xdr:col>
      <xdr:colOff>203346</xdr:colOff>
      <xdr:row>38</xdr:row>
      <xdr:rowOff>8579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BFAA323-AB90-429C-A8F7-A0FE18F15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195381</xdr:colOff>
      <xdr:row>19</xdr:row>
      <xdr:rowOff>90339</xdr:rowOff>
    </xdr:from>
    <xdr:to>
      <xdr:col>5</xdr:col>
      <xdr:colOff>493859</xdr:colOff>
      <xdr:row>38</xdr:row>
      <xdr:rowOff>14138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C9ED91E8-B10D-4D80-8589-4AF15A473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493061</xdr:colOff>
      <xdr:row>2</xdr:row>
      <xdr:rowOff>128438</xdr:rowOff>
    </xdr:from>
    <xdr:to>
      <xdr:col>15</xdr:col>
      <xdr:colOff>206592</xdr:colOff>
      <xdr:row>19</xdr:row>
      <xdr:rowOff>102905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551EDE2C-B39F-425E-9D3F-6644E72D2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197827</xdr:colOff>
      <xdr:row>38</xdr:row>
      <xdr:rowOff>3449</xdr:rowOff>
    </xdr:from>
    <xdr:to>
      <xdr:col>5</xdr:col>
      <xdr:colOff>484500</xdr:colOff>
      <xdr:row>54</xdr:row>
      <xdr:rowOff>157209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2B92798F-90E7-48EF-AE80-AFB44672C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195386</xdr:colOff>
      <xdr:row>2</xdr:row>
      <xdr:rowOff>128780</xdr:rowOff>
    </xdr:from>
    <xdr:to>
      <xdr:col>5</xdr:col>
      <xdr:colOff>493864</xdr:colOff>
      <xdr:row>19</xdr:row>
      <xdr:rowOff>106982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A29C64EF-F355-4F5D-AC71-7BFB37196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468923</xdr:colOff>
      <xdr:row>38</xdr:row>
      <xdr:rowOff>0</xdr:rowOff>
    </xdr:from>
    <xdr:to>
      <xdr:col>15</xdr:col>
      <xdr:colOff>205154</xdr:colOff>
      <xdr:row>54</xdr:row>
      <xdr:rowOff>153760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45D037B-5B08-4ED8-A7A5-797825162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42608</xdr:colOff>
      <xdr:row>24</xdr:row>
      <xdr:rowOff>11327</xdr:rowOff>
    </xdr:from>
    <xdr:to>
      <xdr:col>5</xdr:col>
      <xdr:colOff>357678</xdr:colOff>
      <xdr:row>46</xdr:row>
      <xdr:rowOff>42387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E8A7630-9685-E047-9EAC-812E46EBA7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350027</xdr:colOff>
      <xdr:row>2</xdr:row>
      <xdr:rowOff>17948</xdr:rowOff>
    </xdr:from>
    <xdr:to>
      <xdr:col>12</xdr:col>
      <xdr:colOff>58562</xdr:colOff>
      <xdr:row>24</xdr:row>
      <xdr:rowOff>51911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F3123C9-9173-4E1D-BD2C-FDCDCD7AB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357848</xdr:colOff>
      <xdr:row>24</xdr:row>
      <xdr:rowOff>16841</xdr:rowOff>
    </xdr:from>
    <xdr:to>
      <xdr:col>12</xdr:col>
      <xdr:colOff>91977</xdr:colOff>
      <xdr:row>46</xdr:row>
      <xdr:rowOff>42513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2642D576-CA64-4D95-962D-098E1955C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49037</xdr:colOff>
      <xdr:row>2</xdr:row>
      <xdr:rowOff>16926</xdr:rowOff>
    </xdr:from>
    <xdr:to>
      <xdr:col>19</xdr:col>
      <xdr:colOff>550052</xdr:colOff>
      <xdr:row>24</xdr:row>
      <xdr:rowOff>47986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B1748F94-0300-4C2B-A7BA-526F27C67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41417</xdr:colOff>
      <xdr:row>2</xdr:row>
      <xdr:rowOff>17948</xdr:rowOff>
    </xdr:from>
    <xdr:to>
      <xdr:col>5</xdr:col>
      <xdr:colOff>369077</xdr:colOff>
      <xdr:row>24</xdr:row>
      <xdr:rowOff>51911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D17CC611-576B-4C39-AD3E-E853A7F64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74541</xdr:colOff>
      <xdr:row>24</xdr:row>
      <xdr:rowOff>24263</xdr:rowOff>
    </xdr:from>
    <xdr:to>
      <xdr:col>19</xdr:col>
      <xdr:colOff>562387</xdr:colOff>
      <xdr:row>46</xdr:row>
      <xdr:rowOff>39086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1C5D398-B3BC-4076-B5BF-9FA31D734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7620</xdr:rowOff>
    </xdr:from>
    <xdr:to>
      <xdr:col>17</xdr:col>
      <xdr:colOff>38100</xdr:colOff>
      <xdr:row>35</xdr:row>
      <xdr:rowOff>99060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5DFECCA-42E3-4B3B-92A7-0E0E697C1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356871</xdr:colOff>
      <xdr:row>3</xdr:row>
      <xdr:rowOff>144780</xdr:rowOff>
    </xdr:from>
    <xdr:to>
      <xdr:col>16</xdr:col>
      <xdr:colOff>536259</xdr:colOff>
      <xdr:row>32</xdr:row>
      <xdr:rowOff>4578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988C6E18-E1C3-479D-B4DD-666E8C3FC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365inapp-my.sharepoint.com/personal/s_mineo_inapp_org/Documents/PIAAC/DATI%20ISTAT/tabelle%20italia.xlsx" TargetMode="External"/><Relationship Id="rId1" Type="http://schemas.openxmlformats.org/officeDocument/2006/relationships/externalLinkPath" Target="https://o365inapp-my.sharepoint.com/personal/s_mineo_inapp_org/Documents/PIAAC/DATI%20ISTAT/tabelle%20ital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."/>
      <sheetName val="Table 2 (web only)."/>
      <sheetName val="Table 3 (web only)."/>
      <sheetName val="Table 4."/>
      <sheetName val="Table 5 (web only)."/>
      <sheetName val="Table 6 (web only)."/>
      <sheetName val="Table 7."/>
      <sheetName val="Table 8 (web only)."/>
      <sheetName val="Table 9 (web only)."/>
      <sheetName val="Table 10."/>
      <sheetName val="Table 11 (web only)."/>
      <sheetName val="Table 12 (web only)."/>
      <sheetName val="Table 13."/>
      <sheetName val="Table 14 (web only)."/>
      <sheetName val="Table 15 (web only)."/>
      <sheetName val="Figure 1."/>
      <sheetName val="Figure 2."/>
      <sheetName val="Figure 3."/>
      <sheetName val="Figure 4."/>
      <sheetName val="Figure 5."/>
      <sheetName val="Figure 6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4">
          <cell r="E44" t="str">
            <v>Level 0</v>
          </cell>
        </row>
        <row r="45">
          <cell r="D45" t="str">
            <v>Japan</v>
          </cell>
          <cell r="I45">
            <v>20.571456896457825</v>
          </cell>
          <cell r="J45">
            <v>2.4410394461709064</v>
          </cell>
        </row>
        <row r="46">
          <cell r="D46" t="str">
            <v>Sweden</v>
          </cell>
        </row>
        <row r="47">
          <cell r="D47" t="str">
            <v>Finland</v>
          </cell>
        </row>
        <row r="48">
          <cell r="D48" t="str">
            <v>Norway</v>
          </cell>
        </row>
        <row r="49">
          <cell r="D49" t="str">
            <v>Netherlands</v>
          </cell>
        </row>
        <row r="50">
          <cell r="D50" t="str">
            <v>Denmark</v>
          </cell>
        </row>
        <row r="51">
          <cell r="D51" t="str">
            <v>England (UK)0</v>
          </cell>
        </row>
        <row r="52">
          <cell r="D52" t="str">
            <v>Flemish Comm. (Belgium)0</v>
          </cell>
        </row>
        <row r="53">
          <cell r="D53" t="str">
            <v>Canada</v>
          </cell>
        </row>
        <row r="54">
          <cell r="D54" t="str">
            <v>Estonia</v>
          </cell>
        </row>
        <row r="55">
          <cell r="D55" t="str">
            <v>Ireland</v>
          </cell>
        </row>
        <row r="56">
          <cell r="D56" t="str">
            <v>Slovak Republic</v>
          </cell>
        </row>
        <row r="57">
          <cell r="D57" t="str">
            <v>Germany</v>
          </cell>
        </row>
        <row r="58">
          <cell r="D58" t="str">
            <v>Switzerland</v>
          </cell>
        </row>
        <row r="59">
          <cell r="D59" t="str">
            <v>New Zealand</v>
          </cell>
        </row>
        <row r="60">
          <cell r="D60" t="str">
            <v>Czechia</v>
          </cell>
        </row>
        <row r="61">
          <cell r="D61" t="str">
            <v>OECD average</v>
          </cell>
        </row>
        <row r="62">
          <cell r="D62" t="str">
            <v>Croatia</v>
          </cell>
        </row>
        <row r="63">
          <cell r="D63" t="str">
            <v>United States</v>
          </cell>
        </row>
        <row r="64">
          <cell r="D64" t="str">
            <v>France</v>
          </cell>
        </row>
        <row r="65">
          <cell r="D65" t="str">
            <v>Austria</v>
          </cell>
        </row>
        <row r="66">
          <cell r="D66" t="str">
            <v>Spain</v>
          </cell>
        </row>
        <row r="67">
          <cell r="D67" t="str">
            <v>Korea</v>
          </cell>
        </row>
        <row r="68">
          <cell r="D68" t="str">
            <v>Hungary</v>
          </cell>
        </row>
        <row r="69">
          <cell r="D69" t="str">
            <v>Latvia</v>
          </cell>
        </row>
        <row r="70">
          <cell r="D70" t="str">
            <v>Italy</v>
          </cell>
        </row>
        <row r="71">
          <cell r="D71" t="str">
            <v>Israel</v>
          </cell>
        </row>
        <row r="72">
          <cell r="D72" t="str">
            <v>Lithuania</v>
          </cell>
        </row>
        <row r="73">
          <cell r="D73" t="str">
            <v>Poland</v>
          </cell>
        </row>
        <row r="74">
          <cell r="D74" t="str">
            <v>Portugal</v>
          </cell>
        </row>
        <row r="75">
          <cell r="D75" t="str">
            <v>Chile</v>
          </cell>
        </row>
        <row r="76">
          <cell r="D76"/>
        </row>
        <row r="77">
          <cell r="D77"/>
        </row>
        <row r="78">
          <cell r="D78"/>
        </row>
        <row r="79">
          <cell r="D79"/>
        </row>
        <row r="80">
          <cell r="D80"/>
        </row>
        <row r="81">
          <cell r="D81"/>
        </row>
        <row r="82">
          <cell r="D82"/>
        </row>
        <row r="83">
          <cell r="D83"/>
        </row>
        <row r="84">
          <cell r="D84"/>
        </row>
        <row r="85">
          <cell r="D85"/>
        </row>
      </sheetData>
      <sheetData sheetId="16">
        <row r="34">
          <cell r="E34" t="str">
            <v>Below upper secondary</v>
          </cell>
        </row>
      </sheetData>
      <sheetData sheetId="17">
        <row r="33">
          <cell r="E33" t="str">
            <v>25-34 year-olds with below upper secondary education</v>
          </cell>
        </row>
      </sheetData>
      <sheetData sheetId="18">
        <row r="31">
          <cell r="E31" t="str">
            <v>Men (below upper secondary)</v>
          </cell>
        </row>
      </sheetData>
      <sheetData sheetId="19">
        <row r="31">
          <cell r="E31" t="str">
            <v>Below upper secondary (2023)</v>
          </cell>
        </row>
      </sheetData>
      <sheetData sheetId="20">
        <row r="30">
          <cell r="E30" t="str">
            <v>Native-born of native-born parents (below upper secondary)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123C-1AF2-44F9-AF5C-7A9E2BED4B89}">
  <dimension ref="A2:AJ81"/>
  <sheetViews>
    <sheetView tabSelected="1" zoomScale="110" zoomScaleNormal="110" workbookViewId="0">
      <selection activeCell="Q26" sqref="Q26"/>
    </sheetView>
  </sheetViews>
  <sheetFormatPr defaultColWidth="9.140625" defaultRowHeight="15" x14ac:dyDescent="0.25"/>
  <cols>
    <col min="1" max="1" width="17.28515625" style="16" customWidth="1"/>
    <col min="2" max="2" width="9.140625" style="16"/>
    <col min="3" max="3" width="12.7109375" style="16" customWidth="1"/>
    <col min="4" max="5" width="9.140625" style="16"/>
    <col min="6" max="6" width="19" style="16" customWidth="1"/>
    <col min="7" max="12" width="9.140625" style="16"/>
    <col min="13" max="22" width="9.140625" style="2"/>
    <col min="23" max="16384" width="9.140625" style="16"/>
  </cols>
  <sheetData>
    <row r="2" spans="1:36" x14ac:dyDescent="0.25">
      <c r="A2" s="43" t="s">
        <v>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5"/>
    </row>
    <row r="4" spans="1:36" x14ac:dyDescent="0.25">
      <c r="A4" s="2"/>
      <c r="B4" s="2" t="s">
        <v>14</v>
      </c>
      <c r="C4" s="2"/>
      <c r="D4" s="2"/>
      <c r="E4" s="2"/>
      <c r="F4" s="2"/>
      <c r="G4" s="2" t="s">
        <v>16</v>
      </c>
      <c r="H4" s="2"/>
      <c r="I4" s="2"/>
      <c r="J4" s="2" t="s">
        <v>17</v>
      </c>
      <c r="K4" s="2"/>
      <c r="L4" s="2"/>
    </row>
    <row r="5" spans="1:36" x14ac:dyDescent="0.25">
      <c r="A5" s="2" t="s">
        <v>12</v>
      </c>
      <c r="B5" s="2" t="s">
        <v>67</v>
      </c>
      <c r="C5" s="2" t="s">
        <v>65</v>
      </c>
      <c r="D5" s="2" t="s">
        <v>66</v>
      </c>
      <c r="E5" s="2"/>
      <c r="F5" s="2" t="s">
        <v>12</v>
      </c>
      <c r="G5" s="2" t="s">
        <v>25</v>
      </c>
      <c r="H5" s="2" t="s">
        <v>23</v>
      </c>
      <c r="I5" s="2" t="s">
        <v>24</v>
      </c>
      <c r="J5" s="2" t="s">
        <v>26</v>
      </c>
      <c r="K5" s="2" t="s">
        <v>23</v>
      </c>
      <c r="L5" s="2" t="s">
        <v>24</v>
      </c>
      <c r="M5" s="2" t="s">
        <v>26</v>
      </c>
      <c r="O5" s="1"/>
      <c r="P5" s="18"/>
    </row>
    <row r="6" spans="1:36" x14ac:dyDescent="0.25">
      <c r="A6" s="2" t="s">
        <v>11</v>
      </c>
      <c r="B6" s="4">
        <v>62.651923373469785</v>
      </c>
      <c r="C6" s="4">
        <v>59.09743381704768</v>
      </c>
      <c r="D6" s="4">
        <v>66.206412929891883</v>
      </c>
      <c r="E6" s="2"/>
      <c r="F6" s="2" t="s">
        <v>11</v>
      </c>
      <c r="G6" s="5">
        <v>299.94567538722265</v>
      </c>
      <c r="H6" s="4">
        <v>295.41407253364207</v>
      </c>
      <c r="I6" s="4">
        <v>304.47727824080323</v>
      </c>
      <c r="J6" s="2">
        <v>286.77910901472148</v>
      </c>
      <c r="K6" s="2">
        <v>282.73814099082392</v>
      </c>
      <c r="L6" s="2">
        <v>290.82007703861905</v>
      </c>
      <c r="M6" s="4">
        <f t="shared" ref="M6:M16" si="0">+G6-J6</f>
        <v>13.166566372501165</v>
      </c>
      <c r="O6" s="19"/>
      <c r="P6" s="18"/>
    </row>
    <row r="7" spans="1:36" x14ac:dyDescent="0.25">
      <c r="A7" s="2" t="s">
        <v>10</v>
      </c>
      <c r="B7" s="4">
        <v>75.838604532933488</v>
      </c>
      <c r="C7" s="4">
        <v>73.37297508183805</v>
      </c>
      <c r="D7" s="4">
        <v>78.304233984028926</v>
      </c>
      <c r="E7" s="2"/>
      <c r="F7" s="2" t="s">
        <v>10</v>
      </c>
      <c r="G7" s="5">
        <v>278.42626119081632</v>
      </c>
      <c r="H7" s="4">
        <v>273.70666381471517</v>
      </c>
      <c r="I7" s="4">
        <v>283.14585856691747</v>
      </c>
      <c r="J7" s="2">
        <v>271.1124547132855</v>
      </c>
      <c r="K7" s="2">
        <v>266.94476662938575</v>
      </c>
      <c r="L7" s="2">
        <v>275.28014279718525</v>
      </c>
      <c r="M7" s="4">
        <f t="shared" si="0"/>
        <v>7.313806477530818</v>
      </c>
      <c r="O7" s="20"/>
      <c r="P7" s="18"/>
    </row>
    <row r="8" spans="1:36" ht="24" customHeight="1" x14ac:dyDescent="0.25">
      <c r="A8" s="2" t="s">
        <v>9</v>
      </c>
      <c r="B8" s="4">
        <v>56.33057618290475</v>
      </c>
      <c r="C8" s="4">
        <v>53.481520535701442</v>
      </c>
      <c r="D8" s="4">
        <v>59.179631830108057</v>
      </c>
      <c r="E8" s="2"/>
      <c r="F8" s="2" t="s">
        <v>9</v>
      </c>
      <c r="G8" s="5">
        <v>295.70195149540865</v>
      </c>
      <c r="H8" s="4">
        <v>291.78956355607869</v>
      </c>
      <c r="I8" s="4">
        <v>299.61433943473861</v>
      </c>
      <c r="J8" s="2">
        <v>273.92020515353613</v>
      </c>
      <c r="K8" s="2">
        <v>270.13355720040863</v>
      </c>
      <c r="L8" s="2">
        <v>277.70685310666363</v>
      </c>
      <c r="M8" s="4">
        <f t="shared" si="0"/>
        <v>21.78174634187252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"/>
      <c r="AG8" s="2"/>
      <c r="AH8" s="2"/>
      <c r="AI8" s="2"/>
      <c r="AJ8" s="2"/>
    </row>
    <row r="9" spans="1:36" x14ac:dyDescent="0.25">
      <c r="A9" s="2" t="s">
        <v>8</v>
      </c>
      <c r="B9" s="4">
        <v>47.577583879051055</v>
      </c>
      <c r="C9" s="4">
        <v>43.787389536453595</v>
      </c>
      <c r="D9" s="4">
        <v>51.367778221648514</v>
      </c>
      <c r="E9" s="2"/>
      <c r="F9" s="2" t="s">
        <v>8</v>
      </c>
      <c r="G9" s="5">
        <v>317.27213002675455</v>
      </c>
      <c r="H9" s="4">
        <v>309.01219552219391</v>
      </c>
      <c r="I9" s="4">
        <v>325.5320645313152</v>
      </c>
      <c r="J9" s="2">
        <v>304.86799999999999</v>
      </c>
      <c r="K9" s="2">
        <v>299.25365840000001</v>
      </c>
      <c r="L9" s="2">
        <v>310.48234159999998</v>
      </c>
      <c r="M9" s="4">
        <f t="shared" si="0"/>
        <v>12.404130026754558</v>
      </c>
      <c r="P9" s="47" t="s">
        <v>16</v>
      </c>
      <c r="Q9" s="47"/>
      <c r="R9" s="47"/>
      <c r="S9" s="47"/>
      <c r="T9" s="47"/>
      <c r="U9" s="47"/>
      <c r="V9" s="47"/>
      <c r="W9" s="47"/>
      <c r="X9" s="47" t="s">
        <v>17</v>
      </c>
      <c r="Y9" s="47"/>
      <c r="Z9" s="47"/>
      <c r="AA9" s="47"/>
      <c r="AB9" s="47"/>
      <c r="AC9" s="47"/>
      <c r="AD9" s="47"/>
      <c r="AE9" s="47"/>
      <c r="AF9" s="2"/>
      <c r="AG9" s="2"/>
      <c r="AH9" s="2"/>
      <c r="AI9" s="2"/>
      <c r="AJ9" s="2"/>
    </row>
    <row r="10" spans="1:36" x14ac:dyDescent="0.25">
      <c r="A10" s="2" t="s">
        <v>7</v>
      </c>
      <c r="B10" s="4">
        <v>43.000347175461549</v>
      </c>
      <c r="C10" s="4">
        <v>39.566736481877889</v>
      </c>
      <c r="D10" s="4">
        <v>46.433957869045209</v>
      </c>
      <c r="E10" s="2"/>
      <c r="F10" s="2" t="s">
        <v>7</v>
      </c>
      <c r="G10" s="5">
        <v>312.89578443909625</v>
      </c>
      <c r="H10" s="4">
        <v>307.18975109771628</v>
      </c>
      <c r="I10" s="4">
        <v>318.60181778047621</v>
      </c>
      <c r="J10" s="2">
        <v>282.1841851790744</v>
      </c>
      <c r="K10" s="2">
        <v>277.94022119488881</v>
      </c>
      <c r="L10" s="2">
        <v>286.42814916326</v>
      </c>
      <c r="M10" s="4">
        <f t="shared" si="0"/>
        <v>30.711599260021842</v>
      </c>
      <c r="P10" s="47" t="s">
        <v>18</v>
      </c>
      <c r="Q10" s="47"/>
      <c r="R10" s="47" t="s">
        <v>19</v>
      </c>
      <c r="S10" s="47"/>
      <c r="T10" s="47" t="s">
        <v>20</v>
      </c>
      <c r="U10" s="47"/>
      <c r="V10" s="47" t="s">
        <v>21</v>
      </c>
      <c r="W10" s="47"/>
      <c r="X10" s="47" t="s">
        <v>18</v>
      </c>
      <c r="Y10" s="47"/>
      <c r="Z10" s="47" t="s">
        <v>19</v>
      </c>
      <c r="AA10" s="47"/>
      <c r="AB10" s="47" t="s">
        <v>20</v>
      </c>
      <c r="AC10" s="47"/>
      <c r="AD10" s="47" t="s">
        <v>21</v>
      </c>
      <c r="AE10" s="47"/>
      <c r="AF10" s="2"/>
      <c r="AG10" s="2"/>
      <c r="AH10" s="2"/>
      <c r="AI10" s="2"/>
      <c r="AJ10" s="2"/>
    </row>
    <row r="11" spans="1:36" x14ac:dyDescent="0.25">
      <c r="A11" s="2" t="s">
        <v>6</v>
      </c>
      <c r="B11" s="4">
        <v>59.019763688123717</v>
      </c>
      <c r="C11" s="4">
        <v>55.864982322944222</v>
      </c>
      <c r="D11" s="4">
        <v>62.174545053303213</v>
      </c>
      <c r="E11" s="2"/>
      <c r="F11" s="2" t="s">
        <v>6</v>
      </c>
      <c r="G11" s="5">
        <v>314.55132164603634</v>
      </c>
      <c r="H11" s="4">
        <v>310.97479613136721</v>
      </c>
      <c r="I11" s="4">
        <v>318.12784716070547</v>
      </c>
      <c r="J11" s="2">
        <v>297.65174804045284</v>
      </c>
      <c r="K11" s="2">
        <v>293.21259944785339</v>
      </c>
      <c r="L11" s="2">
        <v>302.0908966330523</v>
      </c>
      <c r="M11" s="4">
        <f t="shared" si="0"/>
        <v>16.899573605583498</v>
      </c>
      <c r="P11" s="22" t="s">
        <v>22</v>
      </c>
      <c r="Q11" s="22" t="s">
        <v>13</v>
      </c>
      <c r="R11" s="22" t="s">
        <v>22</v>
      </c>
      <c r="S11" s="22" t="s">
        <v>13</v>
      </c>
      <c r="T11" s="22" t="s">
        <v>22</v>
      </c>
      <c r="U11" s="22" t="s">
        <v>13</v>
      </c>
      <c r="V11" s="22" t="s">
        <v>22</v>
      </c>
      <c r="W11" s="22" t="s">
        <v>13</v>
      </c>
      <c r="X11" s="22" t="s">
        <v>22</v>
      </c>
      <c r="Y11" s="22" t="s">
        <v>13</v>
      </c>
      <c r="Z11" s="22" t="s">
        <v>22</v>
      </c>
      <c r="AA11" s="22" t="s">
        <v>13</v>
      </c>
      <c r="AB11" s="22" t="s">
        <v>22</v>
      </c>
      <c r="AC11" s="22" t="s">
        <v>13</v>
      </c>
      <c r="AD11" s="22" t="s">
        <v>22</v>
      </c>
      <c r="AE11" s="22" t="s">
        <v>13</v>
      </c>
      <c r="AF11" s="2"/>
      <c r="AG11" s="2"/>
      <c r="AH11" s="2"/>
      <c r="AI11" s="2"/>
      <c r="AJ11" s="2"/>
    </row>
    <row r="12" spans="1:36" x14ac:dyDescent="0.25">
      <c r="A12" s="2" t="s">
        <v>5</v>
      </c>
      <c r="B12" s="4">
        <v>27.471608609482367</v>
      </c>
      <c r="C12" s="4">
        <v>23.9900206972445</v>
      </c>
      <c r="D12" s="4">
        <v>30.953196521720233</v>
      </c>
      <c r="E12" s="2"/>
      <c r="F12" s="2" t="s">
        <v>5</v>
      </c>
      <c r="G12" s="5">
        <v>269.45622435058772</v>
      </c>
      <c r="H12" s="4">
        <v>260.92208697256314</v>
      </c>
      <c r="I12" s="4">
        <v>277.9903617286123</v>
      </c>
      <c r="J12" s="2">
        <v>249.63900000000001</v>
      </c>
      <c r="K12" s="2">
        <v>243.89755240000002</v>
      </c>
      <c r="L12" s="2">
        <v>255.3804476</v>
      </c>
      <c r="M12" s="4">
        <f t="shared" si="0"/>
        <v>19.817224350587708</v>
      </c>
      <c r="O12" s="23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"/>
      <c r="AG12" s="2"/>
      <c r="AH12" s="2"/>
      <c r="AI12" s="2"/>
      <c r="AJ12" s="2"/>
    </row>
    <row r="13" spans="1:36" x14ac:dyDescent="0.25">
      <c r="A13" s="2" t="s">
        <v>4</v>
      </c>
      <c r="B13" s="4">
        <v>38.586184588719618</v>
      </c>
      <c r="C13" s="4">
        <v>35.014070738003376</v>
      </c>
      <c r="D13" s="4">
        <v>42.15829843943586</v>
      </c>
      <c r="E13" s="2"/>
      <c r="F13" s="2" t="s">
        <v>4</v>
      </c>
      <c r="G13" s="5">
        <v>262.87947561694057</v>
      </c>
      <c r="H13" s="4">
        <v>256.29885562878587</v>
      </c>
      <c r="I13" s="4">
        <v>269.46009560509526</v>
      </c>
      <c r="J13" s="2">
        <v>246.02842905572896</v>
      </c>
      <c r="K13" s="2">
        <v>241.46517110844408</v>
      </c>
      <c r="L13" s="2">
        <v>250.59168700301385</v>
      </c>
      <c r="M13" s="4">
        <f t="shared" si="0"/>
        <v>16.851046561211604</v>
      </c>
      <c r="O13" s="25"/>
      <c r="P13" s="26">
        <v>6.5184422666267015</v>
      </c>
      <c r="Q13" s="27">
        <v>1.3285887140990433</v>
      </c>
      <c r="R13" s="26">
        <v>21.535853605380773</v>
      </c>
      <c r="S13" s="27">
        <v>2.6509378799499248</v>
      </c>
      <c r="T13" s="26">
        <v>42.327999503363856</v>
      </c>
      <c r="U13" s="27">
        <v>3.2499451938307753</v>
      </c>
      <c r="V13" s="26">
        <v>29.617704624628669</v>
      </c>
      <c r="W13" s="27">
        <v>2.727277508646619</v>
      </c>
      <c r="X13" s="26">
        <v>11.743304225533777</v>
      </c>
      <c r="Y13" s="27">
        <v>1.4095648327547374</v>
      </c>
      <c r="Z13" s="26">
        <v>27.521779405234792</v>
      </c>
      <c r="AA13" s="27">
        <v>2.2550277172682174</v>
      </c>
      <c r="AB13" s="26">
        <v>38.11227976824874</v>
      </c>
      <c r="AC13" s="27">
        <v>2.4314190088090317</v>
      </c>
      <c r="AD13" s="26">
        <v>22.622636600982691</v>
      </c>
      <c r="AE13" s="27">
        <v>1.9055624309944013</v>
      </c>
      <c r="AF13" s="2"/>
      <c r="AG13" s="2"/>
      <c r="AH13" s="2"/>
      <c r="AI13" s="2"/>
      <c r="AJ13" s="2"/>
    </row>
    <row r="14" spans="1:36" x14ac:dyDescent="0.25">
      <c r="A14" s="2" t="s">
        <v>3</v>
      </c>
      <c r="B14" s="4">
        <v>54.257942170401762</v>
      </c>
      <c r="C14" s="4">
        <v>52.558898747152242</v>
      </c>
      <c r="D14" s="4">
        <v>55.956985593651282</v>
      </c>
      <c r="E14" s="2"/>
      <c r="F14" s="2" t="s">
        <v>3</v>
      </c>
      <c r="G14" s="5">
        <v>298.51673418075666</v>
      </c>
      <c r="H14" s="4">
        <v>293.4569288585476</v>
      </c>
      <c r="I14" s="4">
        <v>303.57653950296572</v>
      </c>
      <c r="J14" s="2">
        <v>280.25808433326648</v>
      </c>
      <c r="K14" s="2">
        <v>275.29511570039716</v>
      </c>
      <c r="L14" s="2">
        <v>285.2210529661358</v>
      </c>
      <c r="M14" s="4">
        <f t="shared" si="0"/>
        <v>18.258649847490176</v>
      </c>
      <c r="O14" s="25"/>
      <c r="P14" s="26">
        <v>12.968452972929422</v>
      </c>
      <c r="Q14" s="27">
        <v>1.6432021823193153</v>
      </c>
      <c r="R14" s="26">
        <v>32.533849528642016</v>
      </c>
      <c r="S14" s="27">
        <v>2.1934522262280387</v>
      </c>
      <c r="T14" s="26">
        <v>38.800358966017725</v>
      </c>
      <c r="U14" s="27">
        <v>2.5545233133623091</v>
      </c>
      <c r="V14" s="26">
        <v>15.697338532410845</v>
      </c>
      <c r="W14" s="27">
        <v>1.7598113458902587</v>
      </c>
      <c r="X14" s="26">
        <v>16.847282730958327</v>
      </c>
      <c r="Y14" s="28">
        <v>1.4807599096979915</v>
      </c>
      <c r="Z14" s="26">
        <v>33.589105503274631</v>
      </c>
      <c r="AA14" s="28">
        <v>1.8039173573190741</v>
      </c>
      <c r="AB14" s="26">
        <v>36.430851830009864</v>
      </c>
      <c r="AC14" s="28">
        <v>1.9974895949849911</v>
      </c>
      <c r="AD14" s="28">
        <v>13.132759935757178</v>
      </c>
      <c r="AE14" s="28">
        <v>1.3848154418284142</v>
      </c>
      <c r="AF14" s="2"/>
      <c r="AG14" s="2"/>
      <c r="AH14" s="2"/>
      <c r="AI14" s="2"/>
      <c r="AJ14" s="2"/>
    </row>
    <row r="15" spans="1:36" x14ac:dyDescent="0.25">
      <c r="A15" s="2" t="s">
        <v>2</v>
      </c>
      <c r="B15" s="4">
        <v>50.218822580947233</v>
      </c>
      <c r="C15" s="4">
        <v>46.354828987031809</v>
      </c>
      <c r="D15" s="4">
        <v>54.082816174862657</v>
      </c>
      <c r="E15" s="2"/>
      <c r="F15" s="2" t="s">
        <v>2</v>
      </c>
      <c r="G15" s="5">
        <v>277.08002213019705</v>
      </c>
      <c r="H15" s="4">
        <v>272.36161014215503</v>
      </c>
      <c r="I15" s="4">
        <v>281.79843411823907</v>
      </c>
      <c r="J15" s="2">
        <v>253.97445499474952</v>
      </c>
      <c r="K15" s="2">
        <v>249.64667017568578</v>
      </c>
      <c r="L15" s="2">
        <v>258.30223981381329</v>
      </c>
      <c r="M15" s="4">
        <f t="shared" si="0"/>
        <v>23.105567135447529</v>
      </c>
      <c r="O15" s="25"/>
      <c r="P15" s="26">
        <v>6.1339551028203241</v>
      </c>
      <c r="Q15" s="27">
        <v>1.2331528330054715</v>
      </c>
      <c r="R15" s="26">
        <v>23.060182993891132</v>
      </c>
      <c r="S15" s="27">
        <v>2.2070384577262074</v>
      </c>
      <c r="T15" s="26">
        <v>46.699198685302711</v>
      </c>
      <c r="U15" s="27">
        <v>2.7146455008805153</v>
      </c>
      <c r="V15" s="26">
        <v>24.106663217985833</v>
      </c>
      <c r="W15" s="27">
        <v>2.2858415234102769</v>
      </c>
      <c r="X15" s="26">
        <v>16.989134706459399</v>
      </c>
      <c r="Y15" s="28">
        <v>1.36373438966619</v>
      </c>
      <c r="Z15" s="26">
        <v>29.781184802669038</v>
      </c>
      <c r="AA15" s="28">
        <v>1.6296501505941665</v>
      </c>
      <c r="AB15" s="26">
        <v>37.299883756932957</v>
      </c>
      <c r="AC15" s="28">
        <v>1.8132602338709243</v>
      </c>
      <c r="AD15" s="26">
        <v>15.929796733938593</v>
      </c>
      <c r="AE15" s="28">
        <v>1.4274852711072199</v>
      </c>
      <c r="AF15" s="2"/>
      <c r="AG15" s="2"/>
      <c r="AH15" s="2"/>
      <c r="AI15" s="2"/>
      <c r="AJ15" s="2"/>
    </row>
    <row r="16" spans="1:36" x14ac:dyDescent="0.25">
      <c r="A16" s="2" t="s">
        <v>1</v>
      </c>
      <c r="B16" s="4">
        <v>49.356965667578713</v>
      </c>
      <c r="C16" s="4">
        <v>46.183059912826877</v>
      </c>
      <c r="D16" s="4">
        <v>52.530871422330549</v>
      </c>
      <c r="E16" s="2"/>
      <c r="F16" s="2" t="s">
        <v>1</v>
      </c>
      <c r="G16" s="5">
        <v>287.33363915896859</v>
      </c>
      <c r="H16" s="4">
        <v>278.82287017157029</v>
      </c>
      <c r="I16" s="4">
        <v>295.8444081463669</v>
      </c>
      <c r="J16" s="2">
        <v>255.67060086870251</v>
      </c>
      <c r="K16" s="2">
        <v>249.72369077849902</v>
      </c>
      <c r="L16" s="2">
        <v>261.617510958906</v>
      </c>
      <c r="M16" s="4">
        <f t="shared" si="0"/>
        <v>31.663038290266087</v>
      </c>
      <c r="O16" s="25"/>
      <c r="P16" s="26">
        <v>9.2891073594588924</v>
      </c>
      <c r="Q16" s="27">
        <v>1.9420140726219874</v>
      </c>
      <c r="R16" s="29">
        <v>6.4318530569031127</v>
      </c>
      <c r="S16" s="27">
        <v>1.53749295019234</v>
      </c>
      <c r="T16" s="26">
        <v>31.681773642093724</v>
      </c>
      <c r="U16" s="27">
        <v>2.996129668412189</v>
      </c>
      <c r="V16" s="26">
        <v>52.597265941544265</v>
      </c>
      <c r="W16" s="27">
        <v>3.2270528151955444</v>
      </c>
      <c r="X16" s="26">
        <v>9.9268269756873622</v>
      </c>
      <c r="Y16" s="28">
        <v>1.3799655608028132</v>
      </c>
      <c r="Z16" s="26">
        <v>13.880637480034689</v>
      </c>
      <c r="AA16" s="28">
        <v>1.5493160758545423</v>
      </c>
      <c r="AB16" s="26">
        <v>35.071697188181567</v>
      </c>
      <c r="AC16" s="28">
        <v>2.1402074786610146</v>
      </c>
      <c r="AD16" s="26">
        <v>41.120838356096371</v>
      </c>
      <c r="AE16" s="28">
        <v>2.2520582492425629</v>
      </c>
      <c r="AF16" s="2"/>
      <c r="AG16" s="2"/>
      <c r="AH16" s="2"/>
      <c r="AI16" s="2"/>
      <c r="AJ16" s="2"/>
    </row>
    <row r="17" spans="1:36" x14ac:dyDescent="0.25">
      <c r="A17" s="2"/>
      <c r="B17" s="4"/>
      <c r="C17" s="4"/>
      <c r="D17" s="4"/>
      <c r="E17" s="2"/>
      <c r="F17" s="2"/>
      <c r="G17" s="5"/>
      <c r="H17" s="4"/>
      <c r="I17" s="4"/>
      <c r="J17" s="2"/>
      <c r="K17" s="2"/>
      <c r="L17" s="2"/>
      <c r="M17" s="4"/>
      <c r="O17" s="25"/>
      <c r="P17" s="29">
        <v>5.612903246994259</v>
      </c>
      <c r="Q17" s="27">
        <v>1.4325973528947802</v>
      </c>
      <c r="R17" s="26">
        <v>12.225888996195589</v>
      </c>
      <c r="S17" s="27">
        <v>1.608237407572271</v>
      </c>
      <c r="T17" s="26">
        <v>39.486744210414358</v>
      </c>
      <c r="U17" s="27">
        <v>2.8735316166412201</v>
      </c>
      <c r="V17" s="26">
        <v>42.674463546395785</v>
      </c>
      <c r="W17" s="27">
        <v>2.6659409518703105</v>
      </c>
      <c r="X17" s="26">
        <v>17.550188943772575</v>
      </c>
      <c r="Y17" s="28">
        <v>1.4617064151526413</v>
      </c>
      <c r="Z17" s="26">
        <v>21.255652739244631</v>
      </c>
      <c r="AA17" s="28">
        <v>1.5302422464579795</v>
      </c>
      <c r="AB17" s="26">
        <v>35.43534687530321</v>
      </c>
      <c r="AC17" s="28">
        <v>1.8715081358754306</v>
      </c>
      <c r="AD17" s="26">
        <v>25.75881144167958</v>
      </c>
      <c r="AE17" s="28">
        <v>1.4848520340982665</v>
      </c>
      <c r="AF17" s="2"/>
      <c r="AG17" s="2"/>
      <c r="AH17" s="2"/>
      <c r="AI17" s="2"/>
      <c r="AJ17" s="2"/>
    </row>
    <row r="18" spans="1:36" x14ac:dyDescent="0.25">
      <c r="A18" s="4" t="s">
        <v>0</v>
      </c>
      <c r="B18" s="4">
        <v>51.300938404461277</v>
      </c>
      <c r="C18" s="4">
        <v>50.323037683484181</v>
      </c>
      <c r="D18" s="4">
        <v>52.278839125438374</v>
      </c>
      <c r="E18" s="2"/>
      <c r="F18" s="2" t="s">
        <v>0</v>
      </c>
      <c r="G18" s="5">
        <v>292.18720178388952</v>
      </c>
      <c r="H18" s="4">
        <v>290.35064022157559</v>
      </c>
      <c r="I18" s="4">
        <v>294.02376334620345</v>
      </c>
      <c r="J18" s="2">
        <v>272.91688263426579</v>
      </c>
      <c r="K18" s="2">
        <v>271.48008762651762</v>
      </c>
      <c r="L18" s="2">
        <v>274.35367764201396</v>
      </c>
      <c r="M18" s="4">
        <f>+G18-J18</f>
        <v>19.270319149623731</v>
      </c>
      <c r="O18" s="25"/>
      <c r="P18" s="29">
        <v>2.1632115356104404</v>
      </c>
      <c r="Q18" s="27">
        <v>0.71489003323391132</v>
      </c>
      <c r="R18" s="26">
        <v>15.222462868869716</v>
      </c>
      <c r="S18" s="27">
        <v>1.9110281883243172</v>
      </c>
      <c r="T18" s="26">
        <v>42.34894846206906</v>
      </c>
      <c r="U18" s="27">
        <v>2.329131949663799</v>
      </c>
      <c r="V18" s="26">
        <v>40.265377133450791</v>
      </c>
      <c r="W18" s="27">
        <v>2.215021624494339</v>
      </c>
      <c r="X18" s="26">
        <v>6.9077619151786536</v>
      </c>
      <c r="Y18" s="28">
        <v>1.3064579992766352</v>
      </c>
      <c r="Z18" s="26">
        <v>22.310746403451464</v>
      </c>
      <c r="AA18" s="28">
        <v>1.8187847586660959</v>
      </c>
      <c r="AB18" s="26">
        <v>41.199867475030409</v>
      </c>
      <c r="AC18" s="28">
        <v>1.9617405589070627</v>
      </c>
      <c r="AD18" s="26">
        <v>29.581624206339473</v>
      </c>
      <c r="AE18" s="28">
        <v>1.620355238657754</v>
      </c>
      <c r="AF18" s="2"/>
      <c r="AG18" s="2"/>
      <c r="AH18" s="2"/>
      <c r="AI18" s="2"/>
      <c r="AJ18" s="2"/>
    </row>
    <row r="19" spans="1:36" x14ac:dyDescent="0.25">
      <c r="A19" s="2"/>
      <c r="B19" s="2"/>
      <c r="C19" s="2"/>
      <c r="D19" s="2"/>
      <c r="E19" s="2"/>
      <c r="F19" s="2"/>
      <c r="G19" s="5"/>
      <c r="H19" s="2"/>
      <c r="I19" s="2"/>
      <c r="J19" s="2"/>
      <c r="K19" s="2"/>
      <c r="L19" s="2"/>
      <c r="O19" s="25"/>
      <c r="P19" s="26">
        <v>17.662797623805382</v>
      </c>
      <c r="Q19" s="27">
        <v>3.6984716731804181</v>
      </c>
      <c r="R19" s="26">
        <v>36.343653704341406</v>
      </c>
      <c r="S19" s="27">
        <v>5.1498529773544703</v>
      </c>
      <c r="T19" s="26">
        <v>34.462586937584121</v>
      </c>
      <c r="U19" s="27">
        <v>4.6677664057596164</v>
      </c>
      <c r="V19" s="29">
        <v>11.530961734269088</v>
      </c>
      <c r="W19" s="27">
        <v>3.5641237227058018</v>
      </c>
      <c r="X19" s="26">
        <v>32.741013604318297</v>
      </c>
      <c r="Y19" s="28">
        <v>2.6398572954520856</v>
      </c>
      <c r="Z19" s="26">
        <v>33.901502902429506</v>
      </c>
      <c r="AA19" s="28">
        <v>2.5853439921355044</v>
      </c>
      <c r="AB19" s="26">
        <v>25.942411795642432</v>
      </c>
      <c r="AC19" s="28">
        <v>2.444394355721887</v>
      </c>
      <c r="AD19" s="26">
        <v>7.4150716976097568</v>
      </c>
      <c r="AE19" s="28">
        <v>1.6193236266502693</v>
      </c>
      <c r="AF19" s="2"/>
      <c r="AG19" s="2"/>
      <c r="AH19" s="2"/>
      <c r="AI19" s="2"/>
      <c r="AJ19" s="2"/>
    </row>
    <row r="20" spans="1:36" x14ac:dyDescent="0.25">
      <c r="O20" s="25"/>
      <c r="P20" s="26">
        <v>21.229665676327254</v>
      </c>
      <c r="Q20" s="27">
        <v>2.8584394233856489</v>
      </c>
      <c r="R20" s="26">
        <v>38.431099869030149</v>
      </c>
      <c r="S20" s="27">
        <v>3.8224305501379123</v>
      </c>
      <c r="T20" s="26">
        <v>31.884776844798107</v>
      </c>
      <c r="U20" s="27">
        <v>3.0389395592934449</v>
      </c>
      <c r="V20" s="29">
        <v>8.454457609844491</v>
      </c>
      <c r="W20" s="27">
        <v>1.8538406417382618</v>
      </c>
      <c r="X20" s="26">
        <v>33.125372098374299</v>
      </c>
      <c r="Y20" s="28">
        <v>2.2513342389964399</v>
      </c>
      <c r="Z20" s="26">
        <v>38.421019668117943</v>
      </c>
      <c r="AA20" s="28">
        <v>2.516561620149202</v>
      </c>
      <c r="AB20" s="26">
        <v>23.599982505349974</v>
      </c>
      <c r="AC20" s="28">
        <v>1.7118175122368684</v>
      </c>
      <c r="AD20" s="26">
        <v>4.853625728157791</v>
      </c>
      <c r="AE20" s="28">
        <v>1.0028150610761011</v>
      </c>
      <c r="AF20" s="2"/>
      <c r="AG20" s="2"/>
      <c r="AH20" s="2"/>
      <c r="AI20" s="2"/>
      <c r="AJ20" s="2"/>
    </row>
    <row r="21" spans="1:36" x14ac:dyDescent="0.25">
      <c r="O21" s="25"/>
      <c r="P21" s="26">
        <v>7.1923667438005427</v>
      </c>
      <c r="Q21" s="27">
        <v>1.6909802352358452</v>
      </c>
      <c r="R21" s="26">
        <v>22.262706894149716</v>
      </c>
      <c r="S21" s="27">
        <v>2.6005281364514481</v>
      </c>
      <c r="T21" s="26">
        <v>42.131299711851362</v>
      </c>
      <c r="U21" s="27">
        <v>3.3679899588284012</v>
      </c>
      <c r="V21" s="26">
        <v>28.413626650198381</v>
      </c>
      <c r="W21" s="27">
        <v>2.698113395120505</v>
      </c>
      <c r="X21" s="26">
        <v>14.523824803115701</v>
      </c>
      <c r="Y21" s="28">
        <v>1.7030707634580442</v>
      </c>
      <c r="Z21" s="26">
        <v>29.242687350303207</v>
      </c>
      <c r="AA21" s="28">
        <v>1.9570450360362757</v>
      </c>
      <c r="AB21" s="26">
        <v>36.469470513033201</v>
      </c>
      <c r="AC21" s="28">
        <v>2.4529922529863462</v>
      </c>
      <c r="AD21" s="26">
        <v>19.764017333547891</v>
      </c>
      <c r="AE21" s="28">
        <v>1.7924930443438949</v>
      </c>
      <c r="AF21" s="2"/>
      <c r="AG21" s="2"/>
      <c r="AH21" s="2"/>
      <c r="AI21" s="2"/>
      <c r="AJ21" s="2"/>
    </row>
    <row r="22" spans="1:36" x14ac:dyDescent="0.25">
      <c r="O22" s="25"/>
      <c r="P22" s="26">
        <v>11.543161084244002</v>
      </c>
      <c r="Q22" s="27">
        <v>1.9027718556000432</v>
      </c>
      <c r="R22" s="26">
        <v>35.397264411856028</v>
      </c>
      <c r="S22" s="27">
        <v>2.9620225920909347</v>
      </c>
      <c r="T22" s="26">
        <v>41.180386238886953</v>
      </c>
      <c r="U22" s="27">
        <v>2.8964618622958551</v>
      </c>
      <c r="V22" s="26">
        <v>11.879188265013022</v>
      </c>
      <c r="W22" s="27">
        <v>1.775087738506852</v>
      </c>
      <c r="X22" s="26">
        <v>27.590163118120195</v>
      </c>
      <c r="Y22" s="28">
        <v>1.9918231717076065</v>
      </c>
      <c r="Z22" s="26">
        <v>36.373442097285867</v>
      </c>
      <c r="AA22" s="28">
        <v>2.549825079459989</v>
      </c>
      <c r="AB22" s="26">
        <v>28.958022599478483</v>
      </c>
      <c r="AC22" s="28">
        <v>1.9281643812839424</v>
      </c>
      <c r="AD22" s="26">
        <v>7.0783721851154597</v>
      </c>
      <c r="AE22" s="28">
        <v>0.96586920075663063</v>
      </c>
      <c r="AF22" s="2"/>
      <c r="AG22" s="2"/>
      <c r="AH22" s="2"/>
      <c r="AI22" s="2"/>
      <c r="AJ22" s="2"/>
    </row>
    <row r="23" spans="1:36" x14ac:dyDescent="0.25">
      <c r="O23" s="25"/>
      <c r="P23" s="26">
        <v>15.21885996617282</v>
      </c>
      <c r="Q23" s="27">
        <v>2.6179431239408375</v>
      </c>
      <c r="R23" s="26">
        <v>20.742501354364162</v>
      </c>
      <c r="S23" s="27">
        <v>2.5546926169315265</v>
      </c>
      <c r="T23" s="26">
        <v>36.812435120382005</v>
      </c>
      <c r="U23" s="27">
        <v>3.1726383831029223</v>
      </c>
      <c r="V23" s="26">
        <v>27.226203559081018</v>
      </c>
      <c r="W23" s="27">
        <v>3.1241234579208457</v>
      </c>
      <c r="X23" s="26">
        <v>31.337499190529222</v>
      </c>
      <c r="Y23" s="28">
        <v>2.145551068512185</v>
      </c>
      <c r="Z23" s="26">
        <v>25.011192887321506</v>
      </c>
      <c r="AA23" s="28">
        <v>2.328659449747108</v>
      </c>
      <c r="AB23" s="26">
        <v>27.907434620525699</v>
      </c>
      <c r="AC23" s="28">
        <v>2.2830502131471797</v>
      </c>
      <c r="AD23" s="26">
        <v>15.74387330162358</v>
      </c>
      <c r="AE23" s="28">
        <v>1.7835586903570932</v>
      </c>
      <c r="AF23" s="2"/>
      <c r="AG23" s="2"/>
      <c r="AH23" s="2"/>
      <c r="AI23" s="2"/>
      <c r="AJ23" s="2"/>
    </row>
    <row r="24" spans="1:36" x14ac:dyDescent="0.25">
      <c r="O24" s="25"/>
      <c r="P24" s="26"/>
      <c r="Q24" s="27"/>
      <c r="R24" s="28"/>
      <c r="S24" s="27"/>
      <c r="T24" s="28"/>
      <c r="U24" s="27"/>
      <c r="V24" s="26"/>
      <c r="W24" s="27"/>
      <c r="X24" s="28"/>
      <c r="Y24" s="28"/>
      <c r="Z24" s="28"/>
      <c r="AA24" s="28"/>
      <c r="AB24" s="28"/>
      <c r="AC24" s="28"/>
      <c r="AD24" s="28"/>
      <c r="AE24" s="28"/>
      <c r="AF24" s="2"/>
      <c r="AG24" s="2"/>
      <c r="AH24" s="2"/>
      <c r="AI24" s="2"/>
      <c r="AJ24" s="2"/>
    </row>
    <row r="25" spans="1:36" x14ac:dyDescent="0.25">
      <c r="O25" s="30"/>
      <c r="P25" s="26">
        <v>10.502993052617278</v>
      </c>
      <c r="Q25" s="27">
        <v>0.626572063430474</v>
      </c>
      <c r="R25" s="26">
        <v>24.017028843965804</v>
      </c>
      <c r="S25" s="27">
        <v>0.85525504254718165</v>
      </c>
      <c r="T25" s="26">
        <v>38.892409847524</v>
      </c>
      <c r="U25" s="27">
        <v>0.94448177558469226</v>
      </c>
      <c r="V25" s="26">
        <v>26.587568255892926</v>
      </c>
      <c r="W25" s="27">
        <v>0.78476234581612858</v>
      </c>
      <c r="X25" s="31">
        <v>19.934761119277074</v>
      </c>
      <c r="Y25" s="28">
        <v>0.54009158135839785</v>
      </c>
      <c r="Z25" s="31">
        <v>28.298995567215204</v>
      </c>
      <c r="AA25" s="28">
        <v>0.62863094767016647</v>
      </c>
      <c r="AB25" s="31">
        <v>33.31156808433969</v>
      </c>
      <c r="AC25" s="28">
        <v>0.63619363080263547</v>
      </c>
      <c r="AD25" s="31">
        <v>18.454675229168032</v>
      </c>
      <c r="AE25" s="28">
        <v>0.48484096813006622</v>
      </c>
      <c r="AF25" s="2"/>
      <c r="AG25" s="2"/>
      <c r="AH25" s="2"/>
      <c r="AI25" s="2"/>
      <c r="AJ25" s="2"/>
    </row>
    <row r="26" spans="1:36" x14ac:dyDescent="0.25"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x14ac:dyDescent="0.25"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30" spans="1:36" x14ac:dyDescent="0.25">
      <c r="O30" s="2" t="s">
        <v>55</v>
      </c>
      <c r="P30" s="2" t="s">
        <v>27</v>
      </c>
      <c r="Q30" s="2" t="s">
        <v>28</v>
      </c>
      <c r="R30" s="2" t="s">
        <v>56</v>
      </c>
    </row>
    <row r="31" spans="1:36" x14ac:dyDescent="0.25">
      <c r="O31" s="2" t="s">
        <v>11</v>
      </c>
      <c r="P31" s="4">
        <v>6.5184422666267015</v>
      </c>
      <c r="Q31" s="4">
        <v>11.743304225533777</v>
      </c>
      <c r="R31" s="4">
        <f t="shared" ref="R31:R43" si="1">+P31-Q31</f>
        <v>-5.2248619589070753</v>
      </c>
    </row>
    <row r="32" spans="1:36" x14ac:dyDescent="0.25">
      <c r="O32" s="2" t="s">
        <v>10</v>
      </c>
      <c r="P32" s="4">
        <v>12.968452972929422</v>
      </c>
      <c r="Q32" s="4">
        <v>16.847282730958327</v>
      </c>
      <c r="R32" s="4">
        <f t="shared" si="1"/>
        <v>-3.8788297580289051</v>
      </c>
    </row>
    <row r="33" spans="15:18" x14ac:dyDescent="0.25">
      <c r="O33" s="2" t="s">
        <v>9</v>
      </c>
      <c r="P33" s="4">
        <v>6.1339551028203241</v>
      </c>
      <c r="Q33" s="4">
        <v>16.989134706459399</v>
      </c>
      <c r="R33" s="4">
        <f t="shared" si="1"/>
        <v>-10.855179603639076</v>
      </c>
    </row>
    <row r="34" spans="15:18" x14ac:dyDescent="0.25">
      <c r="O34" s="2" t="s">
        <v>8</v>
      </c>
      <c r="P34" s="4">
        <v>9.2891073594588924</v>
      </c>
      <c r="Q34" s="4">
        <v>9.9268269756873622</v>
      </c>
      <c r="R34" s="4">
        <f t="shared" si="1"/>
        <v>-0.63771961622846973</v>
      </c>
    </row>
    <row r="35" spans="15:18" x14ac:dyDescent="0.25">
      <c r="O35" s="2" t="s">
        <v>7</v>
      </c>
      <c r="P35" s="4">
        <v>5.612903246994259</v>
      </c>
      <c r="Q35" s="4">
        <v>17.550188943772575</v>
      </c>
      <c r="R35" s="4">
        <f t="shared" si="1"/>
        <v>-11.937285696778316</v>
      </c>
    </row>
    <row r="36" spans="15:18" x14ac:dyDescent="0.25">
      <c r="O36" s="2" t="s">
        <v>6</v>
      </c>
      <c r="P36" s="4">
        <v>2.1632115356104404</v>
      </c>
      <c r="Q36" s="4">
        <v>6.9077619151786536</v>
      </c>
      <c r="R36" s="4">
        <f t="shared" si="1"/>
        <v>-4.7445503795682136</v>
      </c>
    </row>
    <row r="37" spans="15:18" x14ac:dyDescent="0.25">
      <c r="O37" s="2" t="s">
        <v>5</v>
      </c>
      <c r="P37" s="4">
        <v>17.662797623805382</v>
      </c>
      <c r="Q37" s="4">
        <v>32.741013604318297</v>
      </c>
      <c r="R37" s="4">
        <f t="shared" si="1"/>
        <v>-15.078215980512915</v>
      </c>
    </row>
    <row r="38" spans="15:18" x14ac:dyDescent="0.25">
      <c r="O38" s="2" t="s">
        <v>4</v>
      </c>
      <c r="P38" s="4">
        <v>21.229665676327254</v>
      </c>
      <c r="Q38" s="4">
        <v>33.125372098374299</v>
      </c>
      <c r="R38" s="4">
        <f t="shared" si="1"/>
        <v>-11.895706422047045</v>
      </c>
    </row>
    <row r="39" spans="15:18" x14ac:dyDescent="0.25">
      <c r="O39" s="2" t="s">
        <v>3</v>
      </c>
      <c r="P39" s="4">
        <v>7.1923667438005427</v>
      </c>
      <c r="Q39" s="4">
        <v>14.523824803115701</v>
      </c>
      <c r="R39" s="4">
        <f t="shared" si="1"/>
        <v>-7.3314580593151586</v>
      </c>
    </row>
    <row r="40" spans="15:18" x14ac:dyDescent="0.25">
      <c r="O40" s="2" t="s">
        <v>2</v>
      </c>
      <c r="P40" s="4">
        <v>11.543161084244002</v>
      </c>
      <c r="Q40" s="4">
        <v>27.590163118120195</v>
      </c>
      <c r="R40" s="4">
        <f t="shared" si="1"/>
        <v>-16.047002033876193</v>
      </c>
    </row>
    <row r="41" spans="15:18" x14ac:dyDescent="0.25">
      <c r="O41" s="2" t="s">
        <v>1</v>
      </c>
      <c r="P41" s="4">
        <v>15.21885996617282</v>
      </c>
      <c r="Q41" s="4">
        <v>31.337499190529222</v>
      </c>
      <c r="R41" s="4">
        <f t="shared" si="1"/>
        <v>-16.1186392243564</v>
      </c>
    </row>
    <row r="42" spans="15:18" x14ac:dyDescent="0.25">
      <c r="R42" s="4"/>
    </row>
    <row r="43" spans="15:18" x14ac:dyDescent="0.25">
      <c r="O43" s="32" t="s">
        <v>0</v>
      </c>
      <c r="P43" s="26">
        <v>10.502993052617278</v>
      </c>
      <c r="Q43" s="2">
        <v>19.934761119277074</v>
      </c>
      <c r="R43" s="4">
        <f t="shared" si="1"/>
        <v>-9.4317680666597958</v>
      </c>
    </row>
    <row r="59" spans="1:1" x14ac:dyDescent="0.25">
      <c r="A59" s="16" t="s">
        <v>74</v>
      </c>
    </row>
    <row r="60" spans="1:1" x14ac:dyDescent="0.25">
      <c r="A60" s="16" t="s">
        <v>68</v>
      </c>
    </row>
    <row r="80" spans="1:7" x14ac:dyDescent="0.25">
      <c r="A80" s="46" t="s">
        <v>72</v>
      </c>
      <c r="B80" s="46"/>
      <c r="C80" s="46"/>
      <c r="D80" s="46"/>
      <c r="E80" s="46"/>
      <c r="F80" s="46"/>
      <c r="G80" s="46"/>
    </row>
    <row r="81" spans="1:7" x14ac:dyDescent="0.25">
      <c r="A81" s="46" t="s">
        <v>68</v>
      </c>
      <c r="B81" s="46"/>
      <c r="C81" s="46"/>
      <c r="D81" s="46"/>
      <c r="E81" s="46"/>
      <c r="F81" s="46"/>
      <c r="G81" s="46"/>
    </row>
  </sheetData>
  <mergeCells count="13">
    <mergeCell ref="A2:L2"/>
    <mergeCell ref="A80:G80"/>
    <mergeCell ref="A81:G81"/>
    <mergeCell ref="X9:AE9"/>
    <mergeCell ref="P10:Q10"/>
    <mergeCell ref="R10:S10"/>
    <mergeCell ref="T10:U10"/>
    <mergeCell ref="P9:W9"/>
    <mergeCell ref="V10:W10"/>
    <mergeCell ref="X10:Y10"/>
    <mergeCell ref="Z10:AA10"/>
    <mergeCell ref="AB10:AC10"/>
    <mergeCell ref="AD10:AE10"/>
  </mergeCells>
  <conditionalFormatting sqref="P43">
    <cfRule type="cellIs" dxfId="1" priority="1" operator="equal">
      <formula>"x"</formula>
    </cfRule>
  </conditionalFormatting>
  <conditionalFormatting sqref="P13:AE25">
    <cfRule type="cellIs" dxfId="0" priority="24" operator="equal">
      <formula>"x"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AE8B9-2CA2-41C6-B03D-F27641534122}">
  <dimension ref="A1:AD65"/>
  <sheetViews>
    <sheetView zoomScaleNormal="100" workbookViewId="0">
      <selection activeCell="A2" sqref="A2:Q2"/>
    </sheetView>
  </sheetViews>
  <sheetFormatPr defaultRowHeight="15" x14ac:dyDescent="0.25"/>
  <cols>
    <col min="1" max="1" width="8.85546875" style="2"/>
    <col min="2" max="2" width="56" style="2" customWidth="1"/>
    <col min="3" max="7" width="8.85546875" style="2"/>
    <col min="8" max="16384" width="9.140625" style="3"/>
  </cols>
  <sheetData>
    <row r="1" spans="1:30" x14ac:dyDescent="0.25">
      <c r="A1" s="1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</row>
    <row r="2" spans="1:30" x14ac:dyDescent="0.25">
      <c r="A2" s="49" t="s">
        <v>75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1"/>
    </row>
    <row r="3" spans="1:30" x14ac:dyDescent="0.25">
      <c r="A3" s="1" t="s">
        <v>29</v>
      </c>
    </row>
    <row r="4" spans="1:30" x14ac:dyDescent="0.25">
      <c r="B4" s="2" t="s">
        <v>31</v>
      </c>
      <c r="C4" s="2" t="s">
        <v>40</v>
      </c>
      <c r="D4" s="2" t="s">
        <v>30</v>
      </c>
    </row>
    <row r="5" spans="1:30" x14ac:dyDescent="0.25">
      <c r="A5" s="2" t="s">
        <v>11</v>
      </c>
      <c r="B5" s="4">
        <v>29.174199999999999</v>
      </c>
      <c r="C5" s="5">
        <v>272.37799999999999</v>
      </c>
      <c r="D5" s="2">
        <v>3.85358</v>
      </c>
    </row>
    <row r="6" spans="1:30" x14ac:dyDescent="0.25">
      <c r="A6" s="2" t="s">
        <v>10</v>
      </c>
      <c r="B6" s="4">
        <v>75.029700000000005</v>
      </c>
      <c r="C6" s="5">
        <v>269.625</v>
      </c>
      <c r="D6" s="2">
        <v>2.47797</v>
      </c>
    </row>
    <row r="7" spans="1:30" x14ac:dyDescent="0.25">
      <c r="A7" s="2" t="s">
        <v>8</v>
      </c>
      <c r="B7" s="4">
        <v>21.694900000000001</v>
      </c>
      <c r="C7" s="5">
        <v>302.214</v>
      </c>
      <c r="D7" s="2">
        <v>5.4415899999999997</v>
      </c>
    </row>
    <row r="8" spans="1:30" x14ac:dyDescent="0.25">
      <c r="A8" s="2" t="s">
        <v>9</v>
      </c>
      <c r="B8" s="4">
        <v>52.836199999999998</v>
      </c>
      <c r="C8" s="5">
        <v>263.53300000000002</v>
      </c>
      <c r="D8" s="2">
        <v>0.99390000000000001</v>
      </c>
    </row>
    <row r="9" spans="1:30" x14ac:dyDescent="0.25">
      <c r="A9" s="2" t="s">
        <v>7</v>
      </c>
      <c r="B9" s="4">
        <v>39.334200000000003</v>
      </c>
      <c r="C9" s="5">
        <v>261.06299999999999</v>
      </c>
      <c r="D9" s="2">
        <v>3.6660599999999999</v>
      </c>
    </row>
    <row r="10" spans="1:30" x14ac:dyDescent="0.25">
      <c r="A10" s="2" t="s">
        <v>6</v>
      </c>
      <c r="B10" s="4">
        <v>57.952500000000001</v>
      </c>
      <c r="C10" s="5">
        <v>291.91800000000001</v>
      </c>
      <c r="D10" s="2">
        <v>2.6220599999999998</v>
      </c>
    </row>
    <row r="11" spans="1:30" x14ac:dyDescent="0.25">
      <c r="A11" s="2" t="s">
        <v>5</v>
      </c>
      <c r="B11" s="4">
        <v>63.459499999999998</v>
      </c>
      <c r="C11" s="5">
        <v>236.94499999999999</v>
      </c>
      <c r="D11" s="2">
        <v>3.30104</v>
      </c>
    </row>
    <row r="12" spans="1:30" x14ac:dyDescent="0.25">
      <c r="A12" s="2" t="s">
        <v>4</v>
      </c>
      <c r="B12" s="4">
        <v>69.332400000000007</v>
      </c>
      <c r="C12" s="5">
        <v>237.38</v>
      </c>
      <c r="D12" s="2">
        <v>2.76193</v>
      </c>
    </row>
    <row r="13" spans="1:30" x14ac:dyDescent="0.25">
      <c r="A13" s="2" t="s">
        <v>3</v>
      </c>
      <c r="B13" s="4">
        <v>34.750300000000003</v>
      </c>
      <c r="C13" s="5">
        <v>262.72899999999998</v>
      </c>
      <c r="D13" s="2">
        <v>4.9463200000000001</v>
      </c>
    </row>
    <row r="14" spans="1:30" x14ac:dyDescent="0.25">
      <c r="A14" s="2" t="s">
        <v>2</v>
      </c>
      <c r="B14" s="4">
        <v>44.768000000000001</v>
      </c>
      <c r="C14" s="5">
        <v>241.714</v>
      </c>
      <c r="D14" s="2">
        <v>3.3847700000000001</v>
      </c>
    </row>
    <row r="15" spans="1:30" x14ac:dyDescent="0.25">
      <c r="A15" s="2" t="s">
        <v>1</v>
      </c>
      <c r="B15" s="4">
        <v>28.216999999999999</v>
      </c>
      <c r="C15" s="5">
        <v>221.51900000000001</v>
      </c>
      <c r="D15" s="2">
        <v>4.5105199999999996</v>
      </c>
    </row>
    <row r="16" spans="1:30" x14ac:dyDescent="0.25">
      <c r="B16" s="4"/>
      <c r="C16" s="5"/>
    </row>
    <row r="17" spans="1:5" x14ac:dyDescent="0.25">
      <c r="A17" s="4" t="s">
        <v>0</v>
      </c>
      <c r="B17" s="4">
        <v>42.166800000000002</v>
      </c>
      <c r="C17" s="5">
        <v>252.68252709999996</v>
      </c>
    </row>
    <row r="18" spans="1:5" x14ac:dyDescent="0.25">
      <c r="A18" s="6" t="s">
        <v>39</v>
      </c>
      <c r="B18" s="4"/>
    </row>
    <row r="19" spans="1:5" x14ac:dyDescent="0.25">
      <c r="B19" s="2" t="s">
        <v>32</v>
      </c>
      <c r="C19" s="2" t="s">
        <v>41</v>
      </c>
      <c r="D19" s="2" t="s">
        <v>30</v>
      </c>
    </row>
    <row r="20" spans="1:5" x14ac:dyDescent="0.25">
      <c r="A20" s="2" t="s">
        <v>11</v>
      </c>
      <c r="B20" s="7">
        <f>100-B5</f>
        <v>70.825800000000001</v>
      </c>
      <c r="C20" s="5">
        <v>293.28800000000001</v>
      </c>
      <c r="D20" s="2">
        <v>2.3404699999999998</v>
      </c>
      <c r="E20" s="5">
        <f>+C20-C5</f>
        <v>20.910000000000025</v>
      </c>
    </row>
    <row r="21" spans="1:5" x14ac:dyDescent="0.25">
      <c r="A21" s="2" t="s">
        <v>10</v>
      </c>
      <c r="B21" s="7">
        <f t="shared" ref="B21:B32" si="0">100-B6</f>
        <v>24.970299999999995</v>
      </c>
      <c r="C21" s="5">
        <v>282.11799999999999</v>
      </c>
      <c r="D21" s="2">
        <v>4.33683</v>
      </c>
      <c r="E21" s="5">
        <f t="shared" ref="E21:E32" si="1">+C21-C6</f>
        <v>12.492999999999995</v>
      </c>
    </row>
    <row r="22" spans="1:5" x14ac:dyDescent="0.25">
      <c r="A22" s="2" t="s">
        <v>8</v>
      </c>
      <c r="B22" s="7">
        <f t="shared" si="0"/>
        <v>78.305099999999996</v>
      </c>
      <c r="C22" s="5">
        <v>318.87299999999999</v>
      </c>
      <c r="D22" s="2">
        <v>2.4018799999999998</v>
      </c>
      <c r="E22" s="5">
        <f t="shared" si="1"/>
        <v>16.658999999999992</v>
      </c>
    </row>
    <row r="23" spans="1:5" x14ac:dyDescent="0.25">
      <c r="A23" s="2" t="s">
        <v>9</v>
      </c>
      <c r="B23" s="7">
        <f t="shared" si="0"/>
        <v>47.163800000000002</v>
      </c>
      <c r="C23" s="5">
        <v>286.67599999999999</v>
      </c>
      <c r="D23" s="2">
        <v>1.12053</v>
      </c>
      <c r="E23" s="5">
        <f t="shared" si="1"/>
        <v>23.142999999999972</v>
      </c>
    </row>
    <row r="24" spans="1:5" x14ac:dyDescent="0.25">
      <c r="A24" s="2" t="s">
        <v>7</v>
      </c>
      <c r="B24" s="7">
        <f t="shared" si="0"/>
        <v>60.665799999999997</v>
      </c>
      <c r="C24" s="5">
        <v>305.827</v>
      </c>
      <c r="D24" s="2">
        <v>2.1724600000000001</v>
      </c>
      <c r="E24" s="5">
        <f t="shared" si="1"/>
        <v>44.76400000000001</v>
      </c>
    </row>
    <row r="25" spans="1:5" x14ac:dyDescent="0.25">
      <c r="A25" s="2" t="s">
        <v>6</v>
      </c>
      <c r="B25" s="7">
        <f t="shared" si="0"/>
        <v>42.047499999999999</v>
      </c>
      <c r="C25" s="5">
        <v>312.97399999999999</v>
      </c>
      <c r="D25" s="2">
        <v>2.4643600000000001</v>
      </c>
      <c r="E25" s="5">
        <f t="shared" si="1"/>
        <v>21.055999999999983</v>
      </c>
    </row>
    <row r="26" spans="1:5" x14ac:dyDescent="0.25">
      <c r="A26" s="2" t="s">
        <v>5</v>
      </c>
      <c r="B26" s="7">
        <f t="shared" si="0"/>
        <v>36.540500000000002</v>
      </c>
      <c r="C26" s="5">
        <v>272.96800000000002</v>
      </c>
      <c r="D26" s="2">
        <v>3.9011300000000002</v>
      </c>
      <c r="E26" s="5">
        <f t="shared" si="1"/>
        <v>36.023000000000025</v>
      </c>
    </row>
    <row r="27" spans="1:5" x14ac:dyDescent="0.25">
      <c r="A27" s="2" t="s">
        <v>4</v>
      </c>
      <c r="B27" s="7">
        <f t="shared" si="0"/>
        <v>30.667599999999993</v>
      </c>
      <c r="C27" s="5">
        <v>265.58100000000002</v>
      </c>
      <c r="D27" s="2">
        <v>3.7359300000000002</v>
      </c>
      <c r="E27" s="5">
        <f t="shared" si="1"/>
        <v>28.201000000000022</v>
      </c>
    </row>
    <row r="28" spans="1:5" x14ac:dyDescent="0.25">
      <c r="A28" s="2" t="s">
        <v>3</v>
      </c>
      <c r="B28" s="7">
        <f t="shared" si="0"/>
        <v>65.24969999999999</v>
      </c>
      <c r="C28" s="5">
        <v>290.291</v>
      </c>
      <c r="D28" s="2">
        <v>2.4407899999999998</v>
      </c>
      <c r="E28" s="5">
        <f t="shared" si="1"/>
        <v>27.562000000000012</v>
      </c>
    </row>
    <row r="29" spans="1:5" x14ac:dyDescent="0.25">
      <c r="A29" s="2" t="s">
        <v>2</v>
      </c>
      <c r="B29" s="7">
        <f t="shared" si="0"/>
        <v>55.231999999999999</v>
      </c>
      <c r="C29" s="5">
        <v>269.24700000000001</v>
      </c>
      <c r="D29" s="2">
        <v>2.61781</v>
      </c>
      <c r="E29" s="5">
        <f t="shared" si="1"/>
        <v>27.533000000000015</v>
      </c>
    </row>
    <row r="30" spans="1:5" x14ac:dyDescent="0.25">
      <c r="A30" s="2" t="s">
        <v>1</v>
      </c>
      <c r="B30" s="7">
        <f t="shared" si="0"/>
        <v>71.783000000000001</v>
      </c>
      <c r="C30" s="5">
        <v>270.13900000000001</v>
      </c>
      <c r="D30" s="2">
        <v>2.3469699999999998</v>
      </c>
      <c r="E30" s="5">
        <f t="shared" si="1"/>
        <v>48.620000000000005</v>
      </c>
    </row>
    <row r="31" spans="1:5" x14ac:dyDescent="0.25">
      <c r="B31" s="7"/>
      <c r="C31" s="5"/>
      <c r="E31" s="5"/>
    </row>
    <row r="32" spans="1:5" x14ac:dyDescent="0.25">
      <c r="A32" s="4" t="s">
        <v>0</v>
      </c>
      <c r="B32" s="7">
        <f t="shared" si="0"/>
        <v>57.833199999999998</v>
      </c>
      <c r="C32" s="5">
        <v>281.63859890000003</v>
      </c>
      <c r="D32" s="2">
        <v>1.2336663000000001</v>
      </c>
      <c r="E32" s="5">
        <f t="shared" si="1"/>
        <v>28.956071800000075</v>
      </c>
    </row>
    <row r="36" spans="1:15" x14ac:dyDescent="0.25">
      <c r="A36" s="8"/>
      <c r="B36" s="8"/>
      <c r="C36" s="8"/>
      <c r="D36" s="8"/>
      <c r="E36" s="8"/>
      <c r="F36" s="8"/>
      <c r="G36" s="8"/>
      <c r="H36" s="9"/>
      <c r="I36" s="9"/>
      <c r="J36" s="9"/>
    </row>
    <row r="37" spans="1:15" x14ac:dyDescent="0.25">
      <c r="A37" s="10" t="s">
        <v>18</v>
      </c>
      <c r="B37" s="8"/>
      <c r="C37" s="8"/>
      <c r="D37" s="8"/>
      <c r="E37" s="8"/>
      <c r="F37" s="8"/>
      <c r="G37" s="8"/>
      <c r="H37" s="9"/>
      <c r="I37" s="9"/>
      <c r="J37" s="9"/>
    </row>
    <row r="38" spans="1:15" ht="114.75" x14ac:dyDescent="0.25">
      <c r="A38" s="11"/>
      <c r="B38" s="11" t="s">
        <v>42</v>
      </c>
      <c r="C38" s="11" t="s">
        <v>30</v>
      </c>
      <c r="D38" s="11" t="s">
        <v>43</v>
      </c>
      <c r="E38" s="11" t="s">
        <v>30</v>
      </c>
      <c r="F38" s="8" t="s">
        <v>44</v>
      </c>
      <c r="G38" s="8"/>
      <c r="H38" s="9"/>
      <c r="I38" s="9"/>
      <c r="J38" s="9"/>
    </row>
    <row r="39" spans="1:15" x14ac:dyDescent="0.25">
      <c r="A39" s="12" t="s">
        <v>11</v>
      </c>
      <c r="B39" s="13">
        <v>21.5169</v>
      </c>
      <c r="C39" s="13">
        <v>3.4937200000000002</v>
      </c>
      <c r="D39" s="13">
        <v>7.2294999999999998</v>
      </c>
      <c r="E39" s="13">
        <v>1.59093</v>
      </c>
      <c r="F39" s="14">
        <f>+B39-D39</f>
        <v>14.2874</v>
      </c>
      <c r="G39" s="8"/>
      <c r="H39" s="9"/>
      <c r="I39" s="9"/>
      <c r="J39" s="9"/>
    </row>
    <row r="40" spans="1:15" x14ac:dyDescent="0.25">
      <c r="A40" s="12" t="s">
        <v>10</v>
      </c>
      <c r="B40" s="13">
        <v>16.7927</v>
      </c>
      <c r="C40" s="13">
        <v>1.7738100000000001</v>
      </c>
      <c r="D40" s="13">
        <v>13.050700000000001</v>
      </c>
      <c r="E40" s="13">
        <v>3.1468600000000002</v>
      </c>
      <c r="F40" s="14">
        <f t="shared" ref="F40:F51" si="2">+B40-D40</f>
        <v>3.7419999999999991</v>
      </c>
      <c r="G40" s="8"/>
      <c r="H40" s="9"/>
      <c r="I40" s="9"/>
      <c r="J40" s="9"/>
    </row>
    <row r="41" spans="1:15" x14ac:dyDescent="0.25">
      <c r="A41" s="12" t="s">
        <v>8</v>
      </c>
      <c r="B41" s="13"/>
      <c r="C41" s="13"/>
      <c r="D41" s="13"/>
      <c r="E41" s="13"/>
      <c r="F41" s="14"/>
      <c r="G41" s="8"/>
      <c r="H41" s="9"/>
      <c r="I41" s="9"/>
      <c r="J41" s="9"/>
    </row>
    <row r="42" spans="1:15" x14ac:dyDescent="0.25">
      <c r="A42" s="12" t="s">
        <v>9</v>
      </c>
      <c r="B42" s="13">
        <v>21.892700000000001</v>
      </c>
      <c r="C42" s="13">
        <v>0.96062000000000003</v>
      </c>
      <c r="D42" s="13">
        <v>10.7475</v>
      </c>
      <c r="E42" s="13">
        <v>0.58548999999999995</v>
      </c>
      <c r="F42" s="14">
        <f t="shared" si="2"/>
        <v>11.145200000000001</v>
      </c>
      <c r="G42" s="8"/>
      <c r="H42" s="9"/>
      <c r="I42" s="9"/>
      <c r="J42" s="9"/>
    </row>
    <row r="43" spans="1:15" x14ac:dyDescent="0.25">
      <c r="A43" s="12" t="s">
        <v>7</v>
      </c>
      <c r="B43" s="13">
        <v>26.281199999999998</v>
      </c>
      <c r="C43" s="13">
        <v>2.7390699999999999</v>
      </c>
      <c r="D43" s="13">
        <v>6.3727</v>
      </c>
      <c r="E43" s="13">
        <v>1.3943099999999999</v>
      </c>
      <c r="F43" s="14">
        <f t="shared" si="2"/>
        <v>19.908499999999997</v>
      </c>
      <c r="G43" s="8"/>
      <c r="H43" s="9"/>
      <c r="I43" s="9"/>
      <c r="J43" s="9"/>
    </row>
    <row r="44" spans="1:15" x14ac:dyDescent="0.25">
      <c r="A44" s="12" t="s">
        <v>6</v>
      </c>
      <c r="B44" s="13"/>
      <c r="C44" s="13"/>
      <c r="D44" s="13"/>
      <c r="E44" s="13"/>
      <c r="F44" s="14"/>
      <c r="G44" s="8"/>
      <c r="H44" s="9"/>
      <c r="I44" s="9"/>
      <c r="J44" s="9"/>
    </row>
    <row r="45" spans="1:15" x14ac:dyDescent="0.25">
      <c r="A45" s="12" t="s">
        <v>5</v>
      </c>
      <c r="B45" s="13">
        <v>41.545999999999999</v>
      </c>
      <c r="C45" s="13">
        <v>3.29318</v>
      </c>
      <c r="D45" s="13">
        <v>16.861599999999999</v>
      </c>
      <c r="E45" s="13">
        <v>3.3982800000000002</v>
      </c>
      <c r="F45" s="14">
        <f t="shared" si="2"/>
        <v>24.6844</v>
      </c>
      <c r="G45" s="8"/>
      <c r="H45" s="9"/>
      <c r="I45" s="9"/>
      <c r="J45" s="9"/>
    </row>
    <row r="46" spans="1:15" x14ac:dyDescent="0.25">
      <c r="A46" s="12" t="s">
        <v>4</v>
      </c>
      <c r="B46" s="13">
        <v>38.189599999999999</v>
      </c>
      <c r="C46" s="13">
        <v>2.8589199999999999</v>
      </c>
      <c r="D46" s="13">
        <v>21.676200000000001</v>
      </c>
      <c r="E46" s="13">
        <v>3.1830400000000001</v>
      </c>
      <c r="F46" s="14">
        <f t="shared" si="2"/>
        <v>16.513399999999997</v>
      </c>
      <c r="G46" s="8"/>
      <c r="H46" s="9"/>
      <c r="I46" s="9"/>
      <c r="J46" s="9"/>
    </row>
    <row r="47" spans="1:15" ht="51" x14ac:dyDescent="0.25">
      <c r="A47" s="12" t="s">
        <v>3</v>
      </c>
      <c r="B47" s="13">
        <v>22.713699999999999</v>
      </c>
      <c r="C47" s="13">
        <v>3.1371699999999998</v>
      </c>
      <c r="D47" s="13">
        <v>9.5761000000000003</v>
      </c>
      <c r="E47" s="13">
        <v>1.9119900000000001</v>
      </c>
      <c r="F47" s="14">
        <f t="shared" si="2"/>
        <v>13.137599999999999</v>
      </c>
      <c r="G47" s="8"/>
      <c r="H47" s="8"/>
      <c r="I47" s="15"/>
      <c r="J47" s="15"/>
      <c r="K47" s="16"/>
      <c r="L47" s="16"/>
      <c r="M47" s="16"/>
      <c r="N47" s="16"/>
      <c r="O47" s="16"/>
    </row>
    <row r="48" spans="1:15" x14ac:dyDescent="0.25">
      <c r="B48" s="13">
        <v>36.626399999999997</v>
      </c>
      <c r="C48" s="13">
        <v>3.2459799999999999</v>
      </c>
      <c r="D48" s="13">
        <v>16.456199999999999</v>
      </c>
      <c r="E48" s="13">
        <v>2.4036300000000002</v>
      </c>
      <c r="F48" s="14">
        <f t="shared" si="2"/>
        <v>20.170199999999998</v>
      </c>
      <c r="G48" s="8"/>
      <c r="H48" s="8"/>
      <c r="I48" s="15"/>
      <c r="J48" s="15"/>
      <c r="K48" s="16"/>
      <c r="L48" s="16"/>
      <c r="M48" s="16"/>
      <c r="N48" s="16"/>
      <c r="O48" s="16"/>
    </row>
    <row r="49" spans="1:15" x14ac:dyDescent="0.25">
      <c r="B49" s="13">
        <v>53.825800000000001</v>
      </c>
      <c r="C49" s="13">
        <v>3.0012799999999999</v>
      </c>
      <c r="D49" s="13">
        <v>21.965299999999999</v>
      </c>
      <c r="E49" s="13">
        <v>1.9595400000000001</v>
      </c>
      <c r="F49" s="14">
        <f t="shared" si="2"/>
        <v>31.860500000000002</v>
      </c>
      <c r="G49" s="8"/>
      <c r="H49" s="8"/>
      <c r="I49" s="15"/>
      <c r="J49" s="15"/>
      <c r="K49" s="16"/>
      <c r="L49" s="16"/>
      <c r="M49" s="16"/>
      <c r="N49" s="16"/>
      <c r="O49" s="16"/>
    </row>
    <row r="50" spans="1:15" x14ac:dyDescent="0.25">
      <c r="A50" s="8"/>
      <c r="B50" s="8"/>
      <c r="C50" s="8"/>
      <c r="D50" s="8"/>
      <c r="E50" s="8"/>
      <c r="F50" s="14"/>
      <c r="G50" s="8"/>
      <c r="H50" s="8"/>
      <c r="I50" s="15"/>
      <c r="J50" s="15"/>
      <c r="K50" s="16"/>
      <c r="L50" s="16"/>
      <c r="M50" s="16"/>
      <c r="N50" s="16"/>
      <c r="O50" s="16"/>
    </row>
    <row r="51" spans="1:15" x14ac:dyDescent="0.25">
      <c r="A51" s="4" t="s">
        <v>0</v>
      </c>
      <c r="B51" s="14">
        <v>31.249540000000003</v>
      </c>
      <c r="C51" s="14">
        <v>0.98712999999999995</v>
      </c>
      <c r="D51" s="14">
        <v>15.55416</v>
      </c>
      <c r="E51" s="14">
        <v>0.86143000000000014</v>
      </c>
      <c r="F51" s="14">
        <f t="shared" si="2"/>
        <v>15.695380000000004</v>
      </c>
      <c r="G51" s="8"/>
      <c r="H51" s="8"/>
      <c r="I51" s="15"/>
      <c r="J51" s="15"/>
      <c r="K51" s="16"/>
      <c r="L51" s="16"/>
      <c r="M51" s="16"/>
      <c r="N51" s="16"/>
      <c r="O51" s="16"/>
    </row>
    <row r="52" spans="1:15" x14ac:dyDescent="0.25">
      <c r="A52" s="17" t="s">
        <v>76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x14ac:dyDescent="0.25">
      <c r="A53" s="17" t="s">
        <v>68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25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 x14ac:dyDescent="0.2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1:15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</row>
    <row r="65" spans="1:15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</row>
  </sheetData>
  <mergeCells count="2">
    <mergeCell ref="J1:AD1"/>
    <mergeCell ref="A2:Q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C2921-13E6-4879-88BB-0FC9627D6C8B}">
  <dimension ref="A2:FU249"/>
  <sheetViews>
    <sheetView zoomScale="115" zoomScaleNormal="115" workbookViewId="0"/>
  </sheetViews>
  <sheetFormatPr defaultRowHeight="15" x14ac:dyDescent="0.25"/>
  <cols>
    <col min="1" max="1" width="22.7109375" style="2" customWidth="1"/>
    <col min="2" max="2" width="22.85546875" style="2" customWidth="1"/>
    <col min="3" max="3" width="24.28515625" style="2" customWidth="1"/>
    <col min="4" max="7" width="10.5703125" style="2" bestFit="1" customWidth="1"/>
    <col min="8" max="8" width="13.5703125" style="2" customWidth="1"/>
    <col min="9" max="9" width="10.5703125" style="2" bestFit="1" customWidth="1"/>
    <col min="10" max="10" width="9.42578125" style="2" bestFit="1" customWidth="1"/>
    <col min="11" max="11" width="9" style="2" bestFit="1" customWidth="1"/>
    <col min="12" max="12" width="9.42578125" style="2" bestFit="1" customWidth="1"/>
    <col min="13" max="13" width="9" style="2" bestFit="1" customWidth="1"/>
    <col min="14" max="14" width="9.42578125" style="2" bestFit="1" customWidth="1"/>
    <col min="15" max="15" width="9" style="2" bestFit="1" customWidth="1"/>
    <col min="16" max="16" width="9.42578125" style="2" bestFit="1" customWidth="1"/>
    <col min="17" max="18" width="9" style="2" bestFit="1" customWidth="1"/>
    <col min="19" max="21" width="8.85546875" style="2"/>
    <col min="22" max="177" width="9.140625" style="2"/>
    <col min="178" max="16384" width="9.140625" style="3"/>
  </cols>
  <sheetData>
    <row r="2" spans="1:16" x14ac:dyDescent="0.25">
      <c r="A2" s="49" t="s">
        <v>77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1"/>
    </row>
    <row r="5" spans="1:16" x14ac:dyDescent="0.25">
      <c r="A5" s="2" t="s">
        <v>36</v>
      </c>
    </row>
    <row r="7" spans="1:16" ht="60" x14ac:dyDescent="0.25">
      <c r="A7" s="37"/>
      <c r="B7" s="38" t="s">
        <v>11</v>
      </c>
      <c r="C7" s="37"/>
      <c r="D7" s="38" t="s">
        <v>8</v>
      </c>
      <c r="E7" s="37"/>
      <c r="F7" s="38" t="s">
        <v>9</v>
      </c>
      <c r="G7" s="37"/>
      <c r="H7" s="38" t="s">
        <v>7</v>
      </c>
      <c r="I7" s="37"/>
      <c r="J7" s="38" t="s">
        <v>5</v>
      </c>
      <c r="K7" s="37"/>
      <c r="L7" s="38" t="s">
        <v>4</v>
      </c>
      <c r="M7" s="37"/>
      <c r="N7" s="38" t="s">
        <v>3</v>
      </c>
      <c r="O7" s="37"/>
      <c r="P7" s="38" t="s">
        <v>2</v>
      </c>
    </row>
    <row r="8" spans="1:16" x14ac:dyDescent="0.25">
      <c r="A8" s="39">
        <v>-4.4432999999999998</v>
      </c>
      <c r="B8" s="40">
        <v>4171</v>
      </c>
      <c r="E8" s="39">
        <v>-4.6481500000000002</v>
      </c>
      <c r="F8" s="40">
        <v>9919</v>
      </c>
      <c r="G8" s="39">
        <v>-4.4734299999999996</v>
      </c>
      <c r="H8" s="40">
        <v>32445</v>
      </c>
      <c r="I8" s="39">
        <v>-4.2212100000000001</v>
      </c>
      <c r="J8" s="40">
        <v>16951</v>
      </c>
      <c r="K8" s="39">
        <v>-4.0087000000000002</v>
      </c>
      <c r="L8" s="40">
        <v>13648</v>
      </c>
      <c r="O8" s="39">
        <v>-4.8137100000000004</v>
      </c>
      <c r="P8" s="40">
        <v>7784</v>
      </c>
    </row>
    <row r="9" spans="1:16" x14ac:dyDescent="0.25">
      <c r="A9" s="39">
        <v>-3.9190100000000001</v>
      </c>
      <c r="B9" s="40">
        <v>26033</v>
      </c>
      <c r="C9" s="39">
        <v>-4.16547</v>
      </c>
      <c r="D9" s="40">
        <v>1824</v>
      </c>
      <c r="E9" s="39">
        <v>-4.1284700000000001</v>
      </c>
      <c r="F9" s="40">
        <v>21323</v>
      </c>
      <c r="G9" s="39">
        <v>-3.9480499999999998</v>
      </c>
      <c r="H9" s="40">
        <v>40282</v>
      </c>
      <c r="I9" s="39">
        <v>-3.6956699999999998</v>
      </c>
      <c r="J9" s="40">
        <v>44271</v>
      </c>
      <c r="K9" s="39">
        <v>-3.5245500000000001</v>
      </c>
      <c r="L9" s="40">
        <v>32732</v>
      </c>
      <c r="M9" s="39">
        <v>-3.6772300000000002</v>
      </c>
      <c r="N9" s="40">
        <v>65086</v>
      </c>
      <c r="O9" s="39">
        <v>-4.2649499999999998</v>
      </c>
      <c r="P9" s="40">
        <v>11068</v>
      </c>
    </row>
    <row r="10" spans="1:16" x14ac:dyDescent="0.25">
      <c r="A10" s="39">
        <v>-3.39472</v>
      </c>
      <c r="B10" s="40">
        <v>56257</v>
      </c>
      <c r="C10" s="39">
        <v>-3.5907900000000001</v>
      </c>
      <c r="D10" s="40">
        <v>3952</v>
      </c>
      <c r="E10" s="39">
        <v>-3.6088</v>
      </c>
      <c r="F10" s="40">
        <v>88620</v>
      </c>
      <c r="G10" s="39">
        <v>-3.4226800000000002</v>
      </c>
      <c r="H10" s="40">
        <v>121958</v>
      </c>
      <c r="I10" s="39">
        <v>-3.17014</v>
      </c>
      <c r="J10" s="40">
        <v>73315</v>
      </c>
      <c r="K10" s="39">
        <v>-3.0404</v>
      </c>
      <c r="L10" s="40">
        <v>103617</v>
      </c>
      <c r="M10" s="39">
        <v>-3.1772100000000001</v>
      </c>
      <c r="N10" s="40">
        <v>159906</v>
      </c>
      <c r="O10" s="39">
        <v>-3.7161900000000001</v>
      </c>
      <c r="P10" s="40">
        <v>20780</v>
      </c>
    </row>
    <row r="11" spans="1:16" x14ac:dyDescent="0.25">
      <c r="A11" s="39">
        <v>-2.8704299999999998</v>
      </c>
      <c r="B11" s="40">
        <v>194067</v>
      </c>
      <c r="C11" s="39">
        <v>-3.0160999999999998</v>
      </c>
      <c r="D11" s="40">
        <v>11222</v>
      </c>
      <c r="E11" s="39">
        <v>-3.0891199999999999</v>
      </c>
      <c r="F11" s="40">
        <v>215354</v>
      </c>
      <c r="G11" s="39">
        <v>-2.8973</v>
      </c>
      <c r="H11" s="40">
        <v>250266</v>
      </c>
      <c r="I11" s="39">
        <v>-2.6446000000000001</v>
      </c>
      <c r="J11" s="40">
        <v>441334</v>
      </c>
      <c r="K11" s="39">
        <v>-2.55626</v>
      </c>
      <c r="L11" s="40">
        <v>329387</v>
      </c>
      <c r="M11" s="39">
        <v>-2.67719</v>
      </c>
      <c r="N11" s="40">
        <v>340349</v>
      </c>
      <c r="O11" s="39">
        <v>-3.16743</v>
      </c>
      <c r="P11" s="40">
        <v>100547</v>
      </c>
    </row>
    <row r="12" spans="1:16" x14ac:dyDescent="0.25">
      <c r="A12" s="39">
        <v>-2.3461400000000001</v>
      </c>
      <c r="B12" s="40">
        <v>347679</v>
      </c>
      <c r="C12" s="39">
        <v>-2.4414199999999999</v>
      </c>
      <c r="D12" s="40">
        <v>42122</v>
      </c>
      <c r="E12" s="39">
        <v>-2.5694499999999998</v>
      </c>
      <c r="F12" s="40">
        <v>514620</v>
      </c>
      <c r="G12" s="39">
        <v>-2.3719299999999999</v>
      </c>
      <c r="H12" s="40">
        <v>787461</v>
      </c>
      <c r="I12" s="39">
        <v>-2.1190699999999998</v>
      </c>
      <c r="J12" s="40">
        <v>950105</v>
      </c>
      <c r="K12" s="39">
        <v>-2.0721099999999999</v>
      </c>
      <c r="L12" s="40">
        <v>751524</v>
      </c>
      <c r="M12" s="39">
        <v>-2.1771799999999999</v>
      </c>
      <c r="N12" s="40">
        <v>842096</v>
      </c>
      <c r="O12" s="39">
        <v>-2.6186600000000002</v>
      </c>
      <c r="P12" s="40">
        <v>403904</v>
      </c>
    </row>
    <row r="13" spans="1:16" x14ac:dyDescent="0.25">
      <c r="A13" s="39">
        <v>-1.8218399999999999</v>
      </c>
      <c r="B13" s="40">
        <v>947570</v>
      </c>
      <c r="C13" s="39">
        <v>-1.8667400000000001</v>
      </c>
      <c r="D13" s="40">
        <v>119817</v>
      </c>
      <c r="E13" s="39">
        <v>-2.0497700000000001</v>
      </c>
      <c r="F13" s="40">
        <v>1141946</v>
      </c>
      <c r="G13" s="39">
        <v>-1.8465499999999999</v>
      </c>
      <c r="H13" s="40">
        <v>1906534</v>
      </c>
      <c r="I13" s="39">
        <v>-1.5935299999999999</v>
      </c>
      <c r="J13" s="40">
        <v>2125018</v>
      </c>
      <c r="K13" s="39">
        <v>-1.5879700000000001</v>
      </c>
      <c r="L13" s="40">
        <v>1198778</v>
      </c>
      <c r="M13" s="39">
        <v>-1.67716</v>
      </c>
      <c r="N13" s="40">
        <v>1643609</v>
      </c>
      <c r="O13" s="39">
        <v>-2.0699000000000001</v>
      </c>
      <c r="P13" s="40">
        <v>795427</v>
      </c>
    </row>
    <row r="14" spans="1:16" x14ac:dyDescent="0.25">
      <c r="A14" s="39">
        <v>-1.29755</v>
      </c>
      <c r="B14" s="40">
        <v>1940502</v>
      </c>
      <c r="C14" s="39">
        <v>-1.2920499999999999</v>
      </c>
      <c r="D14" s="40">
        <v>288634</v>
      </c>
      <c r="E14" s="39">
        <v>-1.5301</v>
      </c>
      <c r="F14" s="40">
        <v>2290257</v>
      </c>
      <c r="G14" s="39">
        <v>-1.32118</v>
      </c>
      <c r="H14" s="40">
        <v>4310658</v>
      </c>
      <c r="I14" s="39">
        <v>-1.0680000000000001</v>
      </c>
      <c r="J14" s="40">
        <v>3967423</v>
      </c>
      <c r="K14" s="39">
        <v>-1.10382</v>
      </c>
      <c r="L14" s="40">
        <v>1866460</v>
      </c>
      <c r="M14" s="39">
        <v>-1.1771400000000001</v>
      </c>
      <c r="N14" s="40">
        <v>2902501</v>
      </c>
      <c r="O14" s="39">
        <v>-1.5211399999999999</v>
      </c>
      <c r="P14" s="40">
        <v>1986494</v>
      </c>
    </row>
    <row r="15" spans="1:16" x14ac:dyDescent="0.25">
      <c r="A15" s="39">
        <v>-0.77325999999999995</v>
      </c>
      <c r="B15" s="40">
        <v>3572186</v>
      </c>
      <c r="C15" s="39">
        <v>-0.71736999999999995</v>
      </c>
      <c r="D15" s="40">
        <v>640302</v>
      </c>
      <c r="E15" s="39">
        <v>-1.0104299999999999</v>
      </c>
      <c r="F15" s="40">
        <v>4092464</v>
      </c>
      <c r="G15" s="39">
        <v>-0.79579999999999995</v>
      </c>
      <c r="H15" s="40">
        <v>7005222</v>
      </c>
      <c r="I15" s="39">
        <v>-0.54246000000000005</v>
      </c>
      <c r="J15" s="40">
        <v>5901021</v>
      </c>
      <c r="K15" s="39">
        <v>-0.61968000000000001</v>
      </c>
      <c r="L15" s="40">
        <v>3242461</v>
      </c>
      <c r="M15" s="39">
        <v>-0.67712000000000006</v>
      </c>
      <c r="N15" s="40">
        <v>5326700</v>
      </c>
      <c r="O15" s="39">
        <v>-0.97238000000000002</v>
      </c>
      <c r="P15" s="40">
        <v>3729151</v>
      </c>
    </row>
    <row r="16" spans="1:16" x14ac:dyDescent="0.25">
      <c r="A16" s="39">
        <v>-0.24897</v>
      </c>
      <c r="B16" s="40">
        <v>4307554</v>
      </c>
      <c r="C16" s="39">
        <v>-0.14268</v>
      </c>
      <c r="D16" s="40">
        <v>672218</v>
      </c>
      <c r="E16" s="39">
        <v>-0.49075000000000002</v>
      </c>
      <c r="F16" s="40">
        <v>5848229</v>
      </c>
      <c r="G16" s="39">
        <v>-0.27043</v>
      </c>
      <c r="H16" s="40">
        <v>9739532</v>
      </c>
      <c r="I16" s="39">
        <v>-1.6930000000000001E-2</v>
      </c>
      <c r="J16" s="40">
        <v>7158586</v>
      </c>
      <c r="K16" s="39">
        <v>-0.13553000000000001</v>
      </c>
      <c r="L16" s="40">
        <v>3517595</v>
      </c>
      <c r="M16" s="39">
        <v>-0.17710000000000001</v>
      </c>
      <c r="N16" s="40">
        <v>6100352</v>
      </c>
      <c r="O16" s="39">
        <v>-0.42362</v>
      </c>
      <c r="P16" s="40">
        <v>5452200</v>
      </c>
    </row>
    <row r="17" spans="1:16" x14ac:dyDescent="0.25">
      <c r="A17" s="40">
        <v>0.27533000000000002</v>
      </c>
      <c r="B17" s="40">
        <v>5468315</v>
      </c>
      <c r="C17" s="40">
        <v>0.432</v>
      </c>
      <c r="D17" s="40">
        <v>660575</v>
      </c>
      <c r="E17" s="40">
        <v>2.8920000000000001E-2</v>
      </c>
      <c r="F17" s="40">
        <v>8208030</v>
      </c>
      <c r="G17" s="40">
        <v>0.25495000000000001</v>
      </c>
      <c r="H17" s="40">
        <v>11360722</v>
      </c>
      <c r="I17" s="40">
        <v>0.50861000000000001</v>
      </c>
      <c r="J17" s="40">
        <v>8667001</v>
      </c>
      <c r="K17" s="40">
        <v>0.34860999999999998</v>
      </c>
      <c r="L17" s="40">
        <v>4972559</v>
      </c>
      <c r="M17" s="40">
        <v>0.32291999999999998</v>
      </c>
      <c r="N17" s="40">
        <v>7997810</v>
      </c>
      <c r="O17" s="40">
        <v>0.12514</v>
      </c>
      <c r="P17" s="40">
        <v>7416739</v>
      </c>
    </row>
    <row r="18" spans="1:16" x14ac:dyDescent="0.25">
      <c r="A18" s="40">
        <v>0.79962</v>
      </c>
      <c r="B18" s="40">
        <v>3873097</v>
      </c>
      <c r="C18" s="40">
        <v>1.0066900000000001</v>
      </c>
      <c r="D18" s="40">
        <v>470733</v>
      </c>
      <c r="E18" s="40">
        <v>0.54859999999999998</v>
      </c>
      <c r="F18" s="40">
        <v>8268104</v>
      </c>
      <c r="G18" s="40">
        <v>0.78032000000000001</v>
      </c>
      <c r="H18" s="40">
        <v>8207145</v>
      </c>
      <c r="I18" s="40">
        <v>1.0341400000000001</v>
      </c>
      <c r="J18" s="40">
        <v>4818508</v>
      </c>
      <c r="K18" s="40">
        <v>0.83275999999999994</v>
      </c>
      <c r="L18" s="40">
        <v>4256533</v>
      </c>
      <c r="M18" s="40">
        <v>0.82294</v>
      </c>
      <c r="N18" s="40">
        <v>5422573</v>
      </c>
      <c r="O18" s="40">
        <v>0.67390000000000005</v>
      </c>
      <c r="P18" s="40">
        <v>5569501</v>
      </c>
    </row>
    <row r="19" spans="1:16" x14ac:dyDescent="0.25">
      <c r="A19" s="40">
        <v>1.3239099999999999</v>
      </c>
      <c r="B19" s="40">
        <v>2411001</v>
      </c>
      <c r="C19" s="40">
        <v>1.5813699999999999</v>
      </c>
      <c r="D19" s="40">
        <v>255072</v>
      </c>
      <c r="E19" s="40">
        <v>1.0682700000000001</v>
      </c>
      <c r="F19" s="40">
        <v>5446770</v>
      </c>
      <c r="G19" s="40">
        <v>1.3057000000000001</v>
      </c>
      <c r="H19" s="40">
        <v>5223210</v>
      </c>
      <c r="I19" s="40">
        <v>1.55968</v>
      </c>
      <c r="J19" s="40">
        <v>2091953</v>
      </c>
      <c r="K19" s="40">
        <v>1.31691</v>
      </c>
      <c r="L19" s="40">
        <v>2089271</v>
      </c>
      <c r="M19" s="40">
        <v>1.3229599999999999</v>
      </c>
      <c r="N19" s="40">
        <v>3442880</v>
      </c>
      <c r="O19" s="40">
        <v>1.2226600000000001</v>
      </c>
      <c r="P19" s="40">
        <v>3173415</v>
      </c>
    </row>
    <row r="20" spans="1:16" x14ac:dyDescent="0.25">
      <c r="A20" s="40">
        <v>1.8482000000000001</v>
      </c>
      <c r="B20" s="40">
        <v>1065182</v>
      </c>
      <c r="C20" s="40">
        <v>2.15605</v>
      </c>
      <c r="D20" s="40">
        <v>68506</v>
      </c>
      <c r="E20" s="40">
        <v>1.5879399999999999</v>
      </c>
      <c r="F20" s="40">
        <v>2959722</v>
      </c>
      <c r="G20" s="40">
        <v>1.83107</v>
      </c>
      <c r="H20" s="40">
        <v>2522107</v>
      </c>
      <c r="I20" s="40">
        <v>2.08521</v>
      </c>
      <c r="J20" s="40">
        <v>930352</v>
      </c>
      <c r="K20" s="40">
        <v>1.80105</v>
      </c>
      <c r="L20" s="40">
        <v>724407</v>
      </c>
      <c r="M20" s="40">
        <v>1.82298</v>
      </c>
      <c r="N20" s="40">
        <v>1509827</v>
      </c>
      <c r="O20" s="40">
        <v>1.77142</v>
      </c>
      <c r="P20" s="40">
        <v>2021333</v>
      </c>
    </row>
    <row r="23" spans="1:16" x14ac:dyDescent="0.25">
      <c r="A23" s="40"/>
    </row>
    <row r="24" spans="1:16" x14ac:dyDescent="0.25">
      <c r="A24" s="40"/>
    </row>
    <row r="25" spans="1:16" x14ac:dyDescent="0.25">
      <c r="A25" s="40"/>
    </row>
    <row r="26" spans="1:16" ht="30" x14ac:dyDescent="0.25">
      <c r="B26" s="38" t="s">
        <v>11</v>
      </c>
      <c r="C26" s="38" t="s">
        <v>8</v>
      </c>
      <c r="D26" s="38" t="s">
        <v>9</v>
      </c>
      <c r="E26" s="38" t="s">
        <v>7</v>
      </c>
      <c r="F26" s="38" t="s">
        <v>5</v>
      </c>
      <c r="G26" s="38" t="s">
        <v>4</v>
      </c>
      <c r="H26" s="38" t="s">
        <v>3</v>
      </c>
      <c r="I26" s="38" t="s">
        <v>2</v>
      </c>
    </row>
    <row r="27" spans="1:16" x14ac:dyDescent="0.25">
      <c r="A27" s="2">
        <v>1</v>
      </c>
      <c r="B27" s="40">
        <v>4171</v>
      </c>
      <c r="D27" s="40">
        <v>9919</v>
      </c>
      <c r="E27" s="40">
        <v>32445</v>
      </c>
      <c r="F27" s="40">
        <v>16951</v>
      </c>
      <c r="G27" s="40">
        <v>13648</v>
      </c>
      <c r="I27" s="40">
        <v>7784</v>
      </c>
      <c r="J27" s="39"/>
    </row>
    <row r="28" spans="1:16" x14ac:dyDescent="0.25">
      <c r="A28" s="2">
        <v>2</v>
      </c>
      <c r="B28" s="40">
        <v>26033</v>
      </c>
      <c r="C28" s="40">
        <v>1824</v>
      </c>
      <c r="D28" s="40">
        <v>21323</v>
      </c>
      <c r="E28" s="40">
        <v>40282</v>
      </c>
      <c r="F28" s="40">
        <v>44271</v>
      </c>
      <c r="G28" s="40">
        <v>32732</v>
      </c>
      <c r="H28" s="40">
        <v>65086</v>
      </c>
      <c r="I28" s="40">
        <v>11068</v>
      </c>
      <c r="J28" s="39"/>
    </row>
    <row r="29" spans="1:16" x14ac:dyDescent="0.25">
      <c r="A29" s="2">
        <v>3</v>
      </c>
      <c r="B29" s="40">
        <v>56257</v>
      </c>
      <c r="C29" s="40">
        <v>3952</v>
      </c>
      <c r="D29" s="40">
        <v>88620</v>
      </c>
      <c r="E29" s="40">
        <v>121958</v>
      </c>
      <c r="F29" s="40">
        <v>73315</v>
      </c>
      <c r="G29" s="40">
        <v>103617</v>
      </c>
      <c r="H29" s="40">
        <v>159906</v>
      </c>
      <c r="I29" s="40">
        <v>20780</v>
      </c>
      <c r="J29" s="39"/>
    </row>
    <row r="30" spans="1:16" x14ac:dyDescent="0.25">
      <c r="A30" s="2">
        <v>4</v>
      </c>
      <c r="B30" s="40">
        <v>194067</v>
      </c>
      <c r="C30" s="40">
        <v>11222</v>
      </c>
      <c r="D30" s="40">
        <v>215354</v>
      </c>
      <c r="E30" s="40">
        <v>250266</v>
      </c>
      <c r="F30" s="40">
        <v>441334</v>
      </c>
      <c r="G30" s="40">
        <v>329387</v>
      </c>
      <c r="H30" s="40">
        <v>340349</v>
      </c>
      <c r="I30" s="40">
        <v>100547</v>
      </c>
      <c r="J30" s="39"/>
    </row>
    <row r="31" spans="1:16" x14ac:dyDescent="0.25">
      <c r="A31" s="2">
        <v>5</v>
      </c>
      <c r="B31" s="40">
        <v>347679</v>
      </c>
      <c r="C31" s="40">
        <v>42122</v>
      </c>
      <c r="D31" s="40">
        <v>514620</v>
      </c>
      <c r="E31" s="40">
        <v>787461</v>
      </c>
      <c r="F31" s="40">
        <v>950105</v>
      </c>
      <c r="G31" s="40">
        <v>751524</v>
      </c>
      <c r="H31" s="40">
        <v>842096</v>
      </c>
      <c r="I31" s="40">
        <v>403904</v>
      </c>
      <c r="J31" s="39"/>
    </row>
    <row r="32" spans="1:16" x14ac:dyDescent="0.25">
      <c r="A32" s="2">
        <v>6</v>
      </c>
      <c r="B32" s="40">
        <v>947570</v>
      </c>
      <c r="C32" s="40">
        <v>119817</v>
      </c>
      <c r="D32" s="40">
        <v>1141946</v>
      </c>
      <c r="E32" s="40">
        <v>1906534</v>
      </c>
      <c r="F32" s="40">
        <v>2125018</v>
      </c>
      <c r="G32" s="40">
        <v>1198778</v>
      </c>
      <c r="H32" s="40">
        <v>1643609</v>
      </c>
      <c r="I32" s="40">
        <v>795427</v>
      </c>
      <c r="J32" s="39"/>
    </row>
    <row r="33" spans="1:18" x14ac:dyDescent="0.25">
      <c r="A33" s="2">
        <v>7</v>
      </c>
      <c r="B33" s="40">
        <v>1940502</v>
      </c>
      <c r="C33" s="40">
        <v>288634</v>
      </c>
      <c r="D33" s="40">
        <v>2290257</v>
      </c>
      <c r="E33" s="40">
        <v>4310658</v>
      </c>
      <c r="F33" s="40">
        <v>3967423</v>
      </c>
      <c r="G33" s="40">
        <v>1866460</v>
      </c>
      <c r="H33" s="40">
        <v>2902501</v>
      </c>
      <c r="I33" s="40">
        <v>1986494</v>
      </c>
      <c r="J33" s="39"/>
    </row>
    <row r="34" spans="1:18" x14ac:dyDescent="0.25">
      <c r="A34" s="2">
        <v>8</v>
      </c>
      <c r="B34" s="40">
        <v>3572186</v>
      </c>
      <c r="C34" s="40">
        <v>640302</v>
      </c>
      <c r="D34" s="40">
        <v>4092464</v>
      </c>
      <c r="E34" s="40">
        <v>7005222</v>
      </c>
      <c r="F34" s="40">
        <v>5901021</v>
      </c>
      <c r="G34" s="40">
        <v>3242461</v>
      </c>
      <c r="H34" s="40">
        <v>5326700</v>
      </c>
      <c r="I34" s="40">
        <v>3729151</v>
      </c>
      <c r="J34" s="39"/>
    </row>
    <row r="35" spans="1:18" x14ac:dyDescent="0.25">
      <c r="A35" s="2">
        <v>9</v>
      </c>
      <c r="B35" s="40">
        <v>4307554</v>
      </c>
      <c r="C35" s="40">
        <v>672218</v>
      </c>
      <c r="D35" s="40">
        <v>5848229</v>
      </c>
      <c r="E35" s="40">
        <v>9739532</v>
      </c>
      <c r="F35" s="40">
        <v>7158586</v>
      </c>
      <c r="G35" s="40">
        <v>3517595</v>
      </c>
      <c r="H35" s="40">
        <v>6100352</v>
      </c>
      <c r="I35" s="40">
        <v>5452200</v>
      </c>
      <c r="J35" s="39"/>
    </row>
    <row r="36" spans="1:18" x14ac:dyDescent="0.25">
      <c r="A36" s="2">
        <v>10</v>
      </c>
      <c r="B36" s="40">
        <v>5468315</v>
      </c>
      <c r="C36" s="40">
        <v>660575</v>
      </c>
      <c r="D36" s="40">
        <v>8208030</v>
      </c>
      <c r="E36" s="40">
        <v>11360722</v>
      </c>
      <c r="F36" s="40">
        <v>8667001</v>
      </c>
      <c r="G36" s="40">
        <v>4972559</v>
      </c>
      <c r="H36" s="40">
        <v>7997810</v>
      </c>
      <c r="I36" s="40">
        <v>7416739</v>
      </c>
      <c r="J36" s="40"/>
    </row>
    <row r="37" spans="1:18" x14ac:dyDescent="0.25">
      <c r="A37" s="2">
        <v>11</v>
      </c>
      <c r="B37" s="40">
        <v>3873097</v>
      </c>
      <c r="C37" s="40">
        <v>470733</v>
      </c>
      <c r="D37" s="40">
        <v>8268104</v>
      </c>
      <c r="E37" s="40">
        <v>8207145</v>
      </c>
      <c r="F37" s="40">
        <v>4818508</v>
      </c>
      <c r="G37" s="40">
        <v>4256533</v>
      </c>
      <c r="H37" s="40">
        <v>5422573</v>
      </c>
      <c r="I37" s="40">
        <v>5569501</v>
      </c>
      <c r="J37" s="40"/>
    </row>
    <row r="38" spans="1:18" x14ac:dyDescent="0.25">
      <c r="A38" s="2">
        <v>12</v>
      </c>
      <c r="B38" s="40">
        <v>2411001</v>
      </c>
      <c r="C38" s="40">
        <v>255072</v>
      </c>
      <c r="D38" s="40">
        <v>5446770</v>
      </c>
      <c r="E38" s="40">
        <v>5223210</v>
      </c>
      <c r="F38" s="40">
        <v>2091953</v>
      </c>
      <c r="G38" s="40">
        <v>2089271</v>
      </c>
      <c r="H38" s="40">
        <v>3442880</v>
      </c>
      <c r="I38" s="40">
        <v>3173415</v>
      </c>
      <c r="J38" s="40"/>
    </row>
    <row r="39" spans="1:18" x14ac:dyDescent="0.25">
      <c r="A39" s="2">
        <v>13</v>
      </c>
      <c r="B39" s="40">
        <v>1065182</v>
      </c>
      <c r="C39" s="40">
        <v>68506</v>
      </c>
      <c r="D39" s="40">
        <v>2959722</v>
      </c>
      <c r="E39" s="40">
        <v>2522107</v>
      </c>
      <c r="F39" s="40">
        <v>930352</v>
      </c>
      <c r="G39" s="40">
        <v>724407</v>
      </c>
      <c r="H39" s="40">
        <v>1509827</v>
      </c>
      <c r="I39" s="40">
        <v>2021333</v>
      </c>
      <c r="J39" s="40"/>
    </row>
    <row r="40" spans="1:18" x14ac:dyDescent="0.25">
      <c r="A40" s="40"/>
      <c r="B40" s="2">
        <f>SUM(B27:B39)</f>
        <v>24213614</v>
      </c>
      <c r="C40" s="2">
        <f t="shared" ref="C40:I40" si="0">SUM(C27:C39)</f>
        <v>3234977</v>
      </c>
      <c r="D40" s="2">
        <f t="shared" si="0"/>
        <v>39105358</v>
      </c>
      <c r="E40" s="2">
        <f t="shared" si="0"/>
        <v>51507542</v>
      </c>
      <c r="F40" s="2">
        <f t="shared" si="0"/>
        <v>37185838</v>
      </c>
      <c r="G40" s="2">
        <f t="shared" si="0"/>
        <v>23098972</v>
      </c>
      <c r="H40" s="2">
        <f t="shared" si="0"/>
        <v>35753689</v>
      </c>
      <c r="I40" s="2">
        <f t="shared" si="0"/>
        <v>30688343</v>
      </c>
    </row>
    <row r="41" spans="1:18" x14ac:dyDescent="0.25">
      <c r="A41" s="40"/>
    </row>
    <row r="42" spans="1:18" ht="60" x14ac:dyDescent="0.25">
      <c r="B42" s="40" t="s">
        <v>11</v>
      </c>
      <c r="C42" s="40" t="s">
        <v>8</v>
      </c>
      <c r="D42" s="40" t="s">
        <v>9</v>
      </c>
      <c r="E42" s="40" t="s">
        <v>7</v>
      </c>
      <c r="F42" s="40" t="s">
        <v>5</v>
      </c>
      <c r="G42" s="40" t="s">
        <v>4</v>
      </c>
      <c r="H42" s="40" t="s">
        <v>3</v>
      </c>
      <c r="I42" s="40" t="s">
        <v>2</v>
      </c>
      <c r="K42" s="40" t="s">
        <v>11</v>
      </c>
      <c r="L42" s="40" t="s">
        <v>8</v>
      </c>
      <c r="M42" s="40" t="s">
        <v>9</v>
      </c>
      <c r="N42" s="40" t="s">
        <v>7</v>
      </c>
      <c r="O42" s="40" t="s">
        <v>5</v>
      </c>
      <c r="P42" s="40" t="s">
        <v>4</v>
      </c>
      <c r="Q42" s="40" t="s">
        <v>3</v>
      </c>
      <c r="R42" s="40" t="s">
        <v>2</v>
      </c>
    </row>
    <row r="43" spans="1:18" x14ac:dyDescent="0.25">
      <c r="A43" s="2">
        <v>1</v>
      </c>
      <c r="B43" s="36">
        <f>+B27/B$40</f>
        <v>1.722584658366157E-4</v>
      </c>
      <c r="C43" s="36">
        <f t="shared" ref="C43:I43" si="1">+C27/C$40</f>
        <v>0</v>
      </c>
      <c r="D43" s="36">
        <f t="shared" si="1"/>
        <v>2.5364810622626187E-4</v>
      </c>
      <c r="E43" s="36">
        <f t="shared" si="1"/>
        <v>6.2990775215016081E-4</v>
      </c>
      <c r="F43" s="36">
        <f t="shared" si="1"/>
        <v>4.5584558293401911E-4</v>
      </c>
      <c r="G43" s="36">
        <f t="shared" si="1"/>
        <v>5.9084880487322118E-4</v>
      </c>
      <c r="H43" s="36">
        <f t="shared" si="1"/>
        <v>0</v>
      </c>
      <c r="I43" s="36">
        <f t="shared" si="1"/>
        <v>2.5364680002436105E-4</v>
      </c>
      <c r="K43" s="41">
        <f>+B43</f>
        <v>1.722584658366157E-4</v>
      </c>
      <c r="L43" s="41">
        <f t="shared" ref="L43:R43" si="2">+C43</f>
        <v>0</v>
      </c>
      <c r="M43" s="41">
        <f t="shared" si="2"/>
        <v>2.5364810622626187E-4</v>
      </c>
      <c r="N43" s="41">
        <f t="shared" si="2"/>
        <v>6.2990775215016081E-4</v>
      </c>
      <c r="O43" s="41">
        <f t="shared" si="2"/>
        <v>4.5584558293401911E-4</v>
      </c>
      <c r="P43" s="41">
        <f t="shared" si="2"/>
        <v>5.9084880487322118E-4</v>
      </c>
      <c r="Q43" s="41">
        <f t="shared" si="2"/>
        <v>0</v>
      </c>
      <c r="R43" s="41">
        <f t="shared" si="2"/>
        <v>2.5364680002436105E-4</v>
      </c>
    </row>
    <row r="44" spans="1:18" x14ac:dyDescent="0.25">
      <c r="A44" s="2">
        <v>2</v>
      </c>
      <c r="B44" s="36">
        <f t="shared" ref="B44:I55" si="3">+B28/B$40</f>
        <v>1.0751389693417926E-3</v>
      </c>
      <c r="C44" s="36">
        <f t="shared" si="3"/>
        <v>5.6383708446767935E-4</v>
      </c>
      <c r="D44" s="36">
        <f t="shared" si="3"/>
        <v>5.4527054834787605E-4</v>
      </c>
      <c r="E44" s="36">
        <f t="shared" si="3"/>
        <v>7.8206022721876345E-4</v>
      </c>
      <c r="F44" s="36">
        <f t="shared" si="3"/>
        <v>1.1905338801293116E-3</v>
      </c>
      <c r="G44" s="36">
        <f t="shared" si="3"/>
        <v>1.4170327579945982E-3</v>
      </c>
      <c r="H44" s="36">
        <f t="shared" si="3"/>
        <v>1.820399567720131E-3</v>
      </c>
      <c r="I44" s="36">
        <f t="shared" si="3"/>
        <v>3.60658116992501E-4</v>
      </c>
      <c r="K44" s="41">
        <f>+B44+K43</f>
        <v>1.2473974351784084E-3</v>
      </c>
      <c r="L44" s="41">
        <f t="shared" ref="L44:R55" si="4">+C44+L43</f>
        <v>5.6383708446767935E-4</v>
      </c>
      <c r="M44" s="41">
        <f t="shared" si="4"/>
        <v>7.9891865457413797E-4</v>
      </c>
      <c r="N44" s="41">
        <f t="shared" si="4"/>
        <v>1.4119679793689241E-3</v>
      </c>
      <c r="O44" s="41">
        <f t="shared" si="4"/>
        <v>1.6463794630633306E-3</v>
      </c>
      <c r="P44" s="41">
        <f t="shared" si="4"/>
        <v>2.0078815628678196E-3</v>
      </c>
      <c r="Q44" s="41">
        <f t="shared" si="4"/>
        <v>1.820399567720131E-3</v>
      </c>
      <c r="R44" s="41">
        <f t="shared" si="4"/>
        <v>6.1430491701686205E-4</v>
      </c>
    </row>
    <row r="45" spans="1:18" x14ac:dyDescent="0.25">
      <c r="A45" s="2">
        <v>3</v>
      </c>
      <c r="B45" s="36">
        <f t="shared" si="3"/>
        <v>2.3233623861353371E-3</v>
      </c>
      <c r="C45" s="36">
        <f t="shared" si="3"/>
        <v>1.2216470163466386E-3</v>
      </c>
      <c r="D45" s="36">
        <f t="shared" si="3"/>
        <v>2.2661856209064751E-3</v>
      </c>
      <c r="E45" s="36">
        <f t="shared" si="3"/>
        <v>2.3677697530198587E-3</v>
      </c>
      <c r="F45" s="36">
        <f t="shared" si="3"/>
        <v>1.9715839132091093E-3</v>
      </c>
      <c r="G45" s="36">
        <f t="shared" si="3"/>
        <v>4.485784042683804E-3</v>
      </c>
      <c r="H45" s="36">
        <f t="shared" si="3"/>
        <v>4.4724335997888215E-3</v>
      </c>
      <c r="I45" s="36">
        <f t="shared" si="3"/>
        <v>6.7713007509072744E-4</v>
      </c>
      <c r="K45" s="41">
        <f t="shared" ref="K45:K55" si="5">+B45+K44</f>
        <v>3.5707598213137455E-3</v>
      </c>
      <c r="L45" s="41">
        <f t="shared" si="4"/>
        <v>1.785484100814318E-3</v>
      </c>
      <c r="M45" s="41">
        <f t="shared" si="4"/>
        <v>3.0651042754806131E-3</v>
      </c>
      <c r="N45" s="41">
        <f t="shared" si="4"/>
        <v>3.7797377323887829E-3</v>
      </c>
      <c r="O45" s="41">
        <f t="shared" si="4"/>
        <v>3.6179633762724399E-3</v>
      </c>
      <c r="P45" s="41">
        <f t="shared" si="4"/>
        <v>6.4936656055516236E-3</v>
      </c>
      <c r="Q45" s="41">
        <f t="shared" si="4"/>
        <v>6.2928331675089523E-3</v>
      </c>
      <c r="R45" s="41">
        <f t="shared" si="4"/>
        <v>1.2914349921075894E-3</v>
      </c>
    </row>
    <row r="46" spans="1:18" x14ac:dyDescent="0.25">
      <c r="A46" s="2">
        <v>4</v>
      </c>
      <c r="B46" s="36">
        <f t="shared" si="3"/>
        <v>8.0147887052300412E-3</v>
      </c>
      <c r="C46" s="36">
        <f t="shared" si="3"/>
        <v>3.4689582027940227E-3</v>
      </c>
      <c r="D46" s="36">
        <f t="shared" si="3"/>
        <v>5.5070202911836272E-3</v>
      </c>
      <c r="E46" s="36">
        <f t="shared" si="3"/>
        <v>4.8588224225493033E-3</v>
      </c>
      <c r="F46" s="36">
        <f t="shared" si="3"/>
        <v>1.1868335466851655E-2</v>
      </c>
      <c r="G46" s="36">
        <f t="shared" si="3"/>
        <v>1.4259812081680518E-2</v>
      </c>
      <c r="H46" s="36">
        <f t="shared" si="3"/>
        <v>9.5192694661521502E-3</v>
      </c>
      <c r="I46" s="36">
        <f t="shared" si="3"/>
        <v>3.276390647745302E-3</v>
      </c>
      <c r="K46" s="41">
        <f t="shared" si="5"/>
        <v>1.1585548526543787E-2</v>
      </c>
      <c r="L46" s="41">
        <f t="shared" si="4"/>
        <v>5.2544423036083405E-3</v>
      </c>
      <c r="M46" s="41">
        <f t="shared" si="4"/>
        <v>8.5721245666642402E-3</v>
      </c>
      <c r="N46" s="41">
        <f t="shared" si="4"/>
        <v>8.6385601549380867E-3</v>
      </c>
      <c r="O46" s="41">
        <f t="shared" si="4"/>
        <v>1.5486298843124096E-2</v>
      </c>
      <c r="P46" s="41">
        <f t="shared" si="4"/>
        <v>2.0753477687232142E-2</v>
      </c>
      <c r="Q46" s="41">
        <f t="shared" si="4"/>
        <v>1.5812102633661104E-2</v>
      </c>
      <c r="R46" s="41">
        <f t="shared" si="4"/>
        <v>4.5678256398528913E-3</v>
      </c>
    </row>
    <row r="47" spans="1:18" x14ac:dyDescent="0.25">
      <c r="A47" s="2">
        <v>5</v>
      </c>
      <c r="B47" s="36">
        <f t="shared" si="3"/>
        <v>1.435882309844371E-2</v>
      </c>
      <c r="C47" s="36">
        <f t="shared" si="3"/>
        <v>1.3020803548216881E-2</v>
      </c>
      <c r="D47" s="36">
        <f t="shared" si="3"/>
        <v>1.3159833493916613E-2</v>
      </c>
      <c r="E47" s="36">
        <f t="shared" si="3"/>
        <v>1.528826593977247E-2</v>
      </c>
      <c r="F47" s="36">
        <f t="shared" si="3"/>
        <v>2.5550183916791119E-2</v>
      </c>
      <c r="G47" s="36">
        <f t="shared" si="3"/>
        <v>3.2534954369397913E-2</v>
      </c>
      <c r="H47" s="36">
        <f t="shared" si="3"/>
        <v>2.3552702491762459E-2</v>
      </c>
      <c r="I47" s="36">
        <f t="shared" si="3"/>
        <v>1.316147958851998E-2</v>
      </c>
      <c r="K47" s="41">
        <f t="shared" si="5"/>
        <v>2.5944371624987497E-2</v>
      </c>
      <c r="L47" s="41">
        <f t="shared" si="4"/>
        <v>1.827524585182522E-2</v>
      </c>
      <c r="M47" s="41">
        <f t="shared" si="4"/>
        <v>2.1731958060580855E-2</v>
      </c>
      <c r="N47" s="41">
        <f t="shared" si="4"/>
        <v>2.3926826094710557E-2</v>
      </c>
      <c r="O47" s="41">
        <f t="shared" si="4"/>
        <v>4.1036482759915213E-2</v>
      </c>
      <c r="P47" s="41">
        <f t="shared" si="4"/>
        <v>5.3288432056630058E-2</v>
      </c>
      <c r="Q47" s="41">
        <f t="shared" si="4"/>
        <v>3.9364805125423563E-2</v>
      </c>
      <c r="R47" s="41">
        <f t="shared" si="4"/>
        <v>1.772930522837287E-2</v>
      </c>
    </row>
    <row r="48" spans="1:18" x14ac:dyDescent="0.25">
      <c r="A48" s="2">
        <v>6</v>
      </c>
      <c r="B48" s="36">
        <f t="shared" si="3"/>
        <v>3.9133769952721636E-2</v>
      </c>
      <c r="C48" s="36">
        <f t="shared" si="3"/>
        <v>3.7037975849596456E-2</v>
      </c>
      <c r="D48" s="36">
        <f t="shared" si="3"/>
        <v>2.9201778436601961E-2</v>
      </c>
      <c r="E48" s="36">
        <f t="shared" si="3"/>
        <v>3.7014656999163349E-2</v>
      </c>
      <c r="F48" s="36">
        <f t="shared" si="3"/>
        <v>5.7145895165788656E-2</v>
      </c>
      <c r="G48" s="36">
        <f t="shared" si="3"/>
        <v>5.1897461064501049E-2</v>
      </c>
      <c r="H48" s="36">
        <f t="shared" si="3"/>
        <v>4.5970333299033841E-2</v>
      </c>
      <c r="I48" s="36">
        <f t="shared" si="3"/>
        <v>2.5919516084657944E-2</v>
      </c>
      <c r="K48" s="41">
        <f t="shared" si="5"/>
        <v>6.5078141577709137E-2</v>
      </c>
      <c r="L48" s="41">
        <f t="shared" si="4"/>
        <v>5.531322170142168E-2</v>
      </c>
      <c r="M48" s="41">
        <f t="shared" si="4"/>
        <v>5.0933736497182816E-2</v>
      </c>
      <c r="N48" s="41">
        <f t="shared" si="4"/>
        <v>6.0941483093873906E-2</v>
      </c>
      <c r="O48" s="41">
        <f t="shared" si="4"/>
        <v>9.8182377925703862E-2</v>
      </c>
      <c r="P48" s="41">
        <f t="shared" si="4"/>
        <v>0.10518589312113111</v>
      </c>
      <c r="Q48" s="41">
        <f t="shared" si="4"/>
        <v>8.5335138424457405E-2</v>
      </c>
      <c r="R48" s="41">
        <f t="shared" si="4"/>
        <v>4.3648821313030814E-2</v>
      </c>
    </row>
    <row r="49" spans="1:18" x14ac:dyDescent="0.25">
      <c r="A49" s="2">
        <v>7</v>
      </c>
      <c r="B49" s="36">
        <f t="shared" si="3"/>
        <v>8.0140948806733267E-2</v>
      </c>
      <c r="C49" s="36">
        <f t="shared" si="3"/>
        <v>8.9222890920090003E-2</v>
      </c>
      <c r="D49" s="36">
        <f t="shared" si="3"/>
        <v>5.8566322292714981E-2</v>
      </c>
      <c r="E49" s="36">
        <f t="shared" si="3"/>
        <v>8.3689840994547945E-2</v>
      </c>
      <c r="F49" s="36">
        <f t="shared" si="3"/>
        <v>0.10669177335737332</v>
      </c>
      <c r="G49" s="36">
        <f t="shared" si="3"/>
        <v>8.0802730095521136E-2</v>
      </c>
      <c r="H49" s="36">
        <f t="shared" si="3"/>
        <v>8.1180462245448295E-2</v>
      </c>
      <c r="I49" s="36">
        <f t="shared" si="3"/>
        <v>6.4731223839618837E-2</v>
      </c>
      <c r="K49" s="41">
        <f t="shared" si="5"/>
        <v>0.14521909038444242</v>
      </c>
      <c r="L49" s="41">
        <f t="shared" si="4"/>
        <v>0.14453611262151167</v>
      </c>
      <c r="M49" s="41">
        <f t="shared" si="4"/>
        <v>0.1095000587898978</v>
      </c>
      <c r="N49" s="41">
        <f t="shared" si="4"/>
        <v>0.14463132408842186</v>
      </c>
      <c r="O49" s="41">
        <f t="shared" si="4"/>
        <v>0.20487415128307718</v>
      </c>
      <c r="P49" s="41">
        <f t="shared" si="4"/>
        <v>0.18598862321665224</v>
      </c>
      <c r="Q49" s="41">
        <f t="shared" si="4"/>
        <v>0.1665156006699057</v>
      </c>
      <c r="R49" s="41">
        <f t="shared" si="4"/>
        <v>0.10838004515264965</v>
      </c>
    </row>
    <row r="50" spans="1:18" x14ac:dyDescent="0.25">
      <c r="A50" s="2">
        <v>8</v>
      </c>
      <c r="B50" s="36">
        <f t="shared" si="3"/>
        <v>0.14752799809231287</v>
      </c>
      <c r="C50" s="36">
        <f t="shared" si="3"/>
        <v>0.19793092810242546</v>
      </c>
      <c r="D50" s="36">
        <f t="shared" si="3"/>
        <v>0.10465225762669146</v>
      </c>
      <c r="E50" s="36">
        <f t="shared" si="3"/>
        <v>0.13600381085938831</v>
      </c>
      <c r="F50" s="36">
        <f t="shared" si="3"/>
        <v>0.15869000989032436</v>
      </c>
      <c r="G50" s="36">
        <f t="shared" si="3"/>
        <v>0.14037252393742891</v>
      </c>
      <c r="H50" s="36">
        <f t="shared" si="3"/>
        <v>0.14898322799641739</v>
      </c>
      <c r="I50" s="36">
        <f t="shared" si="3"/>
        <v>0.12151685739435329</v>
      </c>
      <c r="K50" s="41">
        <f t="shared" si="5"/>
        <v>0.29274708847675529</v>
      </c>
      <c r="L50" s="41">
        <f t="shared" si="4"/>
        <v>0.34246704072393713</v>
      </c>
      <c r="M50" s="41">
        <f t="shared" si="4"/>
        <v>0.21415231641658927</v>
      </c>
      <c r="N50" s="41">
        <f t="shared" si="4"/>
        <v>0.28063513494781017</v>
      </c>
      <c r="O50" s="41">
        <f t="shared" si="4"/>
        <v>0.36356416117340151</v>
      </c>
      <c r="P50" s="41">
        <f t="shared" si="4"/>
        <v>0.32636114715408115</v>
      </c>
      <c r="Q50" s="41">
        <f t="shared" si="4"/>
        <v>0.31549882866632306</v>
      </c>
      <c r="R50" s="41">
        <f t="shared" si="4"/>
        <v>0.22989690254700296</v>
      </c>
    </row>
    <row r="51" spans="1:18" x14ac:dyDescent="0.25">
      <c r="A51" s="2">
        <v>9</v>
      </c>
      <c r="B51" s="36">
        <f t="shared" si="3"/>
        <v>0.17789802051027989</v>
      </c>
      <c r="C51" s="36">
        <f t="shared" si="3"/>
        <v>0.20779684059577549</v>
      </c>
      <c r="D51" s="36">
        <f t="shared" si="3"/>
        <v>0.14955058076696293</v>
      </c>
      <c r="E51" s="36">
        <f t="shared" si="3"/>
        <v>0.1890894347084161</v>
      </c>
      <c r="F51" s="36">
        <f t="shared" si="3"/>
        <v>0.1925083952659612</v>
      </c>
      <c r="G51" s="36">
        <f t="shared" si="3"/>
        <v>0.15228361677740465</v>
      </c>
      <c r="H51" s="36">
        <f t="shared" si="3"/>
        <v>0.17062161054206182</v>
      </c>
      <c r="I51" s="36">
        <f t="shared" si="3"/>
        <v>0.17766355127091743</v>
      </c>
      <c r="K51" s="41">
        <f t="shared" si="5"/>
        <v>0.47064510898703515</v>
      </c>
      <c r="L51" s="41">
        <f t="shared" si="4"/>
        <v>0.5502638813197126</v>
      </c>
      <c r="M51" s="41">
        <f t="shared" si="4"/>
        <v>0.3637028971835522</v>
      </c>
      <c r="N51" s="41">
        <f t="shared" si="4"/>
        <v>0.46972456965622628</v>
      </c>
      <c r="O51" s="41">
        <f t="shared" si="4"/>
        <v>0.55607255643936271</v>
      </c>
      <c r="P51" s="41">
        <f t="shared" si="4"/>
        <v>0.47864476393148581</v>
      </c>
      <c r="Q51" s="41">
        <f t="shared" si="4"/>
        <v>0.48612043920838488</v>
      </c>
      <c r="R51" s="41">
        <f t="shared" si="4"/>
        <v>0.40756045381792039</v>
      </c>
    </row>
    <row r="52" spans="1:18" x14ac:dyDescent="0.25">
      <c r="A52" s="2">
        <v>10</v>
      </c>
      <c r="B52" s="36">
        <f t="shared" si="3"/>
        <v>0.22583638278862461</v>
      </c>
      <c r="C52" s="36">
        <f t="shared" si="3"/>
        <v>0.20419774236416519</v>
      </c>
      <c r="D52" s="36">
        <f t="shared" si="3"/>
        <v>0.20989527828897514</v>
      </c>
      <c r="E52" s="36">
        <f t="shared" si="3"/>
        <v>0.22056424280545167</v>
      </c>
      <c r="F52" s="36">
        <f t="shared" si="3"/>
        <v>0.2330726283484589</v>
      </c>
      <c r="G52" s="36">
        <f t="shared" si="3"/>
        <v>0.21527187443666324</v>
      </c>
      <c r="H52" s="36">
        <f t="shared" si="3"/>
        <v>0.2236918825355336</v>
      </c>
      <c r="I52" s="36">
        <f t="shared" si="3"/>
        <v>0.24167935688153641</v>
      </c>
      <c r="K52" s="41">
        <f t="shared" si="5"/>
        <v>0.69648149177565977</v>
      </c>
      <c r="L52" s="41">
        <f t="shared" si="4"/>
        <v>0.75446162368387781</v>
      </c>
      <c r="M52" s="41">
        <f t="shared" si="4"/>
        <v>0.57359817547252734</v>
      </c>
      <c r="N52" s="41">
        <f t="shared" si="4"/>
        <v>0.69028881246167795</v>
      </c>
      <c r="O52" s="41">
        <f t="shared" si="4"/>
        <v>0.78914518478782159</v>
      </c>
      <c r="P52" s="41">
        <f t="shared" si="4"/>
        <v>0.69391663836814899</v>
      </c>
      <c r="Q52" s="41">
        <f t="shared" si="4"/>
        <v>0.70981232174391851</v>
      </c>
      <c r="R52" s="41">
        <f t="shared" si="4"/>
        <v>0.6492398106994568</v>
      </c>
    </row>
    <row r="53" spans="1:18" x14ac:dyDescent="0.25">
      <c r="A53" s="2">
        <v>11</v>
      </c>
      <c r="B53" s="36">
        <f t="shared" si="3"/>
        <v>0.15995534578192253</v>
      </c>
      <c r="C53" s="36">
        <f t="shared" si="3"/>
        <v>0.14551355388307244</v>
      </c>
      <c r="D53" s="36">
        <f t="shared" si="3"/>
        <v>0.21143148721461646</v>
      </c>
      <c r="E53" s="36">
        <f t="shared" si="3"/>
        <v>0.15933870422316018</v>
      </c>
      <c r="F53" s="36">
        <f t="shared" si="3"/>
        <v>0.12957911557620405</v>
      </c>
      <c r="G53" s="36">
        <f t="shared" si="3"/>
        <v>0.18427369841393806</v>
      </c>
      <c r="H53" s="36">
        <f t="shared" si="3"/>
        <v>0.15166471353487468</v>
      </c>
      <c r="I53" s="36">
        <f t="shared" si="3"/>
        <v>0.18148588211491248</v>
      </c>
      <c r="K53" s="41">
        <f t="shared" si="5"/>
        <v>0.85643683755758226</v>
      </c>
      <c r="L53" s="41">
        <f t="shared" si="4"/>
        <v>0.89997517756695022</v>
      </c>
      <c r="M53" s="41">
        <f t="shared" si="4"/>
        <v>0.7850296626871438</v>
      </c>
      <c r="N53" s="41">
        <f t="shared" si="4"/>
        <v>0.84962751668483816</v>
      </c>
      <c r="O53" s="41">
        <f t="shared" si="4"/>
        <v>0.91872430036402564</v>
      </c>
      <c r="P53" s="41">
        <f t="shared" si="4"/>
        <v>0.87819033678208702</v>
      </c>
      <c r="Q53" s="41">
        <f t="shared" si="4"/>
        <v>0.86147703527879316</v>
      </c>
      <c r="R53" s="41">
        <f t="shared" si="4"/>
        <v>0.83072569281436925</v>
      </c>
    </row>
    <row r="54" spans="1:18" x14ac:dyDescent="0.25">
      <c r="A54" s="2">
        <v>12</v>
      </c>
      <c r="B54" s="36">
        <f t="shared" si="3"/>
        <v>9.9572125003727238E-2</v>
      </c>
      <c r="C54" s="36">
        <f t="shared" si="3"/>
        <v>7.8848164917401264E-2</v>
      </c>
      <c r="D54" s="36">
        <f t="shared" si="3"/>
        <v>0.13928449395604561</v>
      </c>
      <c r="E54" s="36">
        <f t="shared" si="3"/>
        <v>0.10140670273102918</v>
      </c>
      <c r="F54" s="36">
        <f t="shared" si="3"/>
        <v>5.6256712568908629E-2</v>
      </c>
      <c r="G54" s="36">
        <f t="shared" si="3"/>
        <v>9.0448657195653551E-2</v>
      </c>
      <c r="H54" s="36">
        <f t="shared" si="3"/>
        <v>9.6294399159762234E-2</v>
      </c>
      <c r="I54" s="36">
        <f t="shared" si="3"/>
        <v>0.1034078314361906</v>
      </c>
      <c r="K54" s="41">
        <f t="shared" si="5"/>
        <v>0.95600896256130952</v>
      </c>
      <c r="L54" s="41">
        <f t="shared" si="4"/>
        <v>0.97882334248435154</v>
      </c>
      <c r="M54" s="41">
        <f t="shared" si="4"/>
        <v>0.92431415664318939</v>
      </c>
      <c r="N54" s="41">
        <f t="shared" si="4"/>
        <v>0.9510342194158673</v>
      </c>
      <c r="O54" s="41">
        <f t="shared" si="4"/>
        <v>0.97498101293293427</v>
      </c>
      <c r="P54" s="41">
        <f t="shared" si="4"/>
        <v>0.96863899397774056</v>
      </c>
      <c r="Q54" s="41">
        <f t="shared" si="4"/>
        <v>0.95777143443855539</v>
      </c>
      <c r="R54" s="41">
        <f t="shared" si="4"/>
        <v>0.93413352425055984</v>
      </c>
    </row>
    <row r="55" spans="1:18" x14ac:dyDescent="0.25">
      <c r="A55" s="2">
        <v>13</v>
      </c>
      <c r="B55" s="36">
        <f t="shared" si="3"/>
        <v>4.3991037438690483E-2</v>
      </c>
      <c r="C55" s="36">
        <f t="shared" si="3"/>
        <v>2.1176657515648487E-2</v>
      </c>
      <c r="D55" s="36">
        <f t="shared" si="3"/>
        <v>7.5685843356810598E-2</v>
      </c>
      <c r="E55" s="36">
        <f t="shared" si="3"/>
        <v>4.8965780584132708E-2</v>
      </c>
      <c r="F55" s="36">
        <f t="shared" si="3"/>
        <v>2.5018987067065693E-2</v>
      </c>
      <c r="G55" s="36">
        <f t="shared" si="3"/>
        <v>3.1361006022259344E-2</v>
      </c>
      <c r="H55" s="36">
        <f t="shared" si="3"/>
        <v>4.2228565561444581E-2</v>
      </c>
      <c r="I55" s="36">
        <f t="shared" si="3"/>
        <v>6.5866475749440101E-2</v>
      </c>
      <c r="K55" s="41">
        <f t="shared" si="5"/>
        <v>1</v>
      </c>
      <c r="L55" s="41">
        <f t="shared" si="4"/>
        <v>1</v>
      </c>
      <c r="M55" s="41">
        <f t="shared" si="4"/>
        <v>1</v>
      </c>
      <c r="N55" s="41">
        <f t="shared" si="4"/>
        <v>1</v>
      </c>
      <c r="O55" s="41">
        <f t="shared" si="4"/>
        <v>1</v>
      </c>
      <c r="P55" s="41">
        <f t="shared" si="4"/>
        <v>0.99999999999999989</v>
      </c>
      <c r="Q55" s="41">
        <f t="shared" si="4"/>
        <v>1</v>
      </c>
      <c r="R55" s="41">
        <f t="shared" si="4"/>
        <v>1</v>
      </c>
    </row>
    <row r="56" spans="1:18" x14ac:dyDescent="0.25">
      <c r="A56" s="52" t="s">
        <v>70</v>
      </c>
      <c r="B56" s="52"/>
      <c r="C56" s="52"/>
      <c r="D56" s="52"/>
      <c r="E56" s="52"/>
    </row>
    <row r="57" spans="1:18" x14ac:dyDescent="0.25">
      <c r="A57" s="52" t="s">
        <v>68</v>
      </c>
      <c r="B57" s="52"/>
      <c r="C57" s="52"/>
      <c r="D57" s="52"/>
      <c r="E57" s="52"/>
    </row>
    <row r="58" spans="1:18" ht="60" x14ac:dyDescent="0.25">
      <c r="B58" s="40" t="s">
        <v>11</v>
      </c>
      <c r="D58" s="40" t="s">
        <v>8</v>
      </c>
      <c r="F58" s="40" t="s">
        <v>9</v>
      </c>
      <c r="H58" s="40" t="s">
        <v>7</v>
      </c>
      <c r="J58" s="40" t="s">
        <v>5</v>
      </c>
      <c r="L58" s="40" t="s">
        <v>4</v>
      </c>
      <c r="N58" s="40" t="s">
        <v>3</v>
      </c>
      <c r="P58" s="40" t="s">
        <v>2</v>
      </c>
    </row>
    <row r="59" spans="1:18" x14ac:dyDescent="0.25">
      <c r="A59" s="39">
        <v>-2.97505</v>
      </c>
      <c r="B59" s="40">
        <v>60153</v>
      </c>
      <c r="C59" s="39">
        <v>-2.7715900000000002</v>
      </c>
      <c r="D59" s="40">
        <v>1996</v>
      </c>
      <c r="E59" s="39">
        <v>-2.9662600000000001</v>
      </c>
      <c r="F59" s="40">
        <v>109548</v>
      </c>
      <c r="G59" s="39">
        <v>-3.10256</v>
      </c>
      <c r="H59" s="40">
        <v>51718</v>
      </c>
      <c r="I59" s="39">
        <v>-3.16595</v>
      </c>
      <c r="J59" s="40">
        <v>99849</v>
      </c>
      <c r="K59" s="39">
        <v>-2.83596</v>
      </c>
      <c r="L59" s="40">
        <v>111519</v>
      </c>
      <c r="M59" s="39">
        <v>-2.9273899999999999</v>
      </c>
      <c r="N59" s="40">
        <v>77295</v>
      </c>
      <c r="O59" s="39">
        <v>-3.04338</v>
      </c>
      <c r="P59" s="40">
        <v>88474</v>
      </c>
    </row>
    <row r="60" spans="1:18" x14ac:dyDescent="0.25">
      <c r="A60" s="39">
        <v>-2.5335299999999998</v>
      </c>
      <c r="B60" s="40">
        <v>176531</v>
      </c>
      <c r="C60" s="39">
        <v>-2.32199</v>
      </c>
      <c r="D60" s="40">
        <v>48399</v>
      </c>
      <c r="E60" s="39">
        <v>-2.53592</v>
      </c>
      <c r="F60" s="40">
        <v>264500</v>
      </c>
      <c r="G60" s="39">
        <v>-2.63293</v>
      </c>
      <c r="H60" s="40">
        <v>305219</v>
      </c>
      <c r="I60" s="39">
        <v>-2.6987199999999998</v>
      </c>
      <c r="J60" s="40">
        <v>105975</v>
      </c>
      <c r="K60" s="39">
        <v>-2.42686</v>
      </c>
      <c r="L60" s="40">
        <v>237201</v>
      </c>
      <c r="M60" s="39">
        <v>-2.4833799999999999</v>
      </c>
      <c r="N60" s="40">
        <v>361702</v>
      </c>
      <c r="O60" s="39">
        <v>-2.60982</v>
      </c>
      <c r="P60" s="40">
        <v>181337</v>
      </c>
    </row>
    <row r="61" spans="1:18" x14ac:dyDescent="0.25">
      <c r="A61" s="39">
        <v>-2.0920100000000001</v>
      </c>
      <c r="B61" s="40">
        <v>483921</v>
      </c>
      <c r="C61" s="39">
        <v>-1.8723799999999999</v>
      </c>
      <c r="D61" s="40">
        <v>101411</v>
      </c>
      <c r="E61" s="39">
        <v>-2.1055799999999998</v>
      </c>
      <c r="F61" s="40">
        <v>663745</v>
      </c>
      <c r="G61" s="39">
        <v>-2.1632899999999999</v>
      </c>
      <c r="H61" s="40">
        <v>824794</v>
      </c>
      <c r="I61" s="39">
        <v>-2.23149</v>
      </c>
      <c r="J61" s="40">
        <v>514601</v>
      </c>
      <c r="K61" s="39">
        <v>-2.0177700000000001</v>
      </c>
      <c r="L61" s="40">
        <v>442899</v>
      </c>
      <c r="M61" s="39">
        <v>-2.0393699999999999</v>
      </c>
      <c r="N61" s="40">
        <v>916278</v>
      </c>
      <c r="O61" s="39">
        <v>-2.1762600000000001</v>
      </c>
      <c r="P61" s="40">
        <v>433624</v>
      </c>
    </row>
    <row r="62" spans="1:18" x14ac:dyDescent="0.25">
      <c r="A62" s="39">
        <v>-1.65049</v>
      </c>
      <c r="B62" s="40">
        <v>1152138</v>
      </c>
      <c r="C62" s="39">
        <v>-1.4227700000000001</v>
      </c>
      <c r="D62" s="40">
        <v>227217</v>
      </c>
      <c r="E62" s="39">
        <v>-1.6752499999999999</v>
      </c>
      <c r="F62" s="40">
        <v>1554951</v>
      </c>
      <c r="G62" s="39">
        <v>-1.6936599999999999</v>
      </c>
      <c r="H62" s="40">
        <v>2275392</v>
      </c>
      <c r="I62" s="39">
        <v>-1.76427</v>
      </c>
      <c r="J62" s="40">
        <v>1646078</v>
      </c>
      <c r="K62" s="39">
        <v>-1.60867</v>
      </c>
      <c r="L62" s="40">
        <v>1017227</v>
      </c>
      <c r="M62" s="39">
        <v>-1.59537</v>
      </c>
      <c r="N62" s="40">
        <v>1935395</v>
      </c>
      <c r="O62" s="39">
        <v>-1.7426999999999999</v>
      </c>
      <c r="P62" s="40">
        <v>1070236</v>
      </c>
    </row>
    <row r="63" spans="1:18" x14ac:dyDescent="0.25">
      <c r="A63" s="39">
        <v>-1.2089700000000001</v>
      </c>
      <c r="B63" s="40">
        <v>1941990</v>
      </c>
      <c r="C63" s="39">
        <v>-0.97316000000000003</v>
      </c>
      <c r="D63" s="40">
        <v>397105</v>
      </c>
      <c r="E63" s="39">
        <v>-1.24491</v>
      </c>
      <c r="F63" s="40">
        <v>3313422</v>
      </c>
      <c r="G63" s="39">
        <v>-1.2240200000000001</v>
      </c>
      <c r="H63" s="40">
        <v>4731200</v>
      </c>
      <c r="I63" s="39">
        <v>-1.29704</v>
      </c>
      <c r="J63" s="40">
        <v>3288228</v>
      </c>
      <c r="K63" s="39">
        <v>-1.19957</v>
      </c>
      <c r="L63" s="40">
        <v>1753933</v>
      </c>
      <c r="M63" s="39">
        <v>-1.1513599999999999</v>
      </c>
      <c r="N63" s="40">
        <v>3108579</v>
      </c>
      <c r="O63" s="39">
        <v>-1.30914</v>
      </c>
      <c r="P63" s="40">
        <v>2495925</v>
      </c>
    </row>
    <row r="64" spans="1:18" x14ac:dyDescent="0.25">
      <c r="A64" s="39">
        <v>-0.76744999999999997</v>
      </c>
      <c r="B64" s="40">
        <v>3511410</v>
      </c>
      <c r="C64" s="39">
        <v>-0.52354999999999996</v>
      </c>
      <c r="D64" s="40">
        <v>490991</v>
      </c>
      <c r="E64" s="39">
        <v>-0.81457999999999997</v>
      </c>
      <c r="F64" s="40">
        <v>5249391</v>
      </c>
      <c r="G64" s="39">
        <v>-0.75439000000000001</v>
      </c>
      <c r="H64" s="40">
        <v>7692823</v>
      </c>
      <c r="I64" s="39">
        <v>-0.82981000000000005</v>
      </c>
      <c r="J64" s="40">
        <v>4761014</v>
      </c>
      <c r="K64" s="39">
        <v>-0.79047999999999996</v>
      </c>
      <c r="L64" s="40">
        <v>3346572</v>
      </c>
      <c r="M64" s="39">
        <v>-0.70735000000000003</v>
      </c>
      <c r="N64" s="40">
        <v>4769207</v>
      </c>
      <c r="O64" s="39">
        <v>-0.87558000000000002</v>
      </c>
      <c r="P64" s="40">
        <v>3912323</v>
      </c>
    </row>
    <row r="65" spans="1:16" x14ac:dyDescent="0.25">
      <c r="A65" s="39">
        <v>-0.32593</v>
      </c>
      <c r="B65" s="40">
        <v>3776174</v>
      </c>
      <c r="C65" s="39">
        <v>-7.3940000000000006E-2</v>
      </c>
      <c r="D65" s="40">
        <v>540745</v>
      </c>
      <c r="E65" s="39">
        <v>-0.38424000000000003</v>
      </c>
      <c r="F65" s="40">
        <v>5978232</v>
      </c>
      <c r="G65" s="39">
        <v>-0.28475</v>
      </c>
      <c r="H65" s="40">
        <v>9464949</v>
      </c>
      <c r="I65" s="39">
        <v>-0.36258000000000001</v>
      </c>
      <c r="J65" s="40">
        <v>5650791</v>
      </c>
      <c r="K65" s="39">
        <v>-0.38138</v>
      </c>
      <c r="L65" s="40">
        <v>2948079</v>
      </c>
      <c r="M65" s="39">
        <v>-0.26334000000000002</v>
      </c>
      <c r="N65" s="40">
        <v>5752341</v>
      </c>
      <c r="O65" s="39">
        <v>-0.44202000000000002</v>
      </c>
      <c r="P65" s="40">
        <v>4442518</v>
      </c>
    </row>
    <row r="66" spans="1:16" x14ac:dyDescent="0.25">
      <c r="A66" s="40">
        <v>0.11559</v>
      </c>
      <c r="B66" s="40">
        <v>4327159</v>
      </c>
      <c r="C66" s="40">
        <v>0.37567</v>
      </c>
      <c r="D66" s="40">
        <v>524664</v>
      </c>
      <c r="E66" s="40">
        <v>4.6089999999999999E-2</v>
      </c>
      <c r="F66" s="40">
        <v>6630167</v>
      </c>
      <c r="G66" s="40">
        <v>0.18487999999999999</v>
      </c>
      <c r="H66" s="40">
        <v>9135345</v>
      </c>
      <c r="I66" s="40">
        <v>0.10465000000000001</v>
      </c>
      <c r="J66" s="40">
        <v>7045620</v>
      </c>
      <c r="K66" s="40">
        <v>2.7720000000000002E-2</v>
      </c>
      <c r="L66" s="40">
        <v>3869359</v>
      </c>
      <c r="M66" s="40">
        <v>0.18067</v>
      </c>
      <c r="N66" s="40">
        <v>6515328</v>
      </c>
      <c r="O66" s="39">
        <v>-8.4600000000000005E-3</v>
      </c>
      <c r="P66" s="40">
        <v>5199913</v>
      </c>
    </row>
    <row r="67" spans="1:16" x14ac:dyDescent="0.25">
      <c r="A67" s="40">
        <v>0.55710999999999999</v>
      </c>
      <c r="B67" s="40">
        <v>3260500</v>
      </c>
      <c r="C67" s="40">
        <v>0.82528000000000001</v>
      </c>
      <c r="D67" s="40">
        <v>386105</v>
      </c>
      <c r="E67" s="40">
        <v>0.47643000000000002</v>
      </c>
      <c r="F67" s="40">
        <v>5548155</v>
      </c>
      <c r="G67" s="40">
        <v>0.65451999999999999</v>
      </c>
      <c r="H67" s="40">
        <v>7319902</v>
      </c>
      <c r="I67" s="40">
        <v>0.57186999999999999</v>
      </c>
      <c r="J67" s="40">
        <v>6071851</v>
      </c>
      <c r="K67" s="40">
        <v>0.43680999999999998</v>
      </c>
      <c r="L67" s="40">
        <v>3051478</v>
      </c>
      <c r="M67" s="40">
        <v>0.62468000000000001</v>
      </c>
      <c r="N67" s="40">
        <v>4785666</v>
      </c>
      <c r="O67" s="40">
        <v>0.42510999999999999</v>
      </c>
      <c r="P67" s="40">
        <v>4526623</v>
      </c>
    </row>
    <row r="68" spans="1:16" x14ac:dyDescent="0.25">
      <c r="A68" s="40">
        <v>0.99863000000000002</v>
      </c>
      <c r="B68" s="40">
        <v>2795279</v>
      </c>
      <c r="C68" s="40">
        <v>1.27488</v>
      </c>
      <c r="D68" s="40">
        <v>288337</v>
      </c>
      <c r="E68" s="40">
        <v>0.90676000000000001</v>
      </c>
      <c r="F68" s="40">
        <v>4470155</v>
      </c>
      <c r="G68" s="40">
        <v>1.12415</v>
      </c>
      <c r="H68" s="40">
        <v>5008729</v>
      </c>
      <c r="I68" s="40">
        <v>1.0390999999999999</v>
      </c>
      <c r="J68" s="40">
        <v>4341421</v>
      </c>
      <c r="K68" s="40">
        <v>0.84591000000000005</v>
      </c>
      <c r="L68" s="40">
        <v>2810323</v>
      </c>
      <c r="M68" s="40">
        <v>1.0686800000000001</v>
      </c>
      <c r="N68" s="40">
        <v>4089417</v>
      </c>
      <c r="O68" s="40">
        <v>0.85867000000000004</v>
      </c>
      <c r="P68" s="40">
        <v>3805387</v>
      </c>
    </row>
    <row r="69" spans="1:16" x14ac:dyDescent="0.25">
      <c r="A69" s="40">
        <v>1.44015</v>
      </c>
      <c r="B69" s="40">
        <v>1583726</v>
      </c>
      <c r="C69" s="40">
        <v>1.7244900000000001</v>
      </c>
      <c r="D69" s="40">
        <v>163899</v>
      </c>
      <c r="E69" s="40">
        <v>1.3371</v>
      </c>
      <c r="F69" s="40">
        <v>2767658</v>
      </c>
      <c r="G69" s="40">
        <v>1.59379</v>
      </c>
      <c r="H69" s="40">
        <v>2836021</v>
      </c>
      <c r="I69" s="40">
        <v>1.5063299999999999</v>
      </c>
      <c r="J69" s="40">
        <v>2061791</v>
      </c>
      <c r="K69" s="40">
        <v>1.2549999999999999</v>
      </c>
      <c r="L69" s="40">
        <v>1795477</v>
      </c>
      <c r="M69" s="40">
        <v>1.5126900000000001</v>
      </c>
      <c r="N69" s="40">
        <v>2284311</v>
      </c>
      <c r="O69" s="40">
        <v>1.29223</v>
      </c>
      <c r="P69" s="40">
        <v>2401996</v>
      </c>
    </row>
    <row r="70" spans="1:16" x14ac:dyDescent="0.25">
      <c r="A70" s="40">
        <v>1.88167</v>
      </c>
      <c r="B70" s="40">
        <v>873850</v>
      </c>
      <c r="C70" s="40">
        <v>2.1741000000000001</v>
      </c>
      <c r="D70" s="40">
        <v>52890</v>
      </c>
      <c r="E70" s="40">
        <v>1.7674399999999999</v>
      </c>
      <c r="F70" s="40">
        <v>1591081</v>
      </c>
      <c r="G70" s="40">
        <v>2.0634199999999998</v>
      </c>
      <c r="H70" s="40">
        <v>1456422</v>
      </c>
      <c r="I70" s="40">
        <v>1.97356</v>
      </c>
      <c r="J70" s="40">
        <v>1018969</v>
      </c>
      <c r="K70" s="40">
        <v>1.6640999999999999</v>
      </c>
      <c r="L70" s="40">
        <v>1074708</v>
      </c>
      <c r="M70" s="40">
        <v>1.9567000000000001</v>
      </c>
      <c r="N70" s="40">
        <v>938743</v>
      </c>
      <c r="O70" s="40">
        <v>1.7257899999999999</v>
      </c>
      <c r="P70" s="40">
        <v>1360276</v>
      </c>
    </row>
    <row r="71" spans="1:16" x14ac:dyDescent="0.25">
      <c r="A71" s="40">
        <v>2.3231899999999999</v>
      </c>
      <c r="B71" s="40">
        <v>335909</v>
      </c>
      <c r="C71" s="40">
        <v>2.62371</v>
      </c>
      <c r="D71" s="40">
        <v>12802</v>
      </c>
      <c r="E71" s="40">
        <v>2.1977699999999998</v>
      </c>
      <c r="F71" s="40">
        <v>992452</v>
      </c>
      <c r="G71" s="40">
        <v>2.5330599999999999</v>
      </c>
      <c r="H71" s="40">
        <v>495809</v>
      </c>
      <c r="I71" s="40">
        <v>2.4407800000000002</v>
      </c>
      <c r="J71" s="40">
        <v>443146</v>
      </c>
      <c r="K71" s="40">
        <v>2.0731999999999999</v>
      </c>
      <c r="L71" s="40">
        <v>692877</v>
      </c>
      <c r="M71" s="40">
        <v>2.4007100000000001</v>
      </c>
      <c r="N71" s="40">
        <v>299506</v>
      </c>
      <c r="O71" s="40">
        <v>2.1593499999999999</v>
      </c>
      <c r="P71" s="40">
        <v>744972</v>
      </c>
    </row>
    <row r="74" spans="1:16" ht="30" x14ac:dyDescent="0.25">
      <c r="B74" s="40" t="s">
        <v>11</v>
      </c>
      <c r="C74" s="40" t="s">
        <v>8</v>
      </c>
      <c r="D74" s="40" t="s">
        <v>9</v>
      </c>
      <c r="E74" s="40" t="s">
        <v>7</v>
      </c>
      <c r="F74" s="40" t="s">
        <v>5</v>
      </c>
      <c r="G74" s="40" t="s">
        <v>4</v>
      </c>
      <c r="H74" s="40" t="s">
        <v>3</v>
      </c>
      <c r="I74" s="40" t="s">
        <v>2</v>
      </c>
    </row>
    <row r="75" spans="1:16" x14ac:dyDescent="0.25">
      <c r="A75" s="39">
        <v>1</v>
      </c>
      <c r="B75" s="40">
        <v>60153</v>
      </c>
      <c r="C75" s="40">
        <v>1996</v>
      </c>
      <c r="D75" s="40">
        <v>109548</v>
      </c>
      <c r="E75" s="40">
        <v>51718</v>
      </c>
      <c r="F75" s="40">
        <v>99849</v>
      </c>
      <c r="G75" s="40">
        <v>111519</v>
      </c>
      <c r="H75" s="40">
        <v>77295</v>
      </c>
      <c r="I75" s="40">
        <v>88474</v>
      </c>
    </row>
    <row r="76" spans="1:16" x14ac:dyDescent="0.25">
      <c r="A76" s="39">
        <v>2</v>
      </c>
      <c r="B76" s="40">
        <v>176531</v>
      </c>
      <c r="C76" s="40">
        <v>48399</v>
      </c>
      <c r="D76" s="40">
        <v>264500</v>
      </c>
      <c r="E76" s="40">
        <v>305219</v>
      </c>
      <c r="F76" s="40">
        <v>105975</v>
      </c>
      <c r="G76" s="40">
        <v>237201</v>
      </c>
      <c r="H76" s="40">
        <v>361702</v>
      </c>
      <c r="I76" s="40">
        <v>181337</v>
      </c>
    </row>
    <row r="77" spans="1:16" x14ac:dyDescent="0.25">
      <c r="A77" s="39">
        <v>3</v>
      </c>
      <c r="B77" s="40">
        <v>483921</v>
      </c>
      <c r="C77" s="40">
        <v>101411</v>
      </c>
      <c r="D77" s="40">
        <v>663745</v>
      </c>
      <c r="E77" s="40">
        <v>824794</v>
      </c>
      <c r="F77" s="40">
        <v>514601</v>
      </c>
      <c r="G77" s="40">
        <v>442899</v>
      </c>
      <c r="H77" s="40">
        <v>916278</v>
      </c>
      <c r="I77" s="40">
        <v>433624</v>
      </c>
    </row>
    <row r="78" spans="1:16" x14ac:dyDescent="0.25">
      <c r="A78" s="39">
        <v>4</v>
      </c>
      <c r="B78" s="40">
        <v>1152138</v>
      </c>
      <c r="C78" s="40">
        <v>227217</v>
      </c>
      <c r="D78" s="40">
        <v>1554951</v>
      </c>
      <c r="E78" s="40">
        <v>2275392</v>
      </c>
      <c r="F78" s="40">
        <v>1646078</v>
      </c>
      <c r="G78" s="40">
        <v>1017227</v>
      </c>
      <c r="H78" s="40">
        <v>1935395</v>
      </c>
      <c r="I78" s="40">
        <v>1070236</v>
      </c>
    </row>
    <row r="79" spans="1:16" x14ac:dyDescent="0.25">
      <c r="A79" s="39">
        <v>5</v>
      </c>
      <c r="B79" s="40">
        <v>1941990</v>
      </c>
      <c r="C79" s="40">
        <v>397105</v>
      </c>
      <c r="D79" s="40">
        <v>3313422</v>
      </c>
      <c r="E79" s="40">
        <v>4731200</v>
      </c>
      <c r="F79" s="40">
        <v>3288228</v>
      </c>
      <c r="G79" s="40">
        <v>1753933</v>
      </c>
      <c r="H79" s="40">
        <v>3108579</v>
      </c>
      <c r="I79" s="40">
        <v>2495925</v>
      </c>
    </row>
    <row r="80" spans="1:16" x14ac:dyDescent="0.25">
      <c r="A80" s="39">
        <v>6</v>
      </c>
      <c r="B80" s="40">
        <v>3511410</v>
      </c>
      <c r="C80" s="40">
        <v>490991</v>
      </c>
      <c r="D80" s="40">
        <v>5249391</v>
      </c>
      <c r="E80" s="40">
        <v>7692823</v>
      </c>
      <c r="F80" s="40">
        <v>4761014</v>
      </c>
      <c r="G80" s="40">
        <v>3346572</v>
      </c>
      <c r="H80" s="40">
        <v>4769207</v>
      </c>
      <c r="I80" s="40">
        <v>3912323</v>
      </c>
    </row>
    <row r="81" spans="1:21" x14ac:dyDescent="0.25">
      <c r="A81" s="39">
        <v>7</v>
      </c>
      <c r="B81" s="40">
        <v>3776174</v>
      </c>
      <c r="C81" s="40">
        <v>540745</v>
      </c>
      <c r="D81" s="40">
        <v>5978232</v>
      </c>
      <c r="E81" s="40">
        <v>9464949</v>
      </c>
      <c r="F81" s="40">
        <v>5650791</v>
      </c>
      <c r="G81" s="40">
        <v>2948079</v>
      </c>
      <c r="H81" s="40">
        <v>5752341</v>
      </c>
      <c r="I81" s="40">
        <v>4442518</v>
      </c>
    </row>
    <row r="82" spans="1:21" x14ac:dyDescent="0.25">
      <c r="A82" s="40">
        <v>8</v>
      </c>
      <c r="B82" s="40">
        <v>4327159</v>
      </c>
      <c r="C82" s="40">
        <v>524664</v>
      </c>
      <c r="D82" s="40">
        <v>6630167</v>
      </c>
      <c r="E82" s="40">
        <v>9135345</v>
      </c>
      <c r="F82" s="40">
        <v>7045620</v>
      </c>
      <c r="G82" s="40">
        <v>3869359</v>
      </c>
      <c r="H82" s="40">
        <v>6515328</v>
      </c>
      <c r="I82" s="40">
        <v>5199913</v>
      </c>
    </row>
    <row r="83" spans="1:21" x14ac:dyDescent="0.25">
      <c r="A83" s="39">
        <v>9</v>
      </c>
      <c r="B83" s="40">
        <v>3260500</v>
      </c>
      <c r="C83" s="40">
        <v>386105</v>
      </c>
      <c r="D83" s="40">
        <v>5548155</v>
      </c>
      <c r="E83" s="40">
        <v>7319902</v>
      </c>
      <c r="F83" s="40">
        <v>6071851</v>
      </c>
      <c r="G83" s="40">
        <v>3051478</v>
      </c>
      <c r="H83" s="40">
        <v>4785666</v>
      </c>
      <c r="I83" s="40">
        <v>4526623</v>
      </c>
    </row>
    <row r="84" spans="1:21" x14ac:dyDescent="0.25">
      <c r="A84" s="39">
        <v>10</v>
      </c>
      <c r="B84" s="40">
        <v>2795279</v>
      </c>
      <c r="C84" s="40">
        <v>288337</v>
      </c>
      <c r="D84" s="40">
        <v>4470155</v>
      </c>
      <c r="E84" s="40">
        <v>5008729</v>
      </c>
      <c r="F84" s="40">
        <v>4341421</v>
      </c>
      <c r="G84" s="40">
        <v>2810323</v>
      </c>
      <c r="H84" s="40">
        <v>4089417</v>
      </c>
      <c r="I84" s="40">
        <v>3805387</v>
      </c>
    </row>
    <row r="85" spans="1:21" x14ac:dyDescent="0.25">
      <c r="A85" s="39">
        <v>11</v>
      </c>
      <c r="B85" s="40">
        <v>1583726</v>
      </c>
      <c r="C85" s="40">
        <v>163899</v>
      </c>
      <c r="D85" s="40">
        <v>2767658</v>
      </c>
      <c r="E85" s="40">
        <v>2836021</v>
      </c>
      <c r="F85" s="40">
        <v>2061791</v>
      </c>
      <c r="G85" s="40">
        <v>1795477</v>
      </c>
      <c r="H85" s="40">
        <v>2284311</v>
      </c>
      <c r="I85" s="40">
        <v>2401996</v>
      </c>
      <c r="U85" s="2" t="s">
        <v>33</v>
      </c>
    </row>
    <row r="86" spans="1:21" x14ac:dyDescent="0.25">
      <c r="A86" s="39">
        <v>12</v>
      </c>
      <c r="B86" s="40">
        <v>873850</v>
      </c>
      <c r="C86" s="40">
        <v>52890</v>
      </c>
      <c r="D86" s="40">
        <v>1591081</v>
      </c>
      <c r="E86" s="40">
        <v>1456422</v>
      </c>
      <c r="F86" s="40">
        <v>1018969</v>
      </c>
      <c r="G86" s="40">
        <v>1074708</v>
      </c>
      <c r="H86" s="40">
        <v>938743</v>
      </c>
      <c r="I86" s="40">
        <v>1360276</v>
      </c>
      <c r="U86" s="2" t="s">
        <v>34</v>
      </c>
    </row>
    <row r="87" spans="1:21" x14ac:dyDescent="0.25">
      <c r="A87" s="39">
        <v>13</v>
      </c>
      <c r="B87" s="40">
        <v>335909</v>
      </c>
      <c r="C87" s="40">
        <v>12802</v>
      </c>
      <c r="D87" s="40">
        <v>992452</v>
      </c>
      <c r="E87" s="40">
        <v>495809</v>
      </c>
      <c r="F87" s="40">
        <v>443146</v>
      </c>
      <c r="G87" s="40">
        <v>692877</v>
      </c>
      <c r="H87" s="40">
        <v>299506</v>
      </c>
      <c r="I87" s="40">
        <v>744972</v>
      </c>
      <c r="U87" s="2" t="s">
        <v>35</v>
      </c>
    </row>
    <row r="88" spans="1:21" x14ac:dyDescent="0.25">
      <c r="A88" s="39"/>
      <c r="B88" s="2">
        <f>SUM(B75:B87)</f>
        <v>24278740</v>
      </c>
      <c r="C88" s="2">
        <f t="shared" ref="C88:I88" si="6">SUM(C75:C87)</f>
        <v>3236561</v>
      </c>
      <c r="D88" s="2">
        <f t="shared" si="6"/>
        <v>39133457</v>
      </c>
      <c r="E88" s="2">
        <f t="shared" si="6"/>
        <v>51598323</v>
      </c>
      <c r="F88" s="2">
        <f t="shared" si="6"/>
        <v>37049334</v>
      </c>
      <c r="G88" s="2">
        <f t="shared" si="6"/>
        <v>23151652</v>
      </c>
      <c r="H88" s="2">
        <f t="shared" si="6"/>
        <v>35833768</v>
      </c>
      <c r="I88" s="2">
        <f t="shared" si="6"/>
        <v>30663604</v>
      </c>
      <c r="U88" s="2" t="s">
        <v>36</v>
      </c>
    </row>
    <row r="89" spans="1:21" x14ac:dyDescent="0.25">
      <c r="U89" s="2" t="s">
        <v>37</v>
      </c>
    </row>
    <row r="90" spans="1:21" ht="60" x14ac:dyDescent="0.25">
      <c r="B90" s="40" t="s">
        <v>11</v>
      </c>
      <c r="C90" s="40" t="s">
        <v>8</v>
      </c>
      <c r="D90" s="40" t="s">
        <v>9</v>
      </c>
      <c r="E90" s="40" t="s">
        <v>7</v>
      </c>
      <c r="F90" s="40" t="s">
        <v>5</v>
      </c>
      <c r="G90" s="40" t="s">
        <v>4</v>
      </c>
      <c r="H90" s="40" t="s">
        <v>3</v>
      </c>
      <c r="I90" s="40" t="s">
        <v>2</v>
      </c>
      <c r="K90" s="40" t="s">
        <v>11</v>
      </c>
      <c r="L90" s="40" t="s">
        <v>8</v>
      </c>
      <c r="M90" s="40" t="s">
        <v>9</v>
      </c>
      <c r="N90" s="40" t="s">
        <v>7</v>
      </c>
      <c r="O90" s="40" t="s">
        <v>5</v>
      </c>
      <c r="P90" s="40" t="s">
        <v>4</v>
      </c>
      <c r="Q90" s="40" t="s">
        <v>3</v>
      </c>
      <c r="R90" s="40" t="s">
        <v>2</v>
      </c>
    </row>
    <row r="91" spans="1:21" x14ac:dyDescent="0.25">
      <c r="A91" s="2">
        <v>1</v>
      </c>
      <c r="B91" s="36">
        <f>+B75/B$88</f>
        <v>2.4775997436440275E-3</v>
      </c>
      <c r="C91" s="36">
        <f t="shared" ref="C91:I91" si="7">+C75/C$88</f>
        <v>6.1670396448576124E-4</v>
      </c>
      <c r="D91" s="36">
        <f t="shared" si="7"/>
        <v>2.799343794237243E-3</v>
      </c>
      <c r="E91" s="36">
        <f t="shared" si="7"/>
        <v>1.0023193970858317E-3</v>
      </c>
      <c r="F91" s="36">
        <f t="shared" si="7"/>
        <v>2.6950282021263863E-3</v>
      </c>
      <c r="G91" s="36">
        <f t="shared" si="7"/>
        <v>4.8168916844465353E-3</v>
      </c>
      <c r="H91" s="36">
        <f t="shared" si="7"/>
        <v>2.1570436020013303E-3</v>
      </c>
      <c r="I91" s="36">
        <f t="shared" si="7"/>
        <v>2.8853098937750435E-3</v>
      </c>
      <c r="K91" s="41">
        <f>+B91</f>
        <v>2.4775997436440275E-3</v>
      </c>
      <c r="L91" s="41">
        <f t="shared" ref="L91" si="8">+C91</f>
        <v>6.1670396448576124E-4</v>
      </c>
      <c r="M91" s="41">
        <f t="shared" ref="M91" si="9">+D91</f>
        <v>2.799343794237243E-3</v>
      </c>
      <c r="N91" s="41">
        <f t="shared" ref="N91" si="10">+E91</f>
        <v>1.0023193970858317E-3</v>
      </c>
      <c r="O91" s="41">
        <f t="shared" ref="O91" si="11">+F91</f>
        <v>2.6950282021263863E-3</v>
      </c>
      <c r="P91" s="41">
        <f t="shared" ref="P91" si="12">+G91</f>
        <v>4.8168916844465353E-3</v>
      </c>
      <c r="Q91" s="41">
        <f t="shared" ref="Q91" si="13">+H91</f>
        <v>2.1570436020013303E-3</v>
      </c>
      <c r="R91" s="41">
        <f t="shared" ref="R91" si="14">+I91</f>
        <v>2.8853098937750435E-3</v>
      </c>
    </row>
    <row r="92" spans="1:21" x14ac:dyDescent="0.25">
      <c r="A92" s="2">
        <v>2</v>
      </c>
      <c r="B92" s="36">
        <f t="shared" ref="B92:I92" si="15">+B76/B$88</f>
        <v>7.2710115928586077E-3</v>
      </c>
      <c r="C92" s="36">
        <f t="shared" si="15"/>
        <v>1.4953835259091363E-2</v>
      </c>
      <c r="D92" s="36">
        <f t="shared" si="15"/>
        <v>6.7589224228260742E-3</v>
      </c>
      <c r="E92" s="36">
        <f t="shared" si="15"/>
        <v>5.9152891461220552E-3</v>
      </c>
      <c r="F92" s="36">
        <f t="shared" si="15"/>
        <v>2.8603753039123454E-3</v>
      </c>
      <c r="G92" s="36">
        <f t="shared" si="15"/>
        <v>1.0245532370648971E-2</v>
      </c>
      <c r="H92" s="36">
        <f t="shared" si="15"/>
        <v>1.009388686113054E-2</v>
      </c>
      <c r="I92" s="36">
        <f t="shared" si="15"/>
        <v>5.9137536474838381E-3</v>
      </c>
      <c r="K92" s="41">
        <f>+B92+K91</f>
        <v>9.7486113365026356E-3</v>
      </c>
      <c r="L92" s="41">
        <f t="shared" ref="L92:L103" si="16">+C92+L91</f>
        <v>1.5570539223577125E-2</v>
      </c>
      <c r="M92" s="41">
        <f t="shared" ref="M92:M103" si="17">+D92+M91</f>
        <v>9.558266217063318E-3</v>
      </c>
      <c r="N92" s="41">
        <f t="shared" ref="N92:N103" si="18">+E92+N91</f>
        <v>6.9176085432078871E-3</v>
      </c>
      <c r="O92" s="41">
        <f t="shared" ref="O92:O103" si="19">+F92+O91</f>
        <v>5.5554035060387322E-3</v>
      </c>
      <c r="P92" s="41">
        <f t="shared" ref="P92:P103" si="20">+G92+P91</f>
        <v>1.5062424055095506E-2</v>
      </c>
      <c r="Q92" s="41">
        <f t="shared" ref="Q92:Q103" si="21">+H92+Q91</f>
        <v>1.225093046313187E-2</v>
      </c>
      <c r="R92" s="41">
        <f t="shared" ref="R92:R103" si="22">+I92+R91</f>
        <v>8.7990635412588808E-3</v>
      </c>
    </row>
    <row r="93" spans="1:21" x14ac:dyDescent="0.25">
      <c r="A93" s="2">
        <v>3</v>
      </c>
      <c r="B93" s="36">
        <f t="shared" ref="B93:I93" si="23">+B77/B$88</f>
        <v>1.993188279128159E-2</v>
      </c>
      <c r="C93" s="36">
        <f t="shared" si="23"/>
        <v>3.1332948768770311E-2</v>
      </c>
      <c r="D93" s="36">
        <f t="shared" si="23"/>
        <v>1.6961062244002619E-2</v>
      </c>
      <c r="E93" s="36">
        <f t="shared" si="23"/>
        <v>1.598489935419025E-2</v>
      </c>
      <c r="F93" s="36">
        <f t="shared" si="23"/>
        <v>1.3889615397674894E-2</v>
      </c>
      <c r="G93" s="36">
        <f t="shared" si="23"/>
        <v>1.913034110913554E-2</v>
      </c>
      <c r="H93" s="36">
        <f t="shared" si="23"/>
        <v>2.5570238664267737E-2</v>
      </c>
      <c r="I93" s="36">
        <f t="shared" si="23"/>
        <v>1.4141325331490715E-2</v>
      </c>
      <c r="K93" s="41">
        <f t="shared" ref="K93:K103" si="24">+B93+K92</f>
        <v>2.9680494127784226E-2</v>
      </c>
      <c r="L93" s="41">
        <f t="shared" si="16"/>
        <v>4.6903487992347434E-2</v>
      </c>
      <c r="M93" s="41">
        <f t="shared" si="17"/>
        <v>2.6519328461065937E-2</v>
      </c>
      <c r="N93" s="41">
        <f t="shared" si="18"/>
        <v>2.2902507897398137E-2</v>
      </c>
      <c r="O93" s="41">
        <f t="shared" si="19"/>
        <v>1.9445018903713626E-2</v>
      </c>
      <c r="P93" s="41">
        <f t="shared" si="20"/>
        <v>3.4192765164231045E-2</v>
      </c>
      <c r="Q93" s="41">
        <f t="shared" si="21"/>
        <v>3.7821169127399606E-2</v>
      </c>
      <c r="R93" s="41">
        <f t="shared" si="22"/>
        <v>2.2940388872749594E-2</v>
      </c>
    </row>
    <row r="94" spans="1:21" x14ac:dyDescent="0.25">
      <c r="A94" s="2">
        <v>4</v>
      </c>
      <c r="B94" s="36">
        <f t="shared" ref="B94:I94" si="25">+B78/B$88</f>
        <v>4.745460431636897E-2</v>
      </c>
      <c r="C94" s="36">
        <f t="shared" si="25"/>
        <v>7.0203218786854316E-2</v>
      </c>
      <c r="D94" s="36">
        <f t="shared" si="25"/>
        <v>3.9734567789398212E-2</v>
      </c>
      <c r="E94" s="36">
        <f t="shared" si="25"/>
        <v>4.4098177376811258E-2</v>
      </c>
      <c r="F94" s="36">
        <f t="shared" si="25"/>
        <v>4.4429354654526312E-2</v>
      </c>
      <c r="G94" s="36">
        <f t="shared" si="25"/>
        <v>4.3937555730364293E-2</v>
      </c>
      <c r="H94" s="36">
        <f t="shared" si="25"/>
        <v>5.4010368097488382E-2</v>
      </c>
      <c r="I94" s="36">
        <f t="shared" si="25"/>
        <v>3.4902485696071475E-2</v>
      </c>
      <c r="K94" s="41">
        <f t="shared" si="24"/>
        <v>7.7135098444153199E-2</v>
      </c>
      <c r="L94" s="41">
        <f t="shared" si="16"/>
        <v>0.11710670677920175</v>
      </c>
      <c r="M94" s="41">
        <f t="shared" si="17"/>
        <v>6.6253896250464156E-2</v>
      </c>
      <c r="N94" s="41">
        <f t="shared" si="18"/>
        <v>6.7000685274209396E-2</v>
      </c>
      <c r="O94" s="41">
        <f t="shared" si="19"/>
        <v>6.3874373558239939E-2</v>
      </c>
      <c r="P94" s="41">
        <f t="shared" si="20"/>
        <v>7.8130320894595345E-2</v>
      </c>
      <c r="Q94" s="41">
        <f t="shared" si="21"/>
        <v>9.1831537224887988E-2</v>
      </c>
      <c r="R94" s="41">
        <f t="shared" si="22"/>
        <v>5.7842874568821069E-2</v>
      </c>
    </row>
    <row r="95" spans="1:21" x14ac:dyDescent="0.25">
      <c r="A95" s="2">
        <v>5</v>
      </c>
      <c r="B95" s="36">
        <f t="shared" ref="B95:I95" si="26">+B79/B$88</f>
        <v>7.9987264577980569E-2</v>
      </c>
      <c r="C95" s="36">
        <f t="shared" si="26"/>
        <v>0.12269350091037988</v>
      </c>
      <c r="D95" s="36">
        <f t="shared" si="26"/>
        <v>8.4669800574991363E-2</v>
      </c>
      <c r="E95" s="36">
        <f t="shared" si="26"/>
        <v>9.1692902499951406E-2</v>
      </c>
      <c r="F95" s="36">
        <f t="shared" si="26"/>
        <v>8.8752688509866326E-2</v>
      </c>
      <c r="G95" s="36">
        <f t="shared" si="26"/>
        <v>7.57584383179222E-2</v>
      </c>
      <c r="H95" s="36">
        <f t="shared" si="26"/>
        <v>8.6749989562917296E-2</v>
      </c>
      <c r="I95" s="36">
        <f t="shared" si="26"/>
        <v>8.1396987777431512E-2</v>
      </c>
      <c r="K95" s="41">
        <f t="shared" si="24"/>
        <v>0.15712236302213378</v>
      </c>
      <c r="L95" s="41">
        <f t="shared" si="16"/>
        <v>0.23980020768958163</v>
      </c>
      <c r="M95" s="41">
        <f t="shared" si="17"/>
        <v>0.15092369682545553</v>
      </c>
      <c r="N95" s="41">
        <f t="shared" si="18"/>
        <v>0.15869358777416082</v>
      </c>
      <c r="O95" s="41">
        <f t="shared" si="19"/>
        <v>0.15262706206810628</v>
      </c>
      <c r="P95" s="41">
        <f t="shared" si="20"/>
        <v>0.15388875921251755</v>
      </c>
      <c r="Q95" s="41">
        <f t="shared" si="21"/>
        <v>0.17858152678780528</v>
      </c>
      <c r="R95" s="41">
        <f t="shared" si="22"/>
        <v>0.13923986234625257</v>
      </c>
    </row>
    <row r="96" spans="1:21" x14ac:dyDescent="0.25">
      <c r="A96" s="2">
        <v>6</v>
      </c>
      <c r="B96" s="36">
        <f t="shared" ref="B96:I96" si="27">+B80/B$88</f>
        <v>0.14462900463533115</v>
      </c>
      <c r="C96" s="36">
        <f t="shared" si="27"/>
        <v>0.1517014510154451</v>
      </c>
      <c r="D96" s="36">
        <f t="shared" si="27"/>
        <v>0.13414074304756668</v>
      </c>
      <c r="E96" s="36">
        <f t="shared" si="27"/>
        <v>0.14909056249754474</v>
      </c>
      <c r="F96" s="36">
        <f t="shared" si="27"/>
        <v>0.12850471212249051</v>
      </c>
      <c r="G96" s="36">
        <f t="shared" si="27"/>
        <v>0.14455003038228115</v>
      </c>
      <c r="H96" s="36">
        <f t="shared" si="27"/>
        <v>0.13309253439381535</v>
      </c>
      <c r="I96" s="36">
        <f t="shared" si="27"/>
        <v>0.12758849220724347</v>
      </c>
      <c r="K96" s="41">
        <f t="shared" si="24"/>
        <v>0.30175136765746491</v>
      </c>
      <c r="L96" s="41">
        <f t="shared" si="16"/>
        <v>0.39150165870502673</v>
      </c>
      <c r="M96" s="41">
        <f t="shared" si="17"/>
        <v>0.28506443987302221</v>
      </c>
      <c r="N96" s="41">
        <f t="shared" si="18"/>
        <v>0.30778415027170558</v>
      </c>
      <c r="O96" s="41">
        <f t="shared" si="19"/>
        <v>0.28113177419059676</v>
      </c>
      <c r="P96" s="41">
        <f t="shared" si="20"/>
        <v>0.29843878959479869</v>
      </c>
      <c r="Q96" s="41">
        <f t="shared" si="21"/>
        <v>0.31167406118162067</v>
      </c>
      <c r="R96" s="41">
        <f t="shared" si="22"/>
        <v>0.26682835455349607</v>
      </c>
    </row>
    <row r="97" spans="1:18" x14ac:dyDescent="0.25">
      <c r="A97" s="2">
        <v>7</v>
      </c>
      <c r="B97" s="36">
        <f t="shared" ref="B97:I97" si="28">+B81/B$88</f>
        <v>0.15553418340490488</v>
      </c>
      <c r="C97" s="36">
        <f t="shared" si="28"/>
        <v>0.16707394051896443</v>
      </c>
      <c r="D97" s="36">
        <f t="shared" si="28"/>
        <v>0.15276524126146074</v>
      </c>
      <c r="E97" s="36">
        <f t="shared" si="28"/>
        <v>0.18343520583023598</v>
      </c>
      <c r="F97" s="36">
        <f t="shared" si="28"/>
        <v>0.15252071737645811</v>
      </c>
      <c r="G97" s="36">
        <f t="shared" si="28"/>
        <v>0.12733773814499286</v>
      </c>
      <c r="H97" s="36">
        <f t="shared" si="28"/>
        <v>0.16052849926359963</v>
      </c>
      <c r="I97" s="36">
        <f t="shared" si="28"/>
        <v>0.14487918641266043</v>
      </c>
      <c r="K97" s="41">
        <f t="shared" si="24"/>
        <v>0.45728555106236979</v>
      </c>
      <c r="L97" s="41">
        <f t="shared" si="16"/>
        <v>0.55857559922399114</v>
      </c>
      <c r="M97" s="41">
        <f t="shared" si="17"/>
        <v>0.43782968113448295</v>
      </c>
      <c r="N97" s="41">
        <f t="shared" si="18"/>
        <v>0.49121935610194156</v>
      </c>
      <c r="O97" s="41">
        <f t="shared" si="19"/>
        <v>0.43365249156705488</v>
      </c>
      <c r="P97" s="41">
        <f t="shared" si="20"/>
        <v>0.42577652773979158</v>
      </c>
      <c r="Q97" s="41">
        <f t="shared" si="21"/>
        <v>0.4722025604452203</v>
      </c>
      <c r="R97" s="41">
        <f t="shared" si="22"/>
        <v>0.41170754096615647</v>
      </c>
    </row>
    <row r="98" spans="1:18" x14ac:dyDescent="0.25">
      <c r="A98" s="2">
        <v>8</v>
      </c>
      <c r="B98" s="36">
        <f t="shared" ref="B98:I98" si="29">+B82/B$88</f>
        <v>0.17822831827351832</v>
      </c>
      <c r="C98" s="36">
        <f t="shared" si="29"/>
        <v>0.1621053952018825</v>
      </c>
      <c r="D98" s="36">
        <f t="shared" si="29"/>
        <v>0.16942451570276554</v>
      </c>
      <c r="E98" s="36">
        <f t="shared" si="29"/>
        <v>0.17704732380546553</v>
      </c>
      <c r="F98" s="36">
        <f t="shared" si="29"/>
        <v>0.19016860060156546</v>
      </c>
      <c r="G98" s="36">
        <f t="shared" si="29"/>
        <v>0.16713101078056977</v>
      </c>
      <c r="H98" s="36">
        <f t="shared" si="29"/>
        <v>0.1818209014469257</v>
      </c>
      <c r="I98" s="36">
        <f t="shared" si="29"/>
        <v>0.16957931624736611</v>
      </c>
      <c r="K98" s="41">
        <f t="shared" si="24"/>
        <v>0.63551386933588816</v>
      </c>
      <c r="L98" s="41">
        <f t="shared" si="16"/>
        <v>0.72068099442587363</v>
      </c>
      <c r="M98" s="41">
        <f t="shared" si="17"/>
        <v>0.60725419683724846</v>
      </c>
      <c r="N98" s="41">
        <f t="shared" si="18"/>
        <v>0.66826667990740707</v>
      </c>
      <c r="O98" s="41">
        <f t="shared" si="19"/>
        <v>0.62382109216862036</v>
      </c>
      <c r="P98" s="41">
        <f t="shared" si="20"/>
        <v>0.59290753852036138</v>
      </c>
      <c r="Q98" s="41">
        <f t="shared" si="21"/>
        <v>0.654023461892146</v>
      </c>
      <c r="R98" s="41">
        <f t="shared" si="22"/>
        <v>0.58128685721352258</v>
      </c>
    </row>
    <row r="99" spans="1:18" x14ac:dyDescent="0.25">
      <c r="A99" s="2">
        <v>9</v>
      </c>
      <c r="B99" s="36">
        <f t="shared" ref="B99:I99" si="30">+B83/B$88</f>
        <v>0.13429444855869785</v>
      </c>
      <c r="C99" s="36">
        <f t="shared" si="30"/>
        <v>0.11929483176742227</v>
      </c>
      <c r="D99" s="36">
        <f t="shared" si="30"/>
        <v>0.14177523340194556</v>
      </c>
      <c r="E99" s="36">
        <f t="shared" si="30"/>
        <v>0.14186317644470733</v>
      </c>
      <c r="F99" s="36">
        <f t="shared" si="30"/>
        <v>0.16388556404279764</v>
      </c>
      <c r="G99" s="36">
        <f t="shared" si="30"/>
        <v>0.13180389891831476</v>
      </c>
      <c r="H99" s="36">
        <f t="shared" si="30"/>
        <v>0.1335518497524458</v>
      </c>
      <c r="I99" s="36">
        <f t="shared" si="30"/>
        <v>0.14762201468555361</v>
      </c>
      <c r="K99" s="41">
        <f t="shared" si="24"/>
        <v>0.76980831789458604</v>
      </c>
      <c r="L99" s="41">
        <f t="shared" si="16"/>
        <v>0.83997582619329592</v>
      </c>
      <c r="M99" s="41">
        <f t="shared" si="17"/>
        <v>0.74902943023919399</v>
      </c>
      <c r="N99" s="41">
        <f t="shared" si="18"/>
        <v>0.81012985635211443</v>
      </c>
      <c r="O99" s="41">
        <f t="shared" si="19"/>
        <v>0.787706656211418</v>
      </c>
      <c r="P99" s="41">
        <f t="shared" si="20"/>
        <v>0.72471143743867616</v>
      </c>
      <c r="Q99" s="41">
        <f t="shared" si="21"/>
        <v>0.78757531164459182</v>
      </c>
      <c r="R99" s="41">
        <f t="shared" si="22"/>
        <v>0.72890887189907616</v>
      </c>
    </row>
    <row r="100" spans="1:18" x14ac:dyDescent="0.25">
      <c r="A100" s="2">
        <v>10</v>
      </c>
      <c r="B100" s="36">
        <f t="shared" ref="B100:I100" si="31">+B84/B$88</f>
        <v>0.11513278695681901</v>
      </c>
      <c r="C100" s="36">
        <f t="shared" si="31"/>
        <v>8.9087460424815107E-2</v>
      </c>
      <c r="D100" s="36">
        <f t="shared" si="31"/>
        <v>0.11422847207186423</v>
      </c>
      <c r="E100" s="36">
        <f t="shared" si="31"/>
        <v>9.707154629812291E-2</v>
      </c>
      <c r="F100" s="36">
        <f t="shared" si="31"/>
        <v>0.1171794613096149</v>
      </c>
      <c r="G100" s="36">
        <f t="shared" si="31"/>
        <v>0.12138757959907137</v>
      </c>
      <c r="H100" s="36">
        <f t="shared" si="31"/>
        <v>0.1141218807913251</v>
      </c>
      <c r="I100" s="36">
        <f t="shared" si="31"/>
        <v>0.12410110044468355</v>
      </c>
      <c r="K100" s="41">
        <f t="shared" si="24"/>
        <v>0.88494110485140509</v>
      </c>
      <c r="L100" s="41">
        <f t="shared" si="16"/>
        <v>0.929063286618111</v>
      </c>
      <c r="M100" s="41">
        <f t="shared" si="17"/>
        <v>0.86325790231105826</v>
      </c>
      <c r="N100" s="41">
        <f t="shared" si="18"/>
        <v>0.9072014026502373</v>
      </c>
      <c r="O100" s="41">
        <f t="shared" si="19"/>
        <v>0.90488611752103287</v>
      </c>
      <c r="P100" s="41">
        <f t="shared" si="20"/>
        <v>0.84609901703774759</v>
      </c>
      <c r="Q100" s="41">
        <f t="shared" si="21"/>
        <v>0.90169719243591695</v>
      </c>
      <c r="R100" s="41">
        <f t="shared" si="22"/>
        <v>0.85300997234375975</v>
      </c>
    </row>
    <row r="101" spans="1:18" x14ac:dyDescent="0.25">
      <c r="A101" s="2">
        <v>11</v>
      </c>
      <c r="B101" s="36">
        <f t="shared" ref="B101:I101" si="32">+B85/B$88</f>
        <v>6.5230979861393132E-2</v>
      </c>
      <c r="C101" s="36">
        <f t="shared" si="32"/>
        <v>5.0639861260146184E-2</v>
      </c>
      <c r="D101" s="36">
        <f t="shared" si="32"/>
        <v>7.0723575481716316E-2</v>
      </c>
      <c r="E101" s="36">
        <f t="shared" si="32"/>
        <v>5.4963433598413651E-2</v>
      </c>
      <c r="F101" s="36">
        <f t="shared" si="32"/>
        <v>5.5649880238063117E-2</v>
      </c>
      <c r="G101" s="36">
        <f t="shared" si="32"/>
        <v>7.7552867501636605E-2</v>
      </c>
      <c r="H101" s="36">
        <f t="shared" si="32"/>
        <v>6.3747440682207918E-2</v>
      </c>
      <c r="I101" s="36">
        <f t="shared" si="32"/>
        <v>7.8333779682257826E-2</v>
      </c>
      <c r="K101" s="41">
        <f t="shared" si="24"/>
        <v>0.95017208471279824</v>
      </c>
      <c r="L101" s="41">
        <f t="shared" si="16"/>
        <v>0.97970314787825719</v>
      </c>
      <c r="M101" s="41">
        <f t="shared" si="17"/>
        <v>0.93398147779277463</v>
      </c>
      <c r="N101" s="41">
        <f t="shared" si="18"/>
        <v>0.9621648362486509</v>
      </c>
      <c r="O101" s="41">
        <f t="shared" si="19"/>
        <v>0.96053599775909604</v>
      </c>
      <c r="P101" s="41">
        <f t="shared" si="20"/>
        <v>0.92365188453938418</v>
      </c>
      <c r="Q101" s="41">
        <f t="shared" si="21"/>
        <v>0.9654446331181249</v>
      </c>
      <c r="R101" s="41">
        <f t="shared" si="22"/>
        <v>0.9313437520260176</v>
      </c>
    </row>
    <row r="102" spans="1:18" x14ac:dyDescent="0.25">
      <c r="A102" s="2">
        <v>12</v>
      </c>
      <c r="B102" s="36">
        <f t="shared" ref="B102:I102" si="33">+B86/B$88</f>
        <v>3.5992394992491371E-2</v>
      </c>
      <c r="C102" s="36">
        <f t="shared" si="33"/>
        <v>1.6341419179184326E-2</v>
      </c>
      <c r="D102" s="36">
        <f t="shared" si="33"/>
        <v>4.06578187048489E-2</v>
      </c>
      <c r="E102" s="36">
        <f t="shared" si="33"/>
        <v>2.8226149908011547E-2</v>
      </c>
      <c r="F102" s="36">
        <f t="shared" si="33"/>
        <v>2.7503031498487936E-2</v>
      </c>
      <c r="G102" s="36">
        <f t="shared" si="33"/>
        <v>4.6420359117353698E-2</v>
      </c>
      <c r="H102" s="36">
        <f t="shared" si="33"/>
        <v>2.6197161292108605E-2</v>
      </c>
      <c r="I102" s="36">
        <f t="shared" si="33"/>
        <v>4.4361256426348319E-2</v>
      </c>
      <c r="K102" s="41">
        <f t="shared" si="24"/>
        <v>0.98616447970528964</v>
      </c>
      <c r="L102" s="41">
        <f t="shared" si="16"/>
        <v>0.99604456705744149</v>
      </c>
      <c r="M102" s="41">
        <f t="shared" si="17"/>
        <v>0.97463929649762349</v>
      </c>
      <c r="N102" s="41">
        <f t="shared" si="18"/>
        <v>0.99039098615666243</v>
      </c>
      <c r="O102" s="41">
        <f t="shared" si="19"/>
        <v>0.98803902925758402</v>
      </c>
      <c r="P102" s="41">
        <f t="shared" si="20"/>
        <v>0.97007224365673783</v>
      </c>
      <c r="Q102" s="41">
        <f t="shared" si="21"/>
        <v>0.99164179441023348</v>
      </c>
      <c r="R102" s="41">
        <f t="shared" si="22"/>
        <v>0.97570500845236596</v>
      </c>
    </row>
    <row r="103" spans="1:18" x14ac:dyDescent="0.25">
      <c r="A103" s="2">
        <v>13</v>
      </c>
      <c r="B103" s="36">
        <f t="shared" ref="B103:I103" si="34">+B87/B$88</f>
        <v>1.3835520294710517E-2</v>
      </c>
      <c r="C103" s="36">
        <f t="shared" si="34"/>
        <v>3.9554329425584749E-3</v>
      </c>
      <c r="D103" s="36">
        <f t="shared" si="34"/>
        <v>2.5360703502376496E-2</v>
      </c>
      <c r="E103" s="36">
        <f t="shared" si="34"/>
        <v>9.6090138433375053E-3</v>
      </c>
      <c r="F103" s="36">
        <f t="shared" si="34"/>
        <v>1.1960970742416045E-2</v>
      </c>
      <c r="G103" s="36">
        <f t="shared" si="34"/>
        <v>2.9927756343262245E-2</v>
      </c>
      <c r="H103" s="36">
        <f t="shared" si="34"/>
        <v>8.3582055897666128E-3</v>
      </c>
      <c r="I103" s="36">
        <f t="shared" si="34"/>
        <v>2.4294991547634127E-2</v>
      </c>
      <c r="K103" s="41">
        <f t="shared" si="24"/>
        <v>1.0000000000000002</v>
      </c>
      <c r="L103" s="41">
        <f t="shared" si="16"/>
        <v>1</v>
      </c>
      <c r="M103" s="41">
        <f t="shared" si="17"/>
        <v>1</v>
      </c>
      <c r="N103" s="41">
        <f t="shared" si="18"/>
        <v>0.99999999999999989</v>
      </c>
      <c r="O103" s="41">
        <f t="shared" si="19"/>
        <v>1</v>
      </c>
      <c r="P103" s="41">
        <f t="shared" si="20"/>
        <v>1</v>
      </c>
      <c r="Q103" s="41">
        <f t="shared" si="21"/>
        <v>1</v>
      </c>
      <c r="R103" s="41">
        <f t="shared" si="22"/>
        <v>1</v>
      </c>
    </row>
    <row r="107" spans="1:18" x14ac:dyDescent="0.25">
      <c r="A107" s="2" t="s">
        <v>38</v>
      </c>
    </row>
    <row r="108" spans="1:18" ht="60" x14ac:dyDescent="0.25">
      <c r="A108" s="40" t="s">
        <v>11</v>
      </c>
      <c r="C108" s="40" t="s">
        <v>8</v>
      </c>
      <c r="E108" s="40" t="s">
        <v>9</v>
      </c>
      <c r="G108" s="40" t="s">
        <v>7</v>
      </c>
      <c r="I108" s="40" t="s">
        <v>5</v>
      </c>
      <c r="K108" s="40" t="s">
        <v>4</v>
      </c>
      <c r="M108" s="40" t="s">
        <v>3</v>
      </c>
      <c r="O108" s="40" t="s">
        <v>2</v>
      </c>
    </row>
    <row r="109" spans="1:18" x14ac:dyDescent="0.25">
      <c r="A109" s="39">
        <v>-3.5922499999999999</v>
      </c>
      <c r="B109" s="40">
        <v>4496</v>
      </c>
      <c r="C109" s="39">
        <v>-3.3401399999999999</v>
      </c>
      <c r="D109" s="40">
        <v>3030</v>
      </c>
      <c r="E109" s="39">
        <v>-3.7194600000000002</v>
      </c>
      <c r="F109" s="40">
        <v>17933</v>
      </c>
      <c r="G109" s="39">
        <v>-3.7325200000000001</v>
      </c>
      <c r="H109" s="40">
        <v>12334</v>
      </c>
      <c r="I109" s="39">
        <v>-3.7117599999999999</v>
      </c>
      <c r="J109" s="40">
        <v>35583</v>
      </c>
      <c r="K109" s="39">
        <v>-4.0376099999999999</v>
      </c>
      <c r="L109" s="40">
        <v>13698</v>
      </c>
      <c r="M109" s="39">
        <v>-3.4817100000000001</v>
      </c>
      <c r="N109" s="40">
        <v>27647</v>
      </c>
      <c r="O109" s="39">
        <v>-3.3298000000000001</v>
      </c>
      <c r="P109" s="40">
        <v>21735</v>
      </c>
    </row>
    <row r="110" spans="1:18" x14ac:dyDescent="0.25">
      <c r="A110" s="39">
        <v>-3.1522800000000002</v>
      </c>
      <c r="B110" s="40">
        <v>56467</v>
      </c>
      <c r="C110" s="39">
        <v>-2.8682099999999999</v>
      </c>
      <c r="D110" s="40">
        <v>14221</v>
      </c>
      <c r="E110" s="39">
        <v>-3.28145</v>
      </c>
      <c r="F110" s="40">
        <v>58596</v>
      </c>
      <c r="G110" s="39">
        <v>-2.81135</v>
      </c>
      <c r="H110" s="40">
        <v>217600</v>
      </c>
      <c r="I110" s="39">
        <v>-3.23502</v>
      </c>
      <c r="J110" s="40">
        <v>110301</v>
      </c>
      <c r="K110" s="39">
        <v>-3.5953300000000001</v>
      </c>
      <c r="L110" s="40">
        <v>41724</v>
      </c>
      <c r="M110" s="39">
        <v>-3.0472700000000001</v>
      </c>
      <c r="N110" s="40">
        <v>139802</v>
      </c>
      <c r="O110" s="39">
        <v>-2.8774000000000002</v>
      </c>
      <c r="P110" s="40">
        <v>70634</v>
      </c>
    </row>
    <row r="111" spans="1:18" x14ac:dyDescent="0.25">
      <c r="A111" s="39">
        <v>-2.7122999999999999</v>
      </c>
      <c r="B111" s="40">
        <v>160142</v>
      </c>
      <c r="C111" s="39">
        <v>-2.39629</v>
      </c>
      <c r="D111" s="40">
        <v>44812</v>
      </c>
      <c r="E111" s="39">
        <v>-2.8434300000000001</v>
      </c>
      <c r="F111" s="40">
        <v>153069</v>
      </c>
      <c r="G111" s="39">
        <v>-2.3507600000000002</v>
      </c>
      <c r="H111" s="40">
        <v>853440</v>
      </c>
      <c r="I111" s="39">
        <v>-2.7582900000000001</v>
      </c>
      <c r="J111" s="40">
        <v>282104</v>
      </c>
      <c r="K111" s="39">
        <v>-3.1530499999999999</v>
      </c>
      <c r="L111" s="40">
        <v>68873</v>
      </c>
      <c r="M111" s="39">
        <v>-2.6128200000000001</v>
      </c>
      <c r="N111" s="40">
        <v>342682</v>
      </c>
      <c r="O111" s="39">
        <v>-2.4249900000000002</v>
      </c>
      <c r="P111" s="40">
        <v>268291</v>
      </c>
    </row>
    <row r="112" spans="1:18" x14ac:dyDescent="0.25">
      <c r="A112" s="39">
        <v>-2.2723300000000002</v>
      </c>
      <c r="B112" s="40">
        <v>459126</v>
      </c>
      <c r="C112" s="39">
        <v>-1.9243699999999999</v>
      </c>
      <c r="D112" s="40">
        <v>127140</v>
      </c>
      <c r="E112" s="39">
        <v>-2.4054099999999998</v>
      </c>
      <c r="F112" s="40">
        <v>571565</v>
      </c>
      <c r="G112" s="39">
        <v>-1.89018</v>
      </c>
      <c r="H112" s="40">
        <v>1718579</v>
      </c>
      <c r="I112" s="39">
        <v>-2.2815500000000002</v>
      </c>
      <c r="J112" s="40">
        <v>815394</v>
      </c>
      <c r="K112" s="39">
        <v>-2.7107700000000001</v>
      </c>
      <c r="L112" s="40">
        <v>325280</v>
      </c>
      <c r="M112" s="39">
        <v>-2.1783800000000002</v>
      </c>
      <c r="N112" s="40">
        <v>791665</v>
      </c>
      <c r="O112" s="39">
        <v>-1.97258</v>
      </c>
      <c r="P112" s="40">
        <v>992830</v>
      </c>
    </row>
    <row r="113" spans="1:16" x14ac:dyDescent="0.25">
      <c r="A113" s="39">
        <v>-1.8323499999999999</v>
      </c>
      <c r="B113" s="40">
        <v>845204</v>
      </c>
      <c r="C113" s="39">
        <v>-1.45245</v>
      </c>
      <c r="D113" s="40">
        <v>217905</v>
      </c>
      <c r="E113" s="39">
        <v>-1.9674</v>
      </c>
      <c r="F113" s="40">
        <v>1294387</v>
      </c>
      <c r="G113" s="39">
        <v>-1.4295899999999999</v>
      </c>
      <c r="H113" s="40">
        <v>3358139</v>
      </c>
      <c r="I113" s="39">
        <v>-1.8048200000000001</v>
      </c>
      <c r="J113" s="40">
        <v>1733252</v>
      </c>
      <c r="K113" s="39">
        <v>-2.2685</v>
      </c>
      <c r="L113" s="40">
        <v>479571</v>
      </c>
      <c r="M113" s="39">
        <v>-1.74393</v>
      </c>
      <c r="N113" s="40">
        <v>1379938</v>
      </c>
      <c r="O113" s="39">
        <v>-1.5201800000000001</v>
      </c>
      <c r="P113" s="40">
        <v>2264718</v>
      </c>
    </row>
    <row r="114" spans="1:16" x14ac:dyDescent="0.25">
      <c r="A114" s="39">
        <v>-1.39238</v>
      </c>
      <c r="B114" s="40">
        <v>1867750</v>
      </c>
      <c r="C114" s="39">
        <v>-0.98051999999999995</v>
      </c>
      <c r="D114" s="40">
        <v>328644</v>
      </c>
      <c r="E114" s="39">
        <v>-1.52938</v>
      </c>
      <c r="F114" s="40">
        <v>2387435</v>
      </c>
      <c r="G114" s="39">
        <v>-0.96901000000000004</v>
      </c>
      <c r="H114" s="40">
        <v>5532928</v>
      </c>
      <c r="I114" s="39">
        <v>-1.3280799999999999</v>
      </c>
      <c r="J114" s="40">
        <v>2339742</v>
      </c>
      <c r="K114" s="39">
        <v>-1.82622</v>
      </c>
      <c r="L114" s="40">
        <v>866242</v>
      </c>
      <c r="M114" s="39">
        <v>-1.30948</v>
      </c>
      <c r="N114" s="40">
        <v>2871443</v>
      </c>
      <c r="O114" s="39">
        <v>-1.0677700000000001</v>
      </c>
      <c r="P114" s="40">
        <v>2859730</v>
      </c>
    </row>
    <row r="115" spans="1:16" x14ac:dyDescent="0.25">
      <c r="A115" s="39">
        <v>-0.95240000000000002</v>
      </c>
      <c r="B115" s="40">
        <v>2237723</v>
      </c>
      <c r="C115" s="39">
        <v>-0.50860000000000005</v>
      </c>
      <c r="D115" s="40">
        <v>481565</v>
      </c>
      <c r="E115" s="39">
        <v>-1.0913600000000001</v>
      </c>
      <c r="F115" s="40">
        <v>3209067</v>
      </c>
      <c r="G115" s="39">
        <v>-0.50841999999999998</v>
      </c>
      <c r="H115" s="40">
        <v>8134244</v>
      </c>
      <c r="I115" s="39">
        <v>-0.85135000000000005</v>
      </c>
      <c r="J115" s="40">
        <v>4069280</v>
      </c>
      <c r="K115" s="39">
        <v>-1.3839399999999999</v>
      </c>
      <c r="L115" s="40">
        <v>1360992</v>
      </c>
      <c r="M115" s="39">
        <v>-0.87504000000000004</v>
      </c>
      <c r="N115" s="40">
        <v>3345577</v>
      </c>
      <c r="O115" s="39">
        <v>-0.61536000000000002</v>
      </c>
      <c r="P115" s="40">
        <v>4262427</v>
      </c>
    </row>
    <row r="116" spans="1:16" x14ac:dyDescent="0.25">
      <c r="A116" s="39">
        <v>-0.51243000000000005</v>
      </c>
      <c r="B116" s="40">
        <v>3204280</v>
      </c>
      <c r="C116" s="39">
        <v>-3.6679999999999997E-2</v>
      </c>
      <c r="D116" s="40">
        <v>518103</v>
      </c>
      <c r="E116" s="39">
        <v>-0.65334999999999999</v>
      </c>
      <c r="F116" s="40">
        <v>4658725</v>
      </c>
      <c r="G116" s="39">
        <v>-4.7829999999999998E-2</v>
      </c>
      <c r="H116" s="40">
        <v>9325435</v>
      </c>
      <c r="I116" s="39">
        <v>-0.37461</v>
      </c>
      <c r="J116" s="40">
        <v>4945333</v>
      </c>
      <c r="K116" s="39">
        <v>-0.94166000000000005</v>
      </c>
      <c r="L116" s="40">
        <v>2073326</v>
      </c>
      <c r="M116" s="39">
        <v>-0.44058999999999998</v>
      </c>
      <c r="N116" s="40">
        <v>4844280</v>
      </c>
      <c r="O116" s="39">
        <v>-0.16295999999999999</v>
      </c>
      <c r="P116" s="40">
        <v>4156040</v>
      </c>
    </row>
    <row r="117" spans="1:16" x14ac:dyDescent="0.25">
      <c r="A117" s="39">
        <v>-7.2450000000000001E-2</v>
      </c>
      <c r="B117" s="40">
        <v>3534553</v>
      </c>
      <c r="C117" s="40">
        <v>0.43524000000000002</v>
      </c>
      <c r="D117" s="40">
        <v>639263</v>
      </c>
      <c r="E117" s="39">
        <v>-0.21532999999999999</v>
      </c>
      <c r="F117" s="40">
        <v>5737074</v>
      </c>
      <c r="G117" s="40">
        <v>0.41275000000000001</v>
      </c>
      <c r="H117" s="40">
        <v>8357014</v>
      </c>
      <c r="I117" s="40">
        <v>0.10212</v>
      </c>
      <c r="J117" s="40">
        <v>8718370</v>
      </c>
      <c r="K117" s="39">
        <v>-0.49937999999999999</v>
      </c>
      <c r="L117" s="40">
        <v>2416961</v>
      </c>
      <c r="M117" s="39">
        <v>-6.1500000000000001E-3</v>
      </c>
      <c r="N117" s="40">
        <v>5159583</v>
      </c>
      <c r="O117" s="40">
        <v>0.28944999999999999</v>
      </c>
      <c r="P117" s="40">
        <v>5992679</v>
      </c>
    </row>
    <row r="118" spans="1:16" x14ac:dyDescent="0.25">
      <c r="A118" s="40">
        <v>0.36752000000000001</v>
      </c>
      <c r="B118" s="40">
        <v>4823481</v>
      </c>
      <c r="C118" s="40">
        <v>0.90715999999999997</v>
      </c>
      <c r="D118" s="40">
        <v>454709</v>
      </c>
      <c r="E118" s="40">
        <v>0.22269</v>
      </c>
      <c r="F118" s="40">
        <v>7300035</v>
      </c>
      <c r="G118" s="40">
        <v>0.87334000000000001</v>
      </c>
      <c r="H118" s="40">
        <v>6793892</v>
      </c>
      <c r="I118" s="40">
        <v>0.57886000000000004</v>
      </c>
      <c r="J118" s="40">
        <v>5758156</v>
      </c>
      <c r="K118" s="39">
        <v>-5.7099999999999998E-2</v>
      </c>
      <c r="L118" s="40">
        <v>4225407</v>
      </c>
      <c r="M118" s="40">
        <v>0.42830000000000001</v>
      </c>
      <c r="N118" s="40">
        <v>7198601</v>
      </c>
      <c r="O118" s="40">
        <v>0.74185000000000001</v>
      </c>
      <c r="P118" s="40">
        <v>4247809</v>
      </c>
    </row>
    <row r="119" spans="1:16" x14ac:dyDescent="0.25">
      <c r="A119" s="40">
        <v>0.8075</v>
      </c>
      <c r="B119" s="40">
        <v>3239753</v>
      </c>
      <c r="C119" s="40">
        <v>1.3790899999999999</v>
      </c>
      <c r="D119" s="40">
        <v>277941</v>
      </c>
      <c r="E119" s="40">
        <v>0.66071000000000002</v>
      </c>
      <c r="F119" s="40">
        <v>5576980</v>
      </c>
      <c r="G119" s="40">
        <v>1.33392</v>
      </c>
      <c r="H119" s="40">
        <v>3651518</v>
      </c>
      <c r="I119" s="40">
        <v>1.05559</v>
      </c>
      <c r="J119" s="40">
        <v>4743731</v>
      </c>
      <c r="K119" s="40">
        <v>0.38518000000000002</v>
      </c>
      <c r="L119" s="40">
        <v>3546034</v>
      </c>
      <c r="M119" s="40">
        <v>0.86275000000000002</v>
      </c>
      <c r="N119" s="40">
        <v>4835949</v>
      </c>
      <c r="O119" s="40">
        <v>1.1942600000000001</v>
      </c>
      <c r="P119" s="40">
        <v>2810363</v>
      </c>
    </row>
    <row r="120" spans="1:16" x14ac:dyDescent="0.25">
      <c r="A120" s="40">
        <v>1.2474700000000001</v>
      </c>
      <c r="B120" s="40">
        <v>2256711</v>
      </c>
      <c r="C120" s="40">
        <v>1.85101</v>
      </c>
      <c r="D120" s="40">
        <v>125116</v>
      </c>
      <c r="E120" s="40">
        <v>1.0987199999999999</v>
      </c>
      <c r="F120" s="40">
        <v>4489810</v>
      </c>
      <c r="G120" s="40">
        <v>1.79451</v>
      </c>
      <c r="H120" s="40">
        <v>3567980</v>
      </c>
      <c r="I120" s="40">
        <v>1.53233</v>
      </c>
      <c r="J120" s="40">
        <v>3556047</v>
      </c>
      <c r="K120" s="40">
        <v>0.82745000000000002</v>
      </c>
      <c r="L120" s="40">
        <v>4437417</v>
      </c>
      <c r="M120" s="40">
        <v>1.2971900000000001</v>
      </c>
      <c r="N120" s="40">
        <v>3172636</v>
      </c>
      <c r="O120" s="40">
        <v>1.6466700000000001</v>
      </c>
      <c r="P120" s="40">
        <v>2695777</v>
      </c>
    </row>
    <row r="121" spans="1:16" x14ac:dyDescent="0.25">
      <c r="A121" s="40">
        <v>1.6874499999999999</v>
      </c>
      <c r="B121" s="40">
        <v>1568264</v>
      </c>
      <c r="E121" s="40">
        <v>1.53674</v>
      </c>
      <c r="F121" s="40">
        <v>3777402</v>
      </c>
      <c r="K121" s="40">
        <v>1.26973</v>
      </c>
      <c r="L121" s="40">
        <v>3324049</v>
      </c>
      <c r="M121" s="40">
        <v>1.7316400000000001</v>
      </c>
      <c r="N121" s="40">
        <v>1750660</v>
      </c>
    </row>
    <row r="122" spans="1:16" x14ac:dyDescent="0.25">
      <c r="A122" s="40"/>
      <c r="B122" s="40"/>
      <c r="E122" s="40"/>
      <c r="F122" s="40"/>
      <c r="K122" s="40"/>
      <c r="L122" s="40"/>
      <c r="M122" s="40"/>
      <c r="N122" s="40"/>
    </row>
    <row r="123" spans="1:16" ht="30" x14ac:dyDescent="0.25">
      <c r="B123" s="40" t="s">
        <v>11</v>
      </c>
      <c r="C123" s="40" t="s">
        <v>8</v>
      </c>
      <c r="D123" s="40" t="s">
        <v>9</v>
      </c>
      <c r="E123" s="40" t="s">
        <v>7</v>
      </c>
      <c r="F123" s="40" t="s">
        <v>5</v>
      </c>
      <c r="G123" s="40" t="s">
        <v>4</v>
      </c>
      <c r="H123" s="40" t="s">
        <v>3</v>
      </c>
      <c r="I123" s="40" t="s">
        <v>2</v>
      </c>
    </row>
    <row r="124" spans="1:16" x14ac:dyDescent="0.25">
      <c r="A124" s="39">
        <v>1</v>
      </c>
      <c r="B124" s="40">
        <v>4496</v>
      </c>
      <c r="D124" s="40">
        <v>17933</v>
      </c>
      <c r="G124" s="40">
        <v>13698</v>
      </c>
      <c r="H124" s="40">
        <v>27647</v>
      </c>
    </row>
    <row r="125" spans="1:16" x14ac:dyDescent="0.25">
      <c r="A125" s="39">
        <v>2</v>
      </c>
      <c r="B125" s="40">
        <v>56467</v>
      </c>
      <c r="C125" s="40">
        <v>3030</v>
      </c>
      <c r="D125" s="40">
        <v>58596</v>
      </c>
      <c r="E125" s="40">
        <v>12334</v>
      </c>
      <c r="F125" s="40">
        <v>35583</v>
      </c>
      <c r="G125" s="40">
        <v>41724</v>
      </c>
      <c r="H125" s="40">
        <v>139802</v>
      </c>
      <c r="I125" s="40">
        <v>21735</v>
      </c>
    </row>
    <row r="126" spans="1:16" x14ac:dyDescent="0.25">
      <c r="A126" s="39">
        <v>3</v>
      </c>
      <c r="B126" s="40">
        <v>160142</v>
      </c>
      <c r="C126" s="40">
        <v>14221</v>
      </c>
      <c r="D126" s="40">
        <v>153069</v>
      </c>
      <c r="E126" s="40">
        <v>217600</v>
      </c>
      <c r="F126" s="40">
        <v>110301</v>
      </c>
      <c r="G126" s="40">
        <v>68873</v>
      </c>
      <c r="H126" s="40">
        <v>342682</v>
      </c>
      <c r="I126" s="40">
        <v>70634</v>
      </c>
    </row>
    <row r="127" spans="1:16" x14ac:dyDescent="0.25">
      <c r="A127" s="39">
        <v>4</v>
      </c>
      <c r="B127" s="40">
        <v>459126</v>
      </c>
      <c r="C127" s="40">
        <v>44812</v>
      </c>
      <c r="D127" s="40">
        <v>571565</v>
      </c>
      <c r="E127" s="40">
        <v>853440</v>
      </c>
      <c r="F127" s="40">
        <v>282104</v>
      </c>
      <c r="G127" s="40">
        <v>325280</v>
      </c>
      <c r="H127" s="40">
        <v>791665</v>
      </c>
      <c r="I127" s="40">
        <v>268291</v>
      </c>
    </row>
    <row r="128" spans="1:16" x14ac:dyDescent="0.25">
      <c r="A128" s="39">
        <v>5</v>
      </c>
      <c r="B128" s="40">
        <v>845204</v>
      </c>
      <c r="C128" s="40">
        <v>127140</v>
      </c>
      <c r="D128" s="40">
        <v>1294387</v>
      </c>
      <c r="E128" s="40">
        <v>1718579</v>
      </c>
      <c r="F128" s="40">
        <v>815394</v>
      </c>
      <c r="G128" s="40">
        <v>479571</v>
      </c>
      <c r="H128" s="40">
        <v>1379938</v>
      </c>
      <c r="I128" s="40">
        <v>992830</v>
      </c>
    </row>
    <row r="129" spans="1:18" x14ac:dyDescent="0.25">
      <c r="A129" s="39">
        <v>6</v>
      </c>
      <c r="B129" s="40">
        <v>1867750</v>
      </c>
      <c r="C129" s="40">
        <v>217905</v>
      </c>
      <c r="D129" s="40">
        <v>2387435</v>
      </c>
      <c r="E129" s="40">
        <v>3358139</v>
      </c>
      <c r="F129" s="40">
        <v>1733252</v>
      </c>
      <c r="G129" s="40">
        <v>866242</v>
      </c>
      <c r="H129" s="40">
        <v>2871443</v>
      </c>
      <c r="I129" s="40">
        <v>2264718</v>
      </c>
    </row>
    <row r="130" spans="1:18" x14ac:dyDescent="0.25">
      <c r="A130" s="39">
        <v>7</v>
      </c>
      <c r="B130" s="40">
        <v>2237723</v>
      </c>
      <c r="C130" s="40">
        <v>328644</v>
      </c>
      <c r="D130" s="40">
        <v>3209067</v>
      </c>
      <c r="E130" s="40">
        <v>5532928</v>
      </c>
      <c r="F130" s="40">
        <v>2339742</v>
      </c>
      <c r="G130" s="40">
        <v>1360992</v>
      </c>
      <c r="H130" s="40">
        <v>3345577</v>
      </c>
      <c r="I130" s="40">
        <v>2859730</v>
      </c>
    </row>
    <row r="131" spans="1:18" x14ac:dyDescent="0.25">
      <c r="A131" s="39">
        <v>8</v>
      </c>
      <c r="B131" s="40">
        <v>3204280</v>
      </c>
      <c r="C131" s="40">
        <v>481565</v>
      </c>
      <c r="D131" s="40">
        <v>4658725</v>
      </c>
      <c r="E131" s="40">
        <v>8134244</v>
      </c>
      <c r="F131" s="40">
        <v>4069280</v>
      </c>
      <c r="G131" s="40">
        <v>2073326</v>
      </c>
      <c r="H131" s="40">
        <v>4844280</v>
      </c>
      <c r="I131" s="40">
        <v>4262427</v>
      </c>
    </row>
    <row r="132" spans="1:18" x14ac:dyDescent="0.25">
      <c r="A132" s="39">
        <v>9</v>
      </c>
      <c r="B132" s="40">
        <v>3534553</v>
      </c>
      <c r="C132" s="40">
        <v>518103</v>
      </c>
      <c r="D132" s="40">
        <v>5737074</v>
      </c>
      <c r="E132" s="40">
        <v>9325435</v>
      </c>
      <c r="F132" s="40">
        <v>4945333</v>
      </c>
      <c r="G132" s="40">
        <v>2416961</v>
      </c>
      <c r="H132" s="40">
        <v>5159583</v>
      </c>
      <c r="I132" s="40">
        <v>4156040</v>
      </c>
    </row>
    <row r="133" spans="1:18" x14ac:dyDescent="0.25">
      <c r="A133" s="39">
        <v>10</v>
      </c>
      <c r="B133" s="40">
        <v>4823481</v>
      </c>
      <c r="C133" s="40">
        <v>639263</v>
      </c>
      <c r="D133" s="40">
        <v>7300035</v>
      </c>
      <c r="E133" s="40">
        <v>8357014</v>
      </c>
      <c r="F133" s="40">
        <v>8718370</v>
      </c>
      <c r="G133" s="40">
        <v>4225407</v>
      </c>
      <c r="H133" s="40">
        <v>7198601</v>
      </c>
      <c r="I133" s="40">
        <v>5992679</v>
      </c>
    </row>
    <row r="134" spans="1:18" x14ac:dyDescent="0.25">
      <c r="A134" s="39">
        <v>11</v>
      </c>
      <c r="B134" s="40">
        <v>3239753</v>
      </c>
      <c r="C134" s="40">
        <v>454709</v>
      </c>
      <c r="D134" s="40">
        <v>5576980</v>
      </c>
      <c r="E134" s="40">
        <v>6793892</v>
      </c>
      <c r="F134" s="40">
        <v>5758156</v>
      </c>
      <c r="G134" s="40">
        <v>3546034</v>
      </c>
      <c r="H134" s="40">
        <v>4835949</v>
      </c>
      <c r="I134" s="40">
        <v>4247809</v>
      </c>
    </row>
    <row r="135" spans="1:18" x14ac:dyDescent="0.25">
      <c r="A135" s="39">
        <v>12</v>
      </c>
      <c r="B135" s="40">
        <v>2256711</v>
      </c>
      <c r="C135" s="40">
        <v>277941</v>
      </c>
      <c r="D135" s="40">
        <v>4489810</v>
      </c>
      <c r="E135" s="40">
        <v>3651518</v>
      </c>
      <c r="F135" s="40">
        <v>4743731</v>
      </c>
      <c r="G135" s="40">
        <v>4437417</v>
      </c>
      <c r="H135" s="40">
        <v>3172636</v>
      </c>
      <c r="I135" s="40">
        <v>2810363</v>
      </c>
    </row>
    <row r="136" spans="1:18" x14ac:dyDescent="0.25">
      <c r="A136" s="39">
        <v>13</v>
      </c>
      <c r="B136" s="40">
        <v>1568264</v>
      </c>
      <c r="C136" s="40">
        <v>125116</v>
      </c>
      <c r="D136" s="40">
        <v>3777402</v>
      </c>
      <c r="E136" s="40">
        <v>3567980</v>
      </c>
      <c r="F136" s="40">
        <v>3556047</v>
      </c>
      <c r="G136" s="40">
        <v>3324049</v>
      </c>
      <c r="H136" s="40">
        <v>1750660</v>
      </c>
      <c r="I136" s="40">
        <v>2695777</v>
      </c>
    </row>
    <row r="137" spans="1:18" x14ac:dyDescent="0.25">
      <c r="A137" s="39"/>
      <c r="B137" s="40">
        <f>SUM(B124:B136)</f>
        <v>24257950</v>
      </c>
      <c r="C137" s="40">
        <f t="shared" ref="C137:I137" si="35">SUM(C124:C136)</f>
        <v>3232449</v>
      </c>
      <c r="D137" s="40">
        <f t="shared" si="35"/>
        <v>39232078</v>
      </c>
      <c r="E137" s="40">
        <f t="shared" si="35"/>
        <v>51523103</v>
      </c>
      <c r="F137" s="40">
        <f t="shared" si="35"/>
        <v>37107293</v>
      </c>
      <c r="G137" s="40">
        <f t="shared" si="35"/>
        <v>23179574</v>
      </c>
      <c r="H137" s="40">
        <f t="shared" si="35"/>
        <v>35860463</v>
      </c>
      <c r="I137" s="40">
        <f t="shared" si="35"/>
        <v>30643033</v>
      </c>
    </row>
    <row r="138" spans="1:18" x14ac:dyDescent="0.25">
      <c r="A138" s="39"/>
      <c r="B138" s="40"/>
      <c r="C138" s="40"/>
      <c r="D138" s="40"/>
      <c r="E138" s="40"/>
      <c r="F138" s="40"/>
      <c r="G138" s="40"/>
      <c r="H138" s="40"/>
      <c r="I138" s="40"/>
    </row>
    <row r="139" spans="1:18" ht="60" x14ac:dyDescent="0.25">
      <c r="B139" s="40" t="s">
        <v>11</v>
      </c>
      <c r="C139" s="40" t="s">
        <v>8</v>
      </c>
      <c r="D139" s="40" t="s">
        <v>9</v>
      </c>
      <c r="E139" s="40" t="s">
        <v>7</v>
      </c>
      <c r="F139" s="40" t="s">
        <v>5</v>
      </c>
      <c r="G139" s="40" t="s">
        <v>4</v>
      </c>
      <c r="H139" s="40" t="s">
        <v>3</v>
      </c>
      <c r="I139" s="40" t="s">
        <v>2</v>
      </c>
      <c r="J139" s="40"/>
      <c r="K139" s="40" t="s">
        <v>11</v>
      </c>
      <c r="L139" s="40" t="s">
        <v>8</v>
      </c>
      <c r="M139" s="40" t="s">
        <v>9</v>
      </c>
      <c r="N139" s="40" t="s">
        <v>7</v>
      </c>
      <c r="O139" s="40" t="s">
        <v>5</v>
      </c>
      <c r="P139" s="40" t="s">
        <v>4</v>
      </c>
      <c r="Q139" s="40" t="s">
        <v>3</v>
      </c>
      <c r="R139" s="40" t="s">
        <v>2</v>
      </c>
    </row>
    <row r="140" spans="1:18" x14ac:dyDescent="0.25">
      <c r="A140" s="2">
        <v>1</v>
      </c>
      <c r="B140" s="36">
        <f>+B124/B$137</f>
        <v>1.8534130048087328E-4</v>
      </c>
      <c r="C140" s="36">
        <f t="shared" ref="C140:I140" si="36">+C124/C$137</f>
        <v>0</v>
      </c>
      <c r="D140" s="36">
        <f t="shared" si="36"/>
        <v>4.5710043704541982E-4</v>
      </c>
      <c r="E140" s="36">
        <f t="shared" si="36"/>
        <v>0</v>
      </c>
      <c r="F140" s="36">
        <f t="shared" si="36"/>
        <v>0</v>
      </c>
      <c r="G140" s="36">
        <f t="shared" si="36"/>
        <v>5.9095132637036383E-4</v>
      </c>
      <c r="H140" s="36">
        <f t="shared" si="36"/>
        <v>7.7096048648340099E-4</v>
      </c>
      <c r="I140" s="36">
        <f t="shared" si="36"/>
        <v>0</v>
      </c>
      <c r="K140" s="41">
        <f>+B140</f>
        <v>1.8534130048087328E-4</v>
      </c>
      <c r="L140" s="41">
        <f t="shared" ref="L140" si="37">+C140</f>
        <v>0</v>
      </c>
      <c r="M140" s="41">
        <f t="shared" ref="M140" si="38">+D140</f>
        <v>4.5710043704541982E-4</v>
      </c>
      <c r="N140" s="41">
        <f t="shared" ref="N140" si="39">+E140</f>
        <v>0</v>
      </c>
      <c r="O140" s="41">
        <f t="shared" ref="O140" si="40">+F140</f>
        <v>0</v>
      </c>
      <c r="P140" s="41">
        <f t="shared" ref="P140" si="41">+G140</f>
        <v>5.9095132637036383E-4</v>
      </c>
      <c r="Q140" s="41">
        <f t="shared" ref="Q140" si="42">+H140</f>
        <v>7.7096048648340099E-4</v>
      </c>
      <c r="R140" s="41">
        <f t="shared" ref="R140" si="43">+I140</f>
        <v>0</v>
      </c>
    </row>
    <row r="141" spans="1:18" x14ac:dyDescent="0.25">
      <c r="A141" s="2">
        <v>2</v>
      </c>
      <c r="B141" s="36">
        <f t="shared" ref="B141:I141" si="44">+B125/B$137</f>
        <v>2.327772956906911E-3</v>
      </c>
      <c r="C141" s="36">
        <f t="shared" si="44"/>
        <v>9.373697775278125E-4</v>
      </c>
      <c r="D141" s="36">
        <f t="shared" si="44"/>
        <v>1.493573702621615E-3</v>
      </c>
      <c r="E141" s="36">
        <f t="shared" si="44"/>
        <v>2.3938775581897696E-4</v>
      </c>
      <c r="F141" s="36">
        <f t="shared" si="44"/>
        <v>9.5892201029053781E-4</v>
      </c>
      <c r="G141" s="36">
        <f t="shared" si="44"/>
        <v>1.8000330808495444E-3</v>
      </c>
      <c r="H141" s="36">
        <f t="shared" si="44"/>
        <v>3.8984995815586655E-3</v>
      </c>
      <c r="I141" s="36">
        <f t="shared" si="44"/>
        <v>7.0929662869860174E-4</v>
      </c>
      <c r="K141" s="41">
        <f>+B141+K140</f>
        <v>2.5131142573877841E-3</v>
      </c>
      <c r="L141" s="41">
        <f t="shared" ref="L141:L152" si="45">+C141+L140</f>
        <v>9.373697775278125E-4</v>
      </c>
      <c r="M141" s="41">
        <f t="shared" ref="M141:M152" si="46">+D141+M140</f>
        <v>1.9506741396670348E-3</v>
      </c>
      <c r="N141" s="41">
        <f t="shared" ref="N141:N152" si="47">+E141+N140</f>
        <v>2.3938775581897696E-4</v>
      </c>
      <c r="O141" s="41">
        <f t="shared" ref="O141:O152" si="48">+F141+O140</f>
        <v>9.5892201029053781E-4</v>
      </c>
      <c r="P141" s="41">
        <f t="shared" ref="P141:P152" si="49">+G141+P140</f>
        <v>2.3909844072199085E-3</v>
      </c>
      <c r="Q141" s="41">
        <f t="shared" ref="Q141:Q152" si="50">+H141+Q140</f>
        <v>4.6694600680420662E-3</v>
      </c>
      <c r="R141" s="41">
        <f t="shared" ref="R141:R152" si="51">+I141+R140</f>
        <v>7.0929662869860174E-4</v>
      </c>
    </row>
    <row r="142" spans="1:18" x14ac:dyDescent="0.25">
      <c r="A142" s="2">
        <v>3</v>
      </c>
      <c r="B142" s="36">
        <f t="shared" ref="B142:I142" si="52">+B126/B$137</f>
        <v>6.6016295688629909E-3</v>
      </c>
      <c r="C142" s="36">
        <f t="shared" si="52"/>
        <v>4.3994506951231093E-3</v>
      </c>
      <c r="D142" s="36">
        <f t="shared" si="52"/>
        <v>3.9016286621371419E-3</v>
      </c>
      <c r="E142" s="36">
        <f t="shared" si="52"/>
        <v>4.2233481162809623E-3</v>
      </c>
      <c r="F142" s="36">
        <f t="shared" si="52"/>
        <v>2.9724884539543209E-3</v>
      </c>
      <c r="G142" s="36">
        <f t="shared" si="52"/>
        <v>2.9712798000515453E-3</v>
      </c>
      <c r="H142" s="36">
        <f t="shared" si="52"/>
        <v>9.5559837027201795E-3</v>
      </c>
      <c r="I142" s="36">
        <f t="shared" si="52"/>
        <v>2.3050590325050394E-3</v>
      </c>
      <c r="K142" s="41">
        <f t="shared" ref="K142:K152" si="53">+B142+K141</f>
        <v>9.1147438262507742E-3</v>
      </c>
      <c r="L142" s="41">
        <f t="shared" si="45"/>
        <v>5.3368204726509218E-3</v>
      </c>
      <c r="M142" s="41">
        <f t="shared" si="46"/>
        <v>5.8523028018041771E-3</v>
      </c>
      <c r="N142" s="41">
        <f t="shared" si="47"/>
        <v>4.4627358720999389E-3</v>
      </c>
      <c r="O142" s="41">
        <f t="shared" si="48"/>
        <v>3.9314104642448585E-3</v>
      </c>
      <c r="P142" s="41">
        <f t="shared" si="49"/>
        <v>5.3622642072714537E-3</v>
      </c>
      <c r="Q142" s="41">
        <f t="shared" si="50"/>
        <v>1.4225443770762247E-2</v>
      </c>
      <c r="R142" s="41">
        <f t="shared" si="51"/>
        <v>3.0143556612036411E-3</v>
      </c>
    </row>
    <row r="143" spans="1:18" x14ac:dyDescent="0.25">
      <c r="A143" s="2">
        <v>4</v>
      </c>
      <c r="B143" s="36">
        <f t="shared" ref="B143:I143" si="54">+B127/B$137</f>
        <v>1.8926826050841065E-2</v>
      </c>
      <c r="C143" s="36">
        <f t="shared" si="54"/>
        <v>1.386317309259945E-2</v>
      </c>
      <c r="D143" s="36">
        <f t="shared" si="54"/>
        <v>1.4568817894377147E-2</v>
      </c>
      <c r="E143" s="36">
        <f t="shared" si="54"/>
        <v>1.6564219744296067E-2</v>
      </c>
      <c r="F143" s="36">
        <f t="shared" si="54"/>
        <v>7.6023869485709996E-3</v>
      </c>
      <c r="G143" s="36">
        <f t="shared" si="54"/>
        <v>1.4033044783307925E-2</v>
      </c>
      <c r="H143" s="36">
        <f t="shared" si="54"/>
        <v>2.2076262651712E-2</v>
      </c>
      <c r="I143" s="36">
        <f t="shared" si="54"/>
        <v>8.7553670029986916E-3</v>
      </c>
      <c r="K143" s="41">
        <f t="shared" si="53"/>
        <v>2.8041569877091839E-2</v>
      </c>
      <c r="L143" s="41">
        <f t="shared" si="45"/>
        <v>1.9199993565250373E-2</v>
      </c>
      <c r="M143" s="41">
        <f t="shared" si="46"/>
        <v>2.0421120696181322E-2</v>
      </c>
      <c r="N143" s="41">
        <f t="shared" si="47"/>
        <v>2.1026955616396007E-2</v>
      </c>
      <c r="O143" s="41">
        <f t="shared" si="48"/>
        <v>1.1533797412815858E-2</v>
      </c>
      <c r="P143" s="41">
        <f t="shared" si="49"/>
        <v>1.9395308990579379E-2</v>
      </c>
      <c r="Q143" s="41">
        <f t="shared" si="50"/>
        <v>3.6301706422474246E-2</v>
      </c>
      <c r="R143" s="41">
        <f t="shared" si="51"/>
        <v>1.1769722664202332E-2</v>
      </c>
    </row>
    <row r="144" spans="1:18" x14ac:dyDescent="0.25">
      <c r="A144" s="2">
        <v>5</v>
      </c>
      <c r="B144" s="36">
        <f t="shared" ref="B144:I144" si="55">+B128/B$137</f>
        <v>3.4842350652054273E-2</v>
      </c>
      <c r="C144" s="36">
        <f t="shared" si="55"/>
        <v>3.9332407100622468E-2</v>
      </c>
      <c r="D144" s="36">
        <f t="shared" si="55"/>
        <v>3.2993077756421671E-2</v>
      </c>
      <c r="E144" s="36">
        <f t="shared" si="55"/>
        <v>3.3355502676148986E-2</v>
      </c>
      <c r="F144" s="36">
        <f t="shared" si="55"/>
        <v>2.1973955362359632E-2</v>
      </c>
      <c r="G144" s="36">
        <f t="shared" si="55"/>
        <v>2.0689379364780387E-2</v>
      </c>
      <c r="H144" s="36">
        <f t="shared" si="55"/>
        <v>3.8480763619811599E-2</v>
      </c>
      <c r="I144" s="36">
        <f t="shared" si="55"/>
        <v>3.2399860679587431E-2</v>
      </c>
      <c r="K144" s="41">
        <f t="shared" si="53"/>
        <v>6.2883920529146112E-2</v>
      </c>
      <c r="L144" s="41">
        <f t="shared" si="45"/>
        <v>5.8532400665872841E-2</v>
      </c>
      <c r="M144" s="41">
        <f t="shared" si="46"/>
        <v>5.3414198452602993E-2</v>
      </c>
      <c r="N144" s="41">
        <f t="shared" si="47"/>
        <v>5.4382458292544997E-2</v>
      </c>
      <c r="O144" s="41">
        <f t="shared" si="48"/>
        <v>3.3507752775175488E-2</v>
      </c>
      <c r="P144" s="41">
        <f t="shared" si="49"/>
        <v>4.0084688355359763E-2</v>
      </c>
      <c r="Q144" s="41">
        <f t="shared" si="50"/>
        <v>7.4782470042285845E-2</v>
      </c>
      <c r="R144" s="41">
        <f t="shared" si="51"/>
        <v>4.4169583343789759E-2</v>
      </c>
    </row>
    <row r="145" spans="1:18" x14ac:dyDescent="0.25">
      <c r="A145" s="2">
        <v>6</v>
      </c>
      <c r="B145" s="36">
        <f t="shared" ref="B145:I145" si="56">+B129/B$137</f>
        <v>7.6995376773387691E-2</v>
      </c>
      <c r="C145" s="36">
        <f t="shared" si="56"/>
        <v>6.7411736426467986E-2</v>
      </c>
      <c r="D145" s="36">
        <f t="shared" si="56"/>
        <v>6.0854156132132485E-2</v>
      </c>
      <c r="E145" s="36">
        <f t="shared" si="56"/>
        <v>6.5177343841266708E-2</v>
      </c>
      <c r="F145" s="36">
        <f t="shared" si="56"/>
        <v>4.6709200803195211E-2</v>
      </c>
      <c r="G145" s="36">
        <f t="shared" si="56"/>
        <v>3.7370919758922233E-2</v>
      </c>
      <c r="H145" s="36">
        <f t="shared" si="56"/>
        <v>8.0072669446571279E-2</v>
      </c>
      <c r="I145" s="36">
        <f t="shared" si="56"/>
        <v>7.3906456975065093E-2</v>
      </c>
      <c r="K145" s="41">
        <f t="shared" si="53"/>
        <v>0.13987929730253379</v>
      </c>
      <c r="L145" s="41">
        <f t="shared" si="45"/>
        <v>0.12594413709234081</v>
      </c>
      <c r="M145" s="41">
        <f t="shared" si="46"/>
        <v>0.11426835458473547</v>
      </c>
      <c r="N145" s="41">
        <f t="shared" si="47"/>
        <v>0.1195598021338117</v>
      </c>
      <c r="O145" s="41">
        <f t="shared" si="48"/>
        <v>8.0216953578370692E-2</v>
      </c>
      <c r="P145" s="41">
        <f t="shared" si="49"/>
        <v>7.7455608114281996E-2</v>
      </c>
      <c r="Q145" s="41">
        <f t="shared" si="50"/>
        <v>0.15485513948885712</v>
      </c>
      <c r="R145" s="41">
        <f t="shared" si="51"/>
        <v>0.11807604031885485</v>
      </c>
    </row>
    <row r="146" spans="1:18" x14ac:dyDescent="0.25">
      <c r="A146" s="2">
        <v>7</v>
      </c>
      <c r="B146" s="36">
        <f t="shared" ref="B146:I146" si="57">+B130/B$137</f>
        <v>9.2246995314937991E-2</v>
      </c>
      <c r="C146" s="36">
        <f t="shared" si="57"/>
        <v>0.10167028157288792</v>
      </c>
      <c r="D146" s="36">
        <f t="shared" si="57"/>
        <v>8.1797018246140316E-2</v>
      </c>
      <c r="E146" s="36">
        <f t="shared" si="57"/>
        <v>0.10738732098491817</v>
      </c>
      <c r="F146" s="36">
        <f t="shared" si="57"/>
        <v>6.3053427260242351E-2</v>
      </c>
      <c r="G146" s="36">
        <f t="shared" si="57"/>
        <v>5.8715142909874014E-2</v>
      </c>
      <c r="H146" s="36">
        <f t="shared" si="57"/>
        <v>9.3294305765098465E-2</v>
      </c>
      <c r="I146" s="36">
        <f t="shared" si="57"/>
        <v>9.3323986564906938E-2</v>
      </c>
      <c r="K146" s="41">
        <f t="shared" si="53"/>
        <v>0.23212629261747178</v>
      </c>
      <c r="L146" s="41">
        <f t="shared" si="45"/>
        <v>0.22761441866522875</v>
      </c>
      <c r="M146" s="41">
        <f t="shared" si="46"/>
        <v>0.19606537283087577</v>
      </c>
      <c r="N146" s="41">
        <f t="shared" si="47"/>
        <v>0.22694712311872989</v>
      </c>
      <c r="O146" s="41">
        <f t="shared" si="48"/>
        <v>0.14327038083861304</v>
      </c>
      <c r="P146" s="41">
        <f t="shared" si="49"/>
        <v>0.13617075102415602</v>
      </c>
      <c r="Q146" s="41">
        <f t="shared" si="50"/>
        <v>0.2481494452539556</v>
      </c>
      <c r="R146" s="41">
        <f t="shared" si="51"/>
        <v>0.2114000268837618</v>
      </c>
    </row>
    <row r="147" spans="1:18" x14ac:dyDescent="0.25">
      <c r="A147" s="2">
        <v>8</v>
      </c>
      <c r="B147" s="36">
        <f t="shared" ref="B147:I147" si="58">+B131/B$137</f>
        <v>0.13209195335962023</v>
      </c>
      <c r="C147" s="36">
        <f t="shared" si="58"/>
        <v>0.14897837521953169</v>
      </c>
      <c r="D147" s="36">
        <f t="shared" si="58"/>
        <v>0.11874785220400511</v>
      </c>
      <c r="E147" s="36">
        <f t="shared" si="58"/>
        <v>0.15787566210831672</v>
      </c>
      <c r="F147" s="36">
        <f t="shared" si="58"/>
        <v>0.10966253992173453</v>
      </c>
      <c r="G147" s="36">
        <f t="shared" si="58"/>
        <v>8.944625125552351E-2</v>
      </c>
      <c r="H147" s="36">
        <f t="shared" si="58"/>
        <v>0.13508693404209532</v>
      </c>
      <c r="I147" s="36">
        <f t="shared" si="58"/>
        <v>0.13909938353687118</v>
      </c>
      <c r="K147" s="41">
        <f t="shared" si="53"/>
        <v>0.36421824597709201</v>
      </c>
      <c r="L147" s="41">
        <f t="shared" si="45"/>
        <v>0.37659279388476041</v>
      </c>
      <c r="M147" s="41">
        <f t="shared" si="46"/>
        <v>0.31481322503488085</v>
      </c>
      <c r="N147" s="41">
        <f t="shared" si="47"/>
        <v>0.3848227852270466</v>
      </c>
      <c r="O147" s="41">
        <f t="shared" si="48"/>
        <v>0.25293292076034757</v>
      </c>
      <c r="P147" s="41">
        <f t="shared" si="49"/>
        <v>0.22561700227967951</v>
      </c>
      <c r="Q147" s="41">
        <f t="shared" si="50"/>
        <v>0.38323637929605092</v>
      </c>
      <c r="R147" s="41">
        <f t="shared" si="51"/>
        <v>0.35049941042063298</v>
      </c>
    </row>
    <row r="148" spans="1:18" x14ac:dyDescent="0.25">
      <c r="A148" s="2">
        <v>9</v>
      </c>
      <c r="B148" s="36">
        <f t="shared" ref="B148:I148" si="59">+B132/B$137</f>
        <v>0.1457069950263728</v>
      </c>
      <c r="C148" s="36">
        <f t="shared" si="59"/>
        <v>0.16028187915725817</v>
      </c>
      <c r="D148" s="36">
        <f t="shared" si="59"/>
        <v>0.14623426268677381</v>
      </c>
      <c r="E148" s="36">
        <f t="shared" si="59"/>
        <v>0.18099521296300808</v>
      </c>
      <c r="F148" s="36">
        <f t="shared" si="59"/>
        <v>0.13327118741860258</v>
      </c>
      <c r="G148" s="36">
        <f t="shared" si="59"/>
        <v>0.10427115701090969</v>
      </c>
      <c r="H148" s="36">
        <f t="shared" si="59"/>
        <v>0.14387943066992748</v>
      </c>
      <c r="I148" s="36">
        <f t="shared" si="59"/>
        <v>0.13562756663154069</v>
      </c>
      <c r="K148" s="41">
        <f t="shared" si="53"/>
        <v>0.50992524100346481</v>
      </c>
      <c r="L148" s="41">
        <f t="shared" si="45"/>
        <v>0.53687467304201864</v>
      </c>
      <c r="M148" s="41">
        <f t="shared" si="46"/>
        <v>0.46104748772165466</v>
      </c>
      <c r="N148" s="41">
        <f t="shared" si="47"/>
        <v>0.56581799819005463</v>
      </c>
      <c r="O148" s="41">
        <f t="shared" si="48"/>
        <v>0.38620410817895012</v>
      </c>
      <c r="P148" s="41">
        <f t="shared" si="49"/>
        <v>0.32988815929058923</v>
      </c>
      <c r="Q148" s="41">
        <f t="shared" si="50"/>
        <v>0.5271158099659784</v>
      </c>
      <c r="R148" s="41">
        <f t="shared" si="51"/>
        <v>0.48612697705217367</v>
      </c>
    </row>
    <row r="149" spans="1:18" x14ac:dyDescent="0.25">
      <c r="A149" s="2">
        <v>10</v>
      </c>
      <c r="B149" s="36">
        <f t="shared" ref="B149:I149" si="60">+B133/B$137</f>
        <v>0.19884124585960478</v>
      </c>
      <c r="C149" s="36">
        <f t="shared" si="60"/>
        <v>0.19776429573985543</v>
      </c>
      <c r="D149" s="36">
        <f t="shared" si="60"/>
        <v>0.18607311598432283</v>
      </c>
      <c r="E149" s="36">
        <f t="shared" si="60"/>
        <v>0.1621993535598972</v>
      </c>
      <c r="F149" s="36">
        <f t="shared" si="60"/>
        <v>0.23495031017218099</v>
      </c>
      <c r="G149" s="36">
        <f t="shared" si="60"/>
        <v>0.18229010593551029</v>
      </c>
      <c r="H149" s="36">
        <f t="shared" si="60"/>
        <v>0.20073920964154868</v>
      </c>
      <c r="I149" s="36">
        <f t="shared" si="60"/>
        <v>0.19556415972270108</v>
      </c>
      <c r="K149" s="41">
        <f t="shared" si="53"/>
        <v>0.70876648686306964</v>
      </c>
      <c r="L149" s="41">
        <f t="shared" si="45"/>
        <v>0.73463896878187407</v>
      </c>
      <c r="M149" s="41">
        <f t="shared" si="46"/>
        <v>0.64712060370597746</v>
      </c>
      <c r="N149" s="41">
        <f t="shared" si="47"/>
        <v>0.72801735174995186</v>
      </c>
      <c r="O149" s="41">
        <f t="shared" si="48"/>
        <v>0.62115441835113105</v>
      </c>
      <c r="P149" s="41">
        <f t="shared" si="49"/>
        <v>0.51217826522609955</v>
      </c>
      <c r="Q149" s="41">
        <f t="shared" si="50"/>
        <v>0.72785501960752708</v>
      </c>
      <c r="R149" s="41">
        <f t="shared" si="51"/>
        <v>0.68169113677487481</v>
      </c>
    </row>
    <row r="150" spans="1:18" x14ac:dyDescent="0.25">
      <c r="A150" s="2">
        <v>11</v>
      </c>
      <c r="B150" s="36">
        <f t="shared" ref="B150:I150" si="61">+B134/B$137</f>
        <v>0.13355427808203085</v>
      </c>
      <c r="C150" s="36">
        <f t="shared" si="61"/>
        <v>0.1406701234884139</v>
      </c>
      <c r="D150" s="36">
        <f t="shared" si="61"/>
        <v>0.14215357137085627</v>
      </c>
      <c r="E150" s="36">
        <f t="shared" si="61"/>
        <v>0.13186107987323667</v>
      </c>
      <c r="F150" s="36">
        <f t="shared" si="61"/>
        <v>0.15517585720952481</v>
      </c>
      <c r="G150" s="36">
        <f t="shared" si="61"/>
        <v>0.15298098230795787</v>
      </c>
      <c r="H150" s="36">
        <f t="shared" si="61"/>
        <v>0.13485461690776274</v>
      </c>
      <c r="I150" s="36">
        <f t="shared" si="61"/>
        <v>0.13862234198553389</v>
      </c>
      <c r="K150" s="41">
        <f t="shared" si="53"/>
        <v>0.84232076494510055</v>
      </c>
      <c r="L150" s="41">
        <f t="shared" si="45"/>
        <v>0.87530909227028797</v>
      </c>
      <c r="M150" s="41">
        <f t="shared" si="46"/>
        <v>0.78927417507683373</v>
      </c>
      <c r="N150" s="41">
        <f t="shared" si="47"/>
        <v>0.85987843162318855</v>
      </c>
      <c r="O150" s="41">
        <f t="shared" si="48"/>
        <v>0.77633027556065581</v>
      </c>
      <c r="P150" s="41">
        <f t="shared" si="49"/>
        <v>0.66515924753405742</v>
      </c>
      <c r="Q150" s="41">
        <f t="shared" si="50"/>
        <v>0.86270963651528976</v>
      </c>
      <c r="R150" s="41">
        <f t="shared" si="51"/>
        <v>0.82031347876040872</v>
      </c>
    </row>
    <row r="151" spans="1:18" x14ac:dyDescent="0.25">
      <c r="A151" s="2">
        <v>12</v>
      </c>
      <c r="B151" s="36">
        <f t="shared" ref="B151:I151" si="62">+B135/B$137</f>
        <v>9.3029749010118332E-2</v>
      </c>
      <c r="C151" s="36">
        <f t="shared" si="62"/>
        <v>8.5984651265959652E-2</v>
      </c>
      <c r="D151" s="36">
        <f t="shared" si="62"/>
        <v>0.11444231936936912</v>
      </c>
      <c r="E151" s="36">
        <f t="shared" si="62"/>
        <v>7.0871469057288722E-2</v>
      </c>
      <c r="F151" s="36">
        <f t="shared" si="62"/>
        <v>0.12783823923776924</v>
      </c>
      <c r="G151" s="36">
        <f t="shared" si="62"/>
        <v>0.19143652079196968</v>
      </c>
      <c r="H151" s="36">
        <f t="shared" si="62"/>
        <v>8.8471696531079363E-2</v>
      </c>
      <c r="I151" s="36">
        <f t="shared" si="62"/>
        <v>9.1712951521476349E-2</v>
      </c>
      <c r="K151" s="41">
        <f t="shared" si="53"/>
        <v>0.93535051395521884</v>
      </c>
      <c r="L151" s="41">
        <f t="shared" si="45"/>
        <v>0.96129374353624764</v>
      </c>
      <c r="M151" s="41">
        <f t="shared" si="46"/>
        <v>0.90371649444620283</v>
      </c>
      <c r="N151" s="41">
        <f t="shared" si="47"/>
        <v>0.93074990068047725</v>
      </c>
      <c r="O151" s="41">
        <f t="shared" si="48"/>
        <v>0.90416851479842508</v>
      </c>
      <c r="P151" s="41">
        <f t="shared" si="49"/>
        <v>0.85659576832602713</v>
      </c>
      <c r="Q151" s="41">
        <f t="shared" si="50"/>
        <v>0.95118133304636909</v>
      </c>
      <c r="R151" s="41">
        <f t="shared" si="51"/>
        <v>0.91202643028188501</v>
      </c>
    </row>
    <row r="152" spans="1:18" x14ac:dyDescent="0.25">
      <c r="A152" s="2">
        <v>13</v>
      </c>
      <c r="B152" s="36">
        <f t="shared" ref="B152:I152" si="63">+B136/B$137</f>
        <v>6.4649486044781199E-2</v>
      </c>
      <c r="C152" s="36">
        <f t="shared" si="63"/>
        <v>3.8706256463752406E-2</v>
      </c>
      <c r="D152" s="36">
        <f t="shared" si="63"/>
        <v>9.6283505553797069E-2</v>
      </c>
      <c r="E152" s="36">
        <f t="shared" si="63"/>
        <v>6.9250099319522737E-2</v>
      </c>
      <c r="F152" s="36">
        <f t="shared" si="63"/>
        <v>9.5831485201574793E-2</v>
      </c>
      <c r="G152" s="36">
        <f t="shared" si="63"/>
        <v>0.14340423167397295</v>
      </c>
      <c r="H152" s="36">
        <f t="shared" si="63"/>
        <v>4.8818666953630796E-2</v>
      </c>
      <c r="I152" s="36">
        <f t="shared" si="63"/>
        <v>8.7973569718115041E-2</v>
      </c>
      <c r="K152" s="41">
        <f t="shared" si="53"/>
        <v>1</v>
      </c>
      <c r="L152" s="41">
        <f t="shared" si="45"/>
        <v>1</v>
      </c>
      <c r="M152" s="41">
        <f t="shared" si="46"/>
        <v>0.99999999999999989</v>
      </c>
      <c r="N152" s="41">
        <f t="shared" si="47"/>
        <v>1</v>
      </c>
      <c r="O152" s="41">
        <f t="shared" si="48"/>
        <v>0.99999999999999989</v>
      </c>
      <c r="P152" s="41">
        <f t="shared" si="49"/>
        <v>1</v>
      </c>
      <c r="Q152" s="41">
        <f t="shared" si="50"/>
        <v>0.99999999999999989</v>
      </c>
      <c r="R152" s="41">
        <f t="shared" si="51"/>
        <v>1</v>
      </c>
    </row>
    <row r="154" spans="1:18" x14ac:dyDescent="0.25">
      <c r="A154" s="40"/>
    </row>
    <row r="156" spans="1:18" x14ac:dyDescent="0.25">
      <c r="A156" s="42" t="s">
        <v>37</v>
      </c>
    </row>
    <row r="157" spans="1:18" ht="60" x14ac:dyDescent="0.25">
      <c r="A157" s="40" t="s">
        <v>11</v>
      </c>
      <c r="C157" s="40" t="s">
        <v>8</v>
      </c>
      <c r="E157" s="40" t="s">
        <v>9</v>
      </c>
      <c r="G157" s="40" t="s">
        <v>7</v>
      </c>
      <c r="I157" s="40" t="s">
        <v>5</v>
      </c>
      <c r="K157" s="40" t="s">
        <v>4</v>
      </c>
      <c r="M157" s="40" t="s">
        <v>3</v>
      </c>
      <c r="O157" s="40" t="s">
        <v>2</v>
      </c>
    </row>
    <row r="158" spans="1:18" x14ac:dyDescent="0.25">
      <c r="A158" s="39">
        <v>-2.6657600000000001</v>
      </c>
      <c r="B158" s="40">
        <v>229039</v>
      </c>
      <c r="C158" s="39">
        <v>-2.9932300000000001</v>
      </c>
      <c r="D158" s="40">
        <v>9384</v>
      </c>
      <c r="E158" s="39">
        <v>-2.36144</v>
      </c>
      <c r="F158" s="40">
        <v>593611</v>
      </c>
      <c r="G158" s="39">
        <v>-3.0358000000000001</v>
      </c>
      <c r="H158" s="40">
        <v>162478</v>
      </c>
      <c r="I158" s="39">
        <v>-3.05925</v>
      </c>
      <c r="J158" s="40">
        <v>154159</v>
      </c>
      <c r="K158" s="39">
        <v>-3.16567</v>
      </c>
      <c r="L158" s="40">
        <v>77518</v>
      </c>
      <c r="M158" s="39">
        <v>-2.4528599999999998</v>
      </c>
      <c r="N158" s="40">
        <v>409187</v>
      </c>
      <c r="O158" s="39">
        <v>-2.69773</v>
      </c>
      <c r="P158" s="40">
        <v>283464</v>
      </c>
    </row>
    <row r="159" spans="1:18" x14ac:dyDescent="0.25">
      <c r="A159" s="39">
        <v>-2.2703600000000002</v>
      </c>
      <c r="B159" s="40">
        <v>355984</v>
      </c>
      <c r="C159" s="39">
        <v>-2.5727099999999998</v>
      </c>
      <c r="D159" s="40">
        <v>30431</v>
      </c>
      <c r="E159" s="39">
        <v>-2.0039600000000002</v>
      </c>
      <c r="F159" s="40">
        <v>901211</v>
      </c>
      <c r="G159" s="39">
        <v>-2.59151</v>
      </c>
      <c r="H159" s="40">
        <v>434489</v>
      </c>
      <c r="I159" s="39">
        <v>-2.5945</v>
      </c>
      <c r="J159" s="40">
        <v>327166</v>
      </c>
      <c r="K159" s="39">
        <v>-2.7543799999999998</v>
      </c>
      <c r="L159" s="40">
        <v>142620</v>
      </c>
      <c r="M159" s="39">
        <v>-2.0753200000000001</v>
      </c>
      <c r="N159" s="40">
        <v>841119</v>
      </c>
      <c r="O159" s="39">
        <v>-2.2622100000000001</v>
      </c>
      <c r="P159" s="40">
        <v>578730</v>
      </c>
    </row>
    <row r="160" spans="1:18" x14ac:dyDescent="0.25">
      <c r="A160" s="39">
        <v>-1.87497</v>
      </c>
      <c r="B160" s="40">
        <v>816819</v>
      </c>
      <c r="C160" s="39">
        <v>-2.1522000000000001</v>
      </c>
      <c r="D160" s="40">
        <v>88758</v>
      </c>
      <c r="E160" s="39">
        <v>-1.6464799999999999</v>
      </c>
      <c r="F160" s="40">
        <v>1871362</v>
      </c>
      <c r="G160" s="39">
        <v>-2.1472099999999998</v>
      </c>
      <c r="H160" s="40">
        <v>1256153</v>
      </c>
      <c r="I160" s="39">
        <v>-2.12974</v>
      </c>
      <c r="J160" s="40">
        <v>854825</v>
      </c>
      <c r="K160" s="39">
        <v>-2.3430900000000001</v>
      </c>
      <c r="L160" s="40">
        <v>398588</v>
      </c>
      <c r="M160" s="39">
        <v>-1.6977899999999999</v>
      </c>
      <c r="N160" s="40">
        <v>1619651</v>
      </c>
      <c r="O160" s="39">
        <v>-1.8266899999999999</v>
      </c>
      <c r="P160" s="40">
        <v>1174269</v>
      </c>
    </row>
    <row r="161" spans="1:16" x14ac:dyDescent="0.25">
      <c r="A161" s="39">
        <v>-1.4795700000000001</v>
      </c>
      <c r="B161" s="40">
        <v>1219684</v>
      </c>
      <c r="C161" s="39">
        <v>-1.7316800000000001</v>
      </c>
      <c r="D161" s="40">
        <v>133359</v>
      </c>
      <c r="E161" s="39">
        <v>-1.2889999999999999</v>
      </c>
      <c r="F161" s="40">
        <v>2378665</v>
      </c>
      <c r="G161" s="39">
        <v>-1.7029099999999999</v>
      </c>
      <c r="H161" s="40">
        <v>2136202</v>
      </c>
      <c r="I161" s="39">
        <v>-1.66499</v>
      </c>
      <c r="J161" s="40">
        <v>1728348</v>
      </c>
      <c r="K161" s="39">
        <v>-1.9317899999999999</v>
      </c>
      <c r="L161" s="40">
        <v>556820</v>
      </c>
      <c r="M161" s="39">
        <v>-1.32026</v>
      </c>
      <c r="N161" s="40">
        <v>2433569</v>
      </c>
      <c r="O161" s="39">
        <v>-1.39117</v>
      </c>
      <c r="P161" s="40">
        <v>1799882</v>
      </c>
    </row>
    <row r="162" spans="1:16" x14ac:dyDescent="0.25">
      <c r="A162" s="39">
        <v>-1.0841799999999999</v>
      </c>
      <c r="B162" s="40">
        <v>1945447</v>
      </c>
      <c r="C162" s="39">
        <v>-1.3111600000000001</v>
      </c>
      <c r="D162" s="40">
        <v>213962</v>
      </c>
      <c r="E162" s="39">
        <v>-0.93152000000000001</v>
      </c>
      <c r="F162" s="40">
        <v>3581486</v>
      </c>
      <c r="G162" s="39">
        <v>-1.2586200000000001</v>
      </c>
      <c r="H162" s="40">
        <v>4346410</v>
      </c>
      <c r="I162" s="39">
        <v>-1.20024</v>
      </c>
      <c r="J162" s="40">
        <v>3183684</v>
      </c>
      <c r="K162" s="39">
        <v>-1.5205</v>
      </c>
      <c r="L162" s="40">
        <v>1232023</v>
      </c>
      <c r="M162" s="39">
        <v>-0.94272</v>
      </c>
      <c r="N162" s="40">
        <v>3100489</v>
      </c>
      <c r="O162" s="39">
        <v>-0.95565</v>
      </c>
      <c r="P162" s="40">
        <v>3044818</v>
      </c>
    </row>
    <row r="163" spans="1:16" x14ac:dyDescent="0.25">
      <c r="A163" s="39">
        <v>-0.68879000000000001</v>
      </c>
      <c r="B163" s="40">
        <v>2747585</v>
      </c>
      <c r="C163" s="39">
        <v>-0.89065000000000005</v>
      </c>
      <c r="D163" s="40">
        <v>301776</v>
      </c>
      <c r="E163" s="39">
        <v>-0.57404999999999995</v>
      </c>
      <c r="F163" s="40">
        <v>4269861</v>
      </c>
      <c r="G163" s="39">
        <v>-0.81432000000000004</v>
      </c>
      <c r="H163" s="40">
        <v>5097052</v>
      </c>
      <c r="I163" s="39">
        <v>-0.73548999999999998</v>
      </c>
      <c r="J163" s="40">
        <v>4985460</v>
      </c>
      <c r="K163" s="39">
        <v>-1.10921</v>
      </c>
      <c r="L163" s="40">
        <v>1943839</v>
      </c>
      <c r="M163" s="39">
        <v>-0.56518999999999997</v>
      </c>
      <c r="N163" s="40">
        <v>3945592</v>
      </c>
      <c r="O163" s="39">
        <v>-0.52012999999999998</v>
      </c>
      <c r="P163" s="40">
        <v>4083034</v>
      </c>
    </row>
    <row r="164" spans="1:16" x14ac:dyDescent="0.25">
      <c r="A164" s="39">
        <v>-0.29338999999999998</v>
      </c>
      <c r="B164" s="40">
        <v>3409853</v>
      </c>
      <c r="C164" s="39">
        <v>-0.47012999999999999</v>
      </c>
      <c r="D164" s="40">
        <v>383690</v>
      </c>
      <c r="E164" s="39">
        <v>-0.21657000000000001</v>
      </c>
      <c r="F164" s="40">
        <v>4692622</v>
      </c>
      <c r="G164" s="39">
        <v>-0.37002000000000002</v>
      </c>
      <c r="H164" s="40">
        <v>8319426</v>
      </c>
      <c r="I164" s="39">
        <v>-0.27073999999999998</v>
      </c>
      <c r="J164" s="40">
        <v>5754688</v>
      </c>
      <c r="K164" s="39">
        <v>-0.69791999999999998</v>
      </c>
      <c r="L164" s="40">
        <v>2420606</v>
      </c>
      <c r="M164" s="39">
        <v>-0.18765000000000001</v>
      </c>
      <c r="N164" s="40">
        <v>4377938</v>
      </c>
      <c r="O164" s="39">
        <v>-8.4599999999999995E-2</v>
      </c>
      <c r="P164" s="40">
        <v>4922696</v>
      </c>
    </row>
    <row r="165" spans="1:16" x14ac:dyDescent="0.25">
      <c r="A165" s="40">
        <v>0.10199999999999999</v>
      </c>
      <c r="B165" s="40">
        <v>4026395</v>
      </c>
      <c r="C165" s="39">
        <v>-4.9610000000000001E-2</v>
      </c>
      <c r="D165" s="40">
        <v>576723</v>
      </c>
      <c r="E165" s="40">
        <v>0.14091000000000001</v>
      </c>
      <c r="F165" s="40">
        <v>5129697</v>
      </c>
      <c r="G165" s="40">
        <v>7.4270000000000003E-2</v>
      </c>
      <c r="H165" s="40">
        <v>8942988</v>
      </c>
      <c r="I165" s="40">
        <v>0.19400999999999999</v>
      </c>
      <c r="J165" s="40">
        <v>7040853</v>
      </c>
      <c r="K165" s="39">
        <v>-0.28661999999999999</v>
      </c>
      <c r="L165" s="40">
        <v>3616690</v>
      </c>
      <c r="M165" s="40">
        <v>0.18987999999999999</v>
      </c>
      <c r="N165" s="40">
        <v>5724614</v>
      </c>
      <c r="O165" s="40">
        <v>0.35092000000000001</v>
      </c>
      <c r="P165" s="40">
        <v>6125889</v>
      </c>
    </row>
    <row r="166" spans="1:16" x14ac:dyDescent="0.25">
      <c r="A166" s="40">
        <v>0.49740000000000001</v>
      </c>
      <c r="B166" s="40">
        <v>3282964</v>
      </c>
      <c r="C166" s="40">
        <v>0.37091000000000002</v>
      </c>
      <c r="D166" s="40">
        <v>543370</v>
      </c>
      <c r="E166" s="40">
        <v>0.49839</v>
      </c>
      <c r="F166" s="40">
        <v>4983565</v>
      </c>
      <c r="G166" s="40">
        <v>0.51856999999999998</v>
      </c>
      <c r="H166" s="40">
        <v>8696062</v>
      </c>
      <c r="I166" s="40">
        <v>0.65876999999999997</v>
      </c>
      <c r="J166" s="40">
        <v>6210383</v>
      </c>
      <c r="K166" s="40">
        <v>0.12467</v>
      </c>
      <c r="L166" s="40">
        <v>3517255</v>
      </c>
      <c r="M166" s="40">
        <v>0.56740999999999997</v>
      </c>
      <c r="N166" s="40">
        <v>4649366</v>
      </c>
      <c r="O166" s="40">
        <v>0.78644000000000003</v>
      </c>
      <c r="P166" s="40">
        <v>4149192</v>
      </c>
    </row>
    <row r="167" spans="1:16" x14ac:dyDescent="0.25">
      <c r="A167" s="40">
        <v>0.89278999999999997</v>
      </c>
      <c r="B167" s="40">
        <v>2916644</v>
      </c>
      <c r="C167" s="40">
        <v>0.79142000000000001</v>
      </c>
      <c r="D167" s="40">
        <v>451030</v>
      </c>
      <c r="E167" s="40">
        <v>0.85587000000000002</v>
      </c>
      <c r="F167" s="40">
        <v>4462884</v>
      </c>
      <c r="G167" s="40">
        <v>0.96287</v>
      </c>
      <c r="H167" s="40">
        <v>6204333</v>
      </c>
      <c r="I167" s="40">
        <v>1.1235200000000001</v>
      </c>
      <c r="J167" s="40">
        <v>4245651</v>
      </c>
      <c r="K167" s="40">
        <v>0.53595999999999999</v>
      </c>
      <c r="L167" s="40">
        <v>3433153</v>
      </c>
      <c r="M167" s="40">
        <v>0.94494999999999996</v>
      </c>
      <c r="N167" s="40">
        <v>4214547</v>
      </c>
      <c r="O167" s="40">
        <v>1.2219599999999999</v>
      </c>
      <c r="P167" s="40">
        <v>2485969</v>
      </c>
    </row>
    <row r="168" spans="1:16" x14ac:dyDescent="0.25">
      <c r="A168" s="40">
        <v>1.2881899999999999</v>
      </c>
      <c r="B168" s="40">
        <v>1721360</v>
      </c>
      <c r="C168" s="40">
        <v>1.21194</v>
      </c>
      <c r="D168" s="40">
        <v>290543</v>
      </c>
      <c r="E168" s="40">
        <v>1.2133499999999999</v>
      </c>
      <c r="F168" s="40">
        <v>3110711</v>
      </c>
      <c r="G168" s="40">
        <v>1.40716</v>
      </c>
      <c r="H168" s="40">
        <v>4001213</v>
      </c>
      <c r="I168" s="40">
        <v>1.5882700000000001</v>
      </c>
      <c r="J168" s="40">
        <v>1806274</v>
      </c>
      <c r="K168" s="40">
        <v>0.94725000000000004</v>
      </c>
      <c r="L168" s="40">
        <v>2493892</v>
      </c>
      <c r="M168" s="40">
        <v>1.3224800000000001</v>
      </c>
      <c r="N168" s="40">
        <v>2389715</v>
      </c>
      <c r="O168" s="40">
        <v>1.6574800000000001</v>
      </c>
      <c r="P168" s="40">
        <v>1206304</v>
      </c>
    </row>
    <row r="169" spans="1:16" x14ac:dyDescent="0.25">
      <c r="A169" s="40">
        <v>1.6835800000000001</v>
      </c>
      <c r="B169" s="40">
        <v>1019869</v>
      </c>
      <c r="C169" s="40">
        <v>1.63246</v>
      </c>
      <c r="D169" s="40">
        <v>156793</v>
      </c>
      <c r="E169" s="40">
        <v>1.5708299999999999</v>
      </c>
      <c r="F169" s="40">
        <v>1948965</v>
      </c>
      <c r="G169" s="40">
        <v>1.8514600000000001</v>
      </c>
      <c r="H169" s="40">
        <v>1457825</v>
      </c>
      <c r="I169" s="40">
        <v>2.0530200000000001</v>
      </c>
      <c r="J169" s="40">
        <v>682825</v>
      </c>
      <c r="K169" s="40">
        <v>1.3585499999999999</v>
      </c>
      <c r="L169" s="40">
        <v>2558976</v>
      </c>
      <c r="M169" s="40">
        <v>1.7000200000000001</v>
      </c>
      <c r="N169" s="40">
        <v>1457698</v>
      </c>
      <c r="O169" s="40">
        <v>2.093</v>
      </c>
      <c r="P169" s="40">
        <v>474456</v>
      </c>
    </row>
    <row r="170" spans="1:16" x14ac:dyDescent="0.25">
      <c r="A170" s="40">
        <v>2.0789800000000001</v>
      </c>
      <c r="B170" s="40">
        <v>565162</v>
      </c>
      <c r="C170" s="40">
        <v>2.0529700000000002</v>
      </c>
      <c r="D170" s="40">
        <v>58488</v>
      </c>
      <c r="E170" s="40">
        <v>1.92831</v>
      </c>
      <c r="F170" s="40">
        <v>1190950</v>
      </c>
      <c r="G170" s="40">
        <v>2.29575</v>
      </c>
      <c r="H170" s="40">
        <v>512509</v>
      </c>
      <c r="I170" s="40">
        <v>2.5177700000000001</v>
      </c>
      <c r="J170" s="40">
        <v>225060</v>
      </c>
      <c r="K170" s="40">
        <v>1.7698400000000001</v>
      </c>
      <c r="L170" s="40">
        <v>726547</v>
      </c>
      <c r="M170" s="40">
        <v>2.07755</v>
      </c>
      <c r="N170" s="40">
        <v>645167</v>
      </c>
      <c r="O170" s="40">
        <v>2.5285199999999999</v>
      </c>
      <c r="P170" s="40">
        <v>288650</v>
      </c>
    </row>
    <row r="171" spans="1:16" x14ac:dyDescent="0.25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</row>
    <row r="172" spans="1:16" ht="30" x14ac:dyDescent="0.25">
      <c r="B172" s="40" t="s">
        <v>11</v>
      </c>
      <c r="C172" s="40" t="s">
        <v>8</v>
      </c>
      <c r="D172" s="40" t="s">
        <v>9</v>
      </c>
      <c r="E172" s="40" t="s">
        <v>7</v>
      </c>
      <c r="F172" s="40" t="s">
        <v>5</v>
      </c>
      <c r="G172" s="40" t="s">
        <v>4</v>
      </c>
      <c r="H172" s="40" t="s">
        <v>3</v>
      </c>
      <c r="I172" s="40" t="s">
        <v>2</v>
      </c>
    </row>
    <row r="173" spans="1:16" x14ac:dyDescent="0.25">
      <c r="A173" s="2">
        <v>1</v>
      </c>
      <c r="B173" s="40">
        <v>229039</v>
      </c>
      <c r="C173" s="40">
        <v>9384</v>
      </c>
      <c r="D173" s="40">
        <v>593611</v>
      </c>
      <c r="E173" s="40">
        <v>162478</v>
      </c>
      <c r="F173" s="40">
        <v>154159</v>
      </c>
      <c r="G173" s="40">
        <v>77518</v>
      </c>
      <c r="H173" s="40">
        <v>409187</v>
      </c>
      <c r="I173" s="40">
        <v>283464</v>
      </c>
    </row>
    <row r="174" spans="1:16" x14ac:dyDescent="0.25">
      <c r="A174" s="2">
        <v>2</v>
      </c>
      <c r="B174" s="40">
        <v>355984</v>
      </c>
      <c r="C174" s="40">
        <v>30431</v>
      </c>
      <c r="D174" s="40">
        <v>901211</v>
      </c>
      <c r="E174" s="40">
        <v>434489</v>
      </c>
      <c r="F174" s="40">
        <v>327166</v>
      </c>
      <c r="G174" s="40">
        <v>142620</v>
      </c>
      <c r="H174" s="40">
        <v>841119</v>
      </c>
      <c r="I174" s="40">
        <v>578730</v>
      </c>
    </row>
    <row r="175" spans="1:16" x14ac:dyDescent="0.25">
      <c r="A175" s="2">
        <v>3</v>
      </c>
      <c r="B175" s="40">
        <v>816819</v>
      </c>
      <c r="C175" s="40">
        <v>88758</v>
      </c>
      <c r="D175" s="40">
        <v>1871362</v>
      </c>
      <c r="E175" s="40">
        <v>1256153</v>
      </c>
      <c r="F175" s="40">
        <v>854825</v>
      </c>
      <c r="G175" s="40">
        <v>398588</v>
      </c>
      <c r="H175" s="40">
        <v>1619651</v>
      </c>
      <c r="I175" s="40">
        <v>1174269</v>
      </c>
    </row>
    <row r="176" spans="1:16" x14ac:dyDescent="0.25">
      <c r="A176" s="2">
        <v>4</v>
      </c>
      <c r="B176" s="40">
        <v>1219684</v>
      </c>
      <c r="C176" s="40">
        <v>133359</v>
      </c>
      <c r="D176" s="40">
        <v>2378665</v>
      </c>
      <c r="E176" s="40">
        <v>2136202</v>
      </c>
      <c r="F176" s="40">
        <v>1728348</v>
      </c>
      <c r="G176" s="40">
        <v>556820</v>
      </c>
      <c r="H176" s="40">
        <v>2433569</v>
      </c>
      <c r="I176" s="40">
        <v>1799882</v>
      </c>
    </row>
    <row r="177" spans="1:18" x14ac:dyDescent="0.25">
      <c r="A177" s="2">
        <v>5</v>
      </c>
      <c r="B177" s="40">
        <v>1945447</v>
      </c>
      <c r="C177" s="40">
        <v>213962</v>
      </c>
      <c r="D177" s="40">
        <v>3581486</v>
      </c>
      <c r="E177" s="40">
        <v>4346410</v>
      </c>
      <c r="F177" s="40">
        <v>3183684</v>
      </c>
      <c r="G177" s="40">
        <v>1232023</v>
      </c>
      <c r="H177" s="40">
        <v>3100489</v>
      </c>
      <c r="I177" s="40">
        <v>3044818</v>
      </c>
    </row>
    <row r="178" spans="1:18" x14ac:dyDescent="0.25">
      <c r="A178" s="2">
        <v>6</v>
      </c>
      <c r="B178" s="40">
        <v>2747585</v>
      </c>
      <c r="C178" s="40">
        <v>301776</v>
      </c>
      <c r="D178" s="40">
        <v>4269861</v>
      </c>
      <c r="E178" s="40">
        <v>5097052</v>
      </c>
      <c r="F178" s="40">
        <v>4985460</v>
      </c>
      <c r="G178" s="40">
        <v>1943839</v>
      </c>
      <c r="H178" s="40">
        <v>3945592</v>
      </c>
      <c r="I178" s="40">
        <v>4083034</v>
      </c>
    </row>
    <row r="179" spans="1:18" x14ac:dyDescent="0.25">
      <c r="A179" s="2">
        <v>7</v>
      </c>
      <c r="B179" s="40">
        <v>3409853</v>
      </c>
      <c r="C179" s="40">
        <v>383690</v>
      </c>
      <c r="D179" s="40">
        <v>4692622</v>
      </c>
      <c r="E179" s="40">
        <v>8319426</v>
      </c>
      <c r="F179" s="40">
        <v>5754688</v>
      </c>
      <c r="G179" s="40">
        <v>2420606</v>
      </c>
      <c r="H179" s="40">
        <v>4377938</v>
      </c>
      <c r="I179" s="40">
        <v>4922696</v>
      </c>
    </row>
    <row r="180" spans="1:18" x14ac:dyDescent="0.25">
      <c r="A180" s="2">
        <v>8</v>
      </c>
      <c r="B180" s="40">
        <v>4026395</v>
      </c>
      <c r="C180" s="40">
        <v>576723</v>
      </c>
      <c r="D180" s="40">
        <v>5129697</v>
      </c>
      <c r="E180" s="40">
        <v>8942988</v>
      </c>
      <c r="F180" s="40">
        <v>7040853</v>
      </c>
      <c r="G180" s="40">
        <v>3616690</v>
      </c>
      <c r="H180" s="40">
        <v>5724614</v>
      </c>
      <c r="I180" s="40">
        <v>6125889</v>
      </c>
    </row>
    <row r="181" spans="1:18" x14ac:dyDescent="0.25">
      <c r="A181" s="2">
        <v>9</v>
      </c>
      <c r="B181" s="40">
        <v>3282964</v>
      </c>
      <c r="C181" s="40">
        <v>543370</v>
      </c>
      <c r="D181" s="40">
        <v>4983565</v>
      </c>
      <c r="E181" s="40">
        <v>8696062</v>
      </c>
      <c r="F181" s="40">
        <v>6210383</v>
      </c>
      <c r="G181" s="40">
        <v>3517255</v>
      </c>
      <c r="H181" s="40">
        <v>4649366</v>
      </c>
      <c r="I181" s="40">
        <v>4149192</v>
      </c>
    </row>
    <row r="182" spans="1:18" x14ac:dyDescent="0.25">
      <c r="A182" s="2">
        <v>10</v>
      </c>
      <c r="B182" s="40">
        <v>2916644</v>
      </c>
      <c r="C182" s="40">
        <v>451030</v>
      </c>
      <c r="D182" s="40">
        <v>4462884</v>
      </c>
      <c r="E182" s="40">
        <v>6204333</v>
      </c>
      <c r="F182" s="40">
        <v>4245651</v>
      </c>
      <c r="G182" s="40">
        <v>3433153</v>
      </c>
      <c r="H182" s="40">
        <v>4214547</v>
      </c>
      <c r="I182" s="40">
        <v>2485969</v>
      </c>
    </row>
    <row r="183" spans="1:18" x14ac:dyDescent="0.25">
      <c r="A183" s="2">
        <v>11</v>
      </c>
      <c r="B183" s="40">
        <v>1721360</v>
      </c>
      <c r="C183" s="40">
        <v>290543</v>
      </c>
      <c r="D183" s="40">
        <v>3110711</v>
      </c>
      <c r="E183" s="40">
        <v>4001213</v>
      </c>
      <c r="F183" s="40">
        <v>1806274</v>
      </c>
      <c r="G183" s="40">
        <v>2493892</v>
      </c>
      <c r="H183" s="40">
        <v>2389715</v>
      </c>
      <c r="I183" s="40">
        <v>1206304</v>
      </c>
    </row>
    <row r="184" spans="1:18" x14ac:dyDescent="0.25">
      <c r="A184" s="2">
        <v>12</v>
      </c>
      <c r="B184" s="40">
        <v>1019869</v>
      </c>
      <c r="C184" s="40">
        <v>156793</v>
      </c>
      <c r="D184" s="40">
        <v>1948965</v>
      </c>
      <c r="E184" s="40">
        <v>1457825</v>
      </c>
      <c r="F184" s="40">
        <v>682825</v>
      </c>
      <c r="G184" s="40">
        <v>2558976</v>
      </c>
      <c r="H184" s="40">
        <v>1457698</v>
      </c>
      <c r="I184" s="40">
        <v>474456</v>
      </c>
    </row>
    <row r="185" spans="1:18" x14ac:dyDescent="0.25">
      <c r="A185" s="2">
        <v>13</v>
      </c>
      <c r="B185" s="40">
        <v>565162</v>
      </c>
      <c r="C185" s="40">
        <v>58488</v>
      </c>
      <c r="D185" s="40">
        <v>1190950</v>
      </c>
      <c r="E185" s="40">
        <v>512509</v>
      </c>
      <c r="F185" s="40">
        <v>225060</v>
      </c>
      <c r="G185" s="40">
        <v>726547</v>
      </c>
      <c r="H185" s="40">
        <v>645167</v>
      </c>
      <c r="I185" s="40">
        <v>288650</v>
      </c>
    </row>
    <row r="186" spans="1:18" x14ac:dyDescent="0.25">
      <c r="B186" s="40">
        <f>SUM(B173:B185)</f>
        <v>24256805</v>
      </c>
      <c r="C186" s="40">
        <f t="shared" ref="C186:I186" si="64">SUM(C173:C185)</f>
        <v>3238307</v>
      </c>
      <c r="D186" s="40">
        <f t="shared" si="64"/>
        <v>39115590</v>
      </c>
      <c r="E186" s="40">
        <f t="shared" si="64"/>
        <v>51567140</v>
      </c>
      <c r="F186" s="40">
        <f t="shared" si="64"/>
        <v>37199376</v>
      </c>
      <c r="G186" s="40">
        <f t="shared" si="64"/>
        <v>23118527</v>
      </c>
      <c r="H186" s="40">
        <f t="shared" si="64"/>
        <v>35808652</v>
      </c>
      <c r="I186" s="40">
        <f t="shared" si="64"/>
        <v>30617353</v>
      </c>
    </row>
    <row r="187" spans="1:18" x14ac:dyDescent="0.25"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</row>
    <row r="188" spans="1:18" ht="60" x14ac:dyDescent="0.25">
      <c r="B188" s="40" t="s">
        <v>11</v>
      </c>
      <c r="C188" s="40" t="s">
        <v>8</v>
      </c>
      <c r="D188" s="40" t="s">
        <v>9</v>
      </c>
      <c r="E188" s="40" t="s">
        <v>7</v>
      </c>
      <c r="F188" s="40" t="s">
        <v>5</v>
      </c>
      <c r="G188" s="40" t="s">
        <v>4</v>
      </c>
      <c r="H188" s="40" t="s">
        <v>3</v>
      </c>
      <c r="I188" s="40" t="s">
        <v>2</v>
      </c>
      <c r="J188" s="40"/>
      <c r="K188" s="40" t="s">
        <v>11</v>
      </c>
      <c r="L188" s="40" t="s">
        <v>8</v>
      </c>
      <c r="M188" s="40" t="s">
        <v>9</v>
      </c>
      <c r="N188" s="40" t="s">
        <v>7</v>
      </c>
      <c r="O188" s="40" t="s">
        <v>5</v>
      </c>
      <c r="P188" s="40" t="s">
        <v>4</v>
      </c>
      <c r="Q188" s="40" t="s">
        <v>3</v>
      </c>
      <c r="R188" s="40" t="s">
        <v>2</v>
      </c>
    </row>
    <row r="189" spans="1:18" x14ac:dyDescent="0.25">
      <c r="A189" s="2">
        <v>1</v>
      </c>
      <c r="B189" s="36">
        <f>+B173/B$186</f>
        <v>9.4422575438109016E-3</v>
      </c>
      <c r="C189" s="36">
        <f t="shared" ref="C189:I189" si="65">+C173/C$186</f>
        <v>2.8978104917168138E-3</v>
      </c>
      <c r="D189" s="36">
        <f t="shared" si="65"/>
        <v>1.5175816087652007E-2</v>
      </c>
      <c r="E189" s="36">
        <f t="shared" si="65"/>
        <v>3.1508049505945064E-3</v>
      </c>
      <c r="F189" s="36">
        <f t="shared" si="65"/>
        <v>4.1441286542010809E-3</v>
      </c>
      <c r="G189" s="36">
        <f t="shared" si="65"/>
        <v>3.3530682988583138E-3</v>
      </c>
      <c r="H189" s="36">
        <f t="shared" si="65"/>
        <v>1.142704282752671E-2</v>
      </c>
      <c r="I189" s="36">
        <f t="shared" si="65"/>
        <v>9.2582791203406779E-3</v>
      </c>
      <c r="J189" s="40"/>
      <c r="K189" s="41">
        <f>+B189</f>
        <v>9.4422575438109016E-3</v>
      </c>
      <c r="L189" s="41">
        <f t="shared" ref="L189" si="66">+C189</f>
        <v>2.8978104917168138E-3</v>
      </c>
      <c r="M189" s="41">
        <f t="shared" ref="M189" si="67">+D189</f>
        <v>1.5175816087652007E-2</v>
      </c>
      <c r="N189" s="41">
        <f t="shared" ref="N189" si="68">+E189</f>
        <v>3.1508049505945064E-3</v>
      </c>
      <c r="O189" s="41">
        <f t="shared" ref="O189" si="69">+F189</f>
        <v>4.1441286542010809E-3</v>
      </c>
      <c r="P189" s="41">
        <f t="shared" ref="P189" si="70">+G189</f>
        <v>3.3530682988583138E-3</v>
      </c>
      <c r="Q189" s="41">
        <f t="shared" ref="Q189" si="71">+H189</f>
        <v>1.142704282752671E-2</v>
      </c>
      <c r="R189" s="41">
        <f t="shared" ref="R189" si="72">+I189</f>
        <v>9.2582791203406779E-3</v>
      </c>
    </row>
    <row r="190" spans="1:18" x14ac:dyDescent="0.25">
      <c r="A190" s="2">
        <v>2</v>
      </c>
      <c r="B190" s="36">
        <f t="shared" ref="B190:I190" si="73">+B174/B$186</f>
        <v>1.4675634321997477E-2</v>
      </c>
      <c r="C190" s="36">
        <f t="shared" si="73"/>
        <v>9.3971942746626548E-3</v>
      </c>
      <c r="D190" s="36">
        <f t="shared" si="73"/>
        <v>2.3039688267516865E-2</v>
      </c>
      <c r="E190" s="36">
        <f t="shared" si="73"/>
        <v>8.4256951229019095E-3</v>
      </c>
      <c r="F190" s="36">
        <f t="shared" si="73"/>
        <v>8.7949324741361246E-3</v>
      </c>
      <c r="G190" s="36">
        <f t="shared" si="73"/>
        <v>6.1690781596941708E-3</v>
      </c>
      <c r="H190" s="36">
        <f t="shared" si="73"/>
        <v>2.3489267342428864E-2</v>
      </c>
      <c r="I190" s="36">
        <f t="shared" si="73"/>
        <v>1.8902025919745578E-2</v>
      </c>
      <c r="J190" s="40"/>
      <c r="K190" s="41">
        <f>+B190+K189</f>
        <v>2.4117891865808379E-2</v>
      </c>
      <c r="L190" s="41">
        <f t="shared" ref="L190:L201" si="74">+C190+L189</f>
        <v>1.2295004766379469E-2</v>
      </c>
      <c r="M190" s="41">
        <f t="shared" ref="M190:M201" si="75">+D190+M189</f>
        <v>3.8215504355168871E-2</v>
      </c>
      <c r="N190" s="41">
        <f t="shared" ref="N190:N201" si="76">+E190+N189</f>
        <v>1.1576500073496416E-2</v>
      </c>
      <c r="O190" s="41">
        <f t="shared" ref="O190:O201" si="77">+F190+O189</f>
        <v>1.2939061128337205E-2</v>
      </c>
      <c r="P190" s="41">
        <f t="shared" ref="P190:P201" si="78">+G190+P189</f>
        <v>9.5221464585524846E-3</v>
      </c>
      <c r="Q190" s="41">
        <f t="shared" ref="Q190:Q201" si="79">+H190+Q189</f>
        <v>3.4916310169955576E-2</v>
      </c>
      <c r="R190" s="41">
        <f t="shared" ref="R190:R201" si="80">+I190+R189</f>
        <v>2.8160305040086257E-2</v>
      </c>
    </row>
    <row r="191" spans="1:18" x14ac:dyDescent="0.25">
      <c r="A191" s="2">
        <v>3</v>
      </c>
      <c r="B191" s="36">
        <f t="shared" ref="B191:I191" si="81">+B175/B$186</f>
        <v>3.3673808236492811E-2</v>
      </c>
      <c r="C191" s="36">
        <f t="shared" si="81"/>
        <v>2.740876637082278E-2</v>
      </c>
      <c r="D191" s="36">
        <f t="shared" si="81"/>
        <v>4.7841845156879906E-2</v>
      </c>
      <c r="E191" s="36">
        <f t="shared" si="81"/>
        <v>2.4359563086104832E-2</v>
      </c>
      <c r="F191" s="36">
        <f t="shared" si="81"/>
        <v>2.2979552130121754E-2</v>
      </c>
      <c r="G191" s="36">
        <f t="shared" si="81"/>
        <v>1.724106384459529E-2</v>
      </c>
      <c r="H191" s="36">
        <f t="shared" si="81"/>
        <v>4.5230716866973934E-2</v>
      </c>
      <c r="I191" s="36">
        <f t="shared" si="81"/>
        <v>3.8353054230390198E-2</v>
      </c>
      <c r="J191" s="40"/>
      <c r="K191" s="41">
        <f t="shared" ref="K191:K201" si="82">+B191+K190</f>
        <v>5.779170010230119E-2</v>
      </c>
      <c r="L191" s="41">
        <f t="shared" si="74"/>
        <v>3.9703771137202248E-2</v>
      </c>
      <c r="M191" s="41">
        <f t="shared" si="75"/>
        <v>8.605734951204877E-2</v>
      </c>
      <c r="N191" s="41">
        <f t="shared" si="76"/>
        <v>3.5936063159601246E-2</v>
      </c>
      <c r="O191" s="41">
        <f t="shared" si="77"/>
        <v>3.5918613258458958E-2</v>
      </c>
      <c r="P191" s="41">
        <f t="shared" si="78"/>
        <v>2.6763210303147773E-2</v>
      </c>
      <c r="Q191" s="41">
        <f t="shared" si="79"/>
        <v>8.0147027036929511E-2</v>
      </c>
      <c r="R191" s="41">
        <f t="shared" si="80"/>
        <v>6.6513359270476455E-2</v>
      </c>
    </row>
    <row r="192" spans="1:18" x14ac:dyDescent="0.25">
      <c r="A192" s="2">
        <v>4</v>
      </c>
      <c r="B192" s="36">
        <f t="shared" ref="B192:I192" si="83">+B176/B$186</f>
        <v>5.0282137321877307E-2</v>
      </c>
      <c r="C192" s="36">
        <f t="shared" si="83"/>
        <v>4.1181703896511358E-2</v>
      </c>
      <c r="D192" s="36">
        <f t="shared" si="83"/>
        <v>6.0811175288420803E-2</v>
      </c>
      <c r="E192" s="36">
        <f t="shared" si="83"/>
        <v>4.1425644315352762E-2</v>
      </c>
      <c r="F192" s="36">
        <f t="shared" si="83"/>
        <v>4.646174710027394E-2</v>
      </c>
      <c r="G192" s="36">
        <f t="shared" si="83"/>
        <v>2.4085444544109578E-2</v>
      </c>
      <c r="H192" s="36">
        <f t="shared" si="83"/>
        <v>6.7960363322249612E-2</v>
      </c>
      <c r="I192" s="36">
        <f t="shared" si="83"/>
        <v>5.8786335970976981E-2</v>
      </c>
      <c r="J192" s="40"/>
      <c r="K192" s="41">
        <f t="shared" si="82"/>
        <v>0.1080738374241785</v>
      </c>
      <c r="L192" s="41">
        <f t="shared" si="74"/>
        <v>8.08854750337136E-2</v>
      </c>
      <c r="M192" s="41">
        <f t="shared" si="75"/>
        <v>0.14686852480046958</v>
      </c>
      <c r="N192" s="41">
        <f t="shared" si="76"/>
        <v>7.7361707474954008E-2</v>
      </c>
      <c r="O192" s="41">
        <f t="shared" si="77"/>
        <v>8.238036035873289E-2</v>
      </c>
      <c r="P192" s="41">
        <f t="shared" si="78"/>
        <v>5.0848654847257355E-2</v>
      </c>
      <c r="Q192" s="41">
        <f t="shared" si="79"/>
        <v>0.14810739035917914</v>
      </c>
      <c r="R192" s="41">
        <f t="shared" si="80"/>
        <v>0.12529969524145343</v>
      </c>
    </row>
    <row r="193" spans="1:18" x14ac:dyDescent="0.25">
      <c r="A193" s="2">
        <v>5</v>
      </c>
      <c r="B193" s="36">
        <f t="shared" ref="B193:I193" si="84">+B177/B$186</f>
        <v>8.0202112355687402E-2</v>
      </c>
      <c r="C193" s="36">
        <f t="shared" si="84"/>
        <v>6.6072179073818516E-2</v>
      </c>
      <c r="D193" s="36">
        <f t="shared" si="84"/>
        <v>9.1561599863379278E-2</v>
      </c>
      <c r="E193" s="36">
        <f t="shared" si="84"/>
        <v>8.4286427364402991E-2</v>
      </c>
      <c r="F193" s="36">
        <f t="shared" si="84"/>
        <v>8.5584338834070767E-2</v>
      </c>
      <c r="G193" s="36">
        <f t="shared" si="84"/>
        <v>5.3291587305713727E-2</v>
      </c>
      <c r="H193" s="36">
        <f t="shared" si="84"/>
        <v>8.6584912495449418E-2</v>
      </c>
      <c r="I193" s="36">
        <f t="shared" si="84"/>
        <v>9.9447460399336288E-2</v>
      </c>
      <c r="J193" s="40"/>
      <c r="K193" s="41">
        <f t="shared" si="82"/>
        <v>0.18827594977986589</v>
      </c>
      <c r="L193" s="41">
        <f t="shared" si="74"/>
        <v>0.14695765410753212</v>
      </c>
      <c r="M193" s="41">
        <f t="shared" si="75"/>
        <v>0.23843012466384886</v>
      </c>
      <c r="N193" s="41">
        <f t="shared" si="76"/>
        <v>0.161648134839357</v>
      </c>
      <c r="O193" s="41">
        <f t="shared" si="77"/>
        <v>0.16796469919280366</v>
      </c>
      <c r="P193" s="41">
        <f t="shared" si="78"/>
        <v>0.10414024215297107</v>
      </c>
      <c r="Q193" s="41">
        <f t="shared" si="79"/>
        <v>0.23469230285462855</v>
      </c>
      <c r="R193" s="41">
        <f t="shared" si="80"/>
        <v>0.22474715564078973</v>
      </c>
    </row>
    <row r="194" spans="1:18" x14ac:dyDescent="0.25">
      <c r="A194" s="2">
        <v>6</v>
      </c>
      <c r="B194" s="36">
        <f t="shared" ref="B194:I194" si="85">+B178/B$186</f>
        <v>0.11327068836971728</v>
      </c>
      <c r="C194" s="36">
        <f t="shared" si="85"/>
        <v>9.3189435096795947E-2</v>
      </c>
      <c r="D194" s="36">
        <f t="shared" si="85"/>
        <v>0.1091600816963262</v>
      </c>
      <c r="E194" s="36">
        <f t="shared" si="85"/>
        <v>9.8843022901793656E-2</v>
      </c>
      <c r="F194" s="36">
        <f t="shared" si="85"/>
        <v>0.13401999001273571</v>
      </c>
      <c r="G194" s="36">
        <f t="shared" si="85"/>
        <v>8.4081438233499908E-2</v>
      </c>
      <c r="H194" s="36">
        <f t="shared" si="85"/>
        <v>0.11018543786568676</v>
      </c>
      <c r="I194" s="36">
        <f t="shared" si="85"/>
        <v>0.13335685811898892</v>
      </c>
      <c r="J194" s="40"/>
      <c r="K194" s="41">
        <f t="shared" si="82"/>
        <v>0.30154663814958316</v>
      </c>
      <c r="L194" s="41">
        <f t="shared" si="74"/>
        <v>0.24014708920432806</v>
      </c>
      <c r="M194" s="41">
        <f t="shared" si="75"/>
        <v>0.34759020636017507</v>
      </c>
      <c r="N194" s="41">
        <f t="shared" si="76"/>
        <v>0.26049115774115067</v>
      </c>
      <c r="O194" s="41">
        <f t="shared" si="77"/>
        <v>0.30198468920553934</v>
      </c>
      <c r="P194" s="41">
        <f t="shared" si="78"/>
        <v>0.18822168038647097</v>
      </c>
      <c r="Q194" s="41">
        <f t="shared" si="79"/>
        <v>0.3448777407203153</v>
      </c>
      <c r="R194" s="41">
        <f t="shared" si="80"/>
        <v>0.35810401375977863</v>
      </c>
    </row>
    <row r="195" spans="1:18" x14ac:dyDescent="0.25">
      <c r="A195" s="2">
        <v>7</v>
      </c>
      <c r="B195" s="36">
        <f t="shared" ref="B195:I195" si="86">+B179/B$186</f>
        <v>0.14057304743967725</v>
      </c>
      <c r="C195" s="36">
        <f t="shared" si="86"/>
        <v>0.11848475144574001</v>
      </c>
      <c r="D195" s="36">
        <f t="shared" si="86"/>
        <v>0.11996807411060398</v>
      </c>
      <c r="E195" s="36">
        <f t="shared" si="86"/>
        <v>0.16133192571858745</v>
      </c>
      <c r="F195" s="36">
        <f t="shared" si="86"/>
        <v>0.15469850892122491</v>
      </c>
      <c r="G195" s="36">
        <f t="shared" si="86"/>
        <v>0.10470416216396486</v>
      </c>
      <c r="H195" s="36">
        <f t="shared" si="86"/>
        <v>0.12225922383227383</v>
      </c>
      <c r="I195" s="36">
        <f t="shared" si="86"/>
        <v>0.16078124062521015</v>
      </c>
      <c r="J195" s="40"/>
      <c r="K195" s="41">
        <f t="shared" si="82"/>
        <v>0.4421196855892604</v>
      </c>
      <c r="L195" s="41">
        <f t="shared" si="74"/>
        <v>0.35863184065006809</v>
      </c>
      <c r="M195" s="41">
        <f t="shared" si="75"/>
        <v>0.46755828047077908</v>
      </c>
      <c r="N195" s="41">
        <f t="shared" si="76"/>
        <v>0.42182308345973812</v>
      </c>
      <c r="O195" s="41">
        <f t="shared" si="77"/>
        <v>0.45668319812676428</v>
      </c>
      <c r="P195" s="41">
        <f t="shared" si="78"/>
        <v>0.29292584255043586</v>
      </c>
      <c r="Q195" s="41">
        <f t="shared" si="79"/>
        <v>0.46713696455258913</v>
      </c>
      <c r="R195" s="41">
        <f t="shared" si="80"/>
        <v>0.51888525438498878</v>
      </c>
    </row>
    <row r="196" spans="1:18" x14ac:dyDescent="0.25">
      <c r="A196" s="2">
        <v>8</v>
      </c>
      <c r="B196" s="36">
        <f t="shared" ref="B196:I196" si="87">+B180/B$186</f>
        <v>0.1659903272504355</v>
      </c>
      <c r="C196" s="36">
        <f t="shared" si="87"/>
        <v>0.17809398553009334</v>
      </c>
      <c r="D196" s="36">
        <f t="shared" si="87"/>
        <v>0.13114200757293959</v>
      </c>
      <c r="E196" s="36">
        <f t="shared" si="87"/>
        <v>0.1734241612003303</v>
      </c>
      <c r="F196" s="36">
        <f t="shared" si="87"/>
        <v>0.1892734168444116</v>
      </c>
      <c r="G196" s="36">
        <f t="shared" si="87"/>
        <v>0.1564411954100709</v>
      </c>
      <c r="H196" s="36">
        <f t="shared" si="87"/>
        <v>0.15986678303332949</v>
      </c>
      <c r="I196" s="36">
        <f t="shared" si="87"/>
        <v>0.20007898788637934</v>
      </c>
      <c r="J196" s="40"/>
      <c r="K196" s="41">
        <f t="shared" si="82"/>
        <v>0.6081100128396959</v>
      </c>
      <c r="L196" s="41">
        <f t="shared" si="74"/>
        <v>0.5367258261801614</v>
      </c>
      <c r="M196" s="41">
        <f t="shared" si="75"/>
        <v>0.59870028804371866</v>
      </c>
      <c r="N196" s="41">
        <f t="shared" si="76"/>
        <v>0.5952472446600684</v>
      </c>
      <c r="O196" s="41">
        <f t="shared" si="77"/>
        <v>0.64595661497117585</v>
      </c>
      <c r="P196" s="41">
        <f t="shared" si="78"/>
        <v>0.44936703796050675</v>
      </c>
      <c r="Q196" s="41">
        <f t="shared" si="79"/>
        <v>0.62700374758591859</v>
      </c>
      <c r="R196" s="41">
        <f t="shared" si="80"/>
        <v>0.71896424227136813</v>
      </c>
    </row>
    <row r="197" spans="1:18" x14ac:dyDescent="0.25">
      <c r="A197" s="2">
        <v>9</v>
      </c>
      <c r="B197" s="36">
        <f t="shared" ref="B197:I197" si="88">+B181/B$186</f>
        <v>0.13534197929199662</v>
      </c>
      <c r="C197" s="36">
        <f t="shared" si="88"/>
        <v>0.16779446791178229</v>
      </c>
      <c r="D197" s="36">
        <f t="shared" si="88"/>
        <v>0.12740610585191225</v>
      </c>
      <c r="E197" s="36">
        <f t="shared" si="88"/>
        <v>0.16863572422282871</v>
      </c>
      <c r="F197" s="36">
        <f t="shared" si="88"/>
        <v>0.16694857999768598</v>
      </c>
      <c r="G197" s="36">
        <f t="shared" si="88"/>
        <v>0.15214009958333419</v>
      </c>
      <c r="H197" s="36">
        <f t="shared" si="88"/>
        <v>0.12983917964853858</v>
      </c>
      <c r="I197" s="36">
        <f t="shared" si="88"/>
        <v>0.13551765889102171</v>
      </c>
      <c r="J197" s="40"/>
      <c r="K197" s="41">
        <f t="shared" si="82"/>
        <v>0.74345199213169255</v>
      </c>
      <c r="L197" s="41">
        <f t="shared" si="74"/>
        <v>0.70452029409194372</v>
      </c>
      <c r="M197" s="41">
        <f t="shared" si="75"/>
        <v>0.72610639389563092</v>
      </c>
      <c r="N197" s="41">
        <f t="shared" si="76"/>
        <v>0.76388296888289708</v>
      </c>
      <c r="O197" s="41">
        <f t="shared" si="77"/>
        <v>0.81290519496886182</v>
      </c>
      <c r="P197" s="41">
        <f t="shared" si="78"/>
        <v>0.601507137543841</v>
      </c>
      <c r="Q197" s="41">
        <f t="shared" si="79"/>
        <v>0.75684292723445723</v>
      </c>
      <c r="R197" s="41">
        <f t="shared" si="80"/>
        <v>0.85448190116238987</v>
      </c>
    </row>
    <row r="198" spans="1:18" x14ac:dyDescent="0.25">
      <c r="A198" s="2">
        <v>10</v>
      </c>
      <c r="B198" s="36">
        <f t="shared" ref="B198:I198" si="89">+B182/B$186</f>
        <v>0.12024023773947146</v>
      </c>
      <c r="C198" s="36">
        <f t="shared" si="89"/>
        <v>0.13927956799648705</v>
      </c>
      <c r="D198" s="36">
        <f t="shared" si="89"/>
        <v>0.11409476375020804</v>
      </c>
      <c r="E198" s="36">
        <f t="shared" si="89"/>
        <v>0.12031563123337846</v>
      </c>
      <c r="F198" s="36">
        <f t="shared" si="89"/>
        <v>0.11413231770339373</v>
      </c>
      <c r="G198" s="36">
        <f t="shared" si="89"/>
        <v>0.14850223805348844</v>
      </c>
      <c r="H198" s="36">
        <f t="shared" si="89"/>
        <v>0.11769633216017179</v>
      </c>
      <c r="I198" s="36">
        <f t="shared" si="89"/>
        <v>8.1194772128080434E-2</v>
      </c>
      <c r="J198" s="40"/>
      <c r="K198" s="41">
        <f t="shared" si="82"/>
        <v>0.86369222987116401</v>
      </c>
      <c r="L198" s="41">
        <f t="shared" si="74"/>
        <v>0.84379986208843083</v>
      </c>
      <c r="M198" s="41">
        <f t="shared" si="75"/>
        <v>0.84020115764583891</v>
      </c>
      <c r="N198" s="41">
        <f t="shared" si="76"/>
        <v>0.8841986001162756</v>
      </c>
      <c r="O198" s="41">
        <f t="shared" si="77"/>
        <v>0.92703751267225554</v>
      </c>
      <c r="P198" s="41">
        <f t="shared" si="78"/>
        <v>0.75000937559732939</v>
      </c>
      <c r="Q198" s="41">
        <f t="shared" si="79"/>
        <v>0.87453925939462906</v>
      </c>
      <c r="R198" s="41">
        <f t="shared" si="80"/>
        <v>0.93567667329047033</v>
      </c>
    </row>
    <row r="199" spans="1:18" x14ac:dyDescent="0.25">
      <c r="A199" s="2">
        <v>11</v>
      </c>
      <c r="B199" s="36">
        <f t="shared" ref="B199:I199" si="90">+B183/B$186</f>
        <v>7.0964003709474519E-2</v>
      </c>
      <c r="C199" s="36">
        <f t="shared" si="90"/>
        <v>8.9720647239437151E-2</v>
      </c>
      <c r="D199" s="36">
        <f t="shared" si="90"/>
        <v>7.9526117335824417E-2</v>
      </c>
      <c r="E199" s="36">
        <f t="shared" si="90"/>
        <v>7.7592300057749961E-2</v>
      </c>
      <c r="F199" s="36">
        <f t="shared" si="90"/>
        <v>4.8556567185428057E-2</v>
      </c>
      <c r="G199" s="36">
        <f t="shared" si="90"/>
        <v>0.10787417381738897</v>
      </c>
      <c r="H199" s="36">
        <f t="shared" si="90"/>
        <v>6.6735687230002408E-2</v>
      </c>
      <c r="I199" s="36">
        <f t="shared" si="90"/>
        <v>3.9399356306209748E-2</v>
      </c>
      <c r="J199" s="40"/>
      <c r="K199" s="41">
        <f t="shared" si="82"/>
        <v>0.93465623358063854</v>
      </c>
      <c r="L199" s="41">
        <f t="shared" si="74"/>
        <v>0.93352050932786801</v>
      </c>
      <c r="M199" s="41">
        <f t="shared" si="75"/>
        <v>0.91972727498166329</v>
      </c>
      <c r="N199" s="41">
        <f t="shared" si="76"/>
        <v>0.96179090017402558</v>
      </c>
      <c r="O199" s="41">
        <f t="shared" si="77"/>
        <v>0.97559407985768365</v>
      </c>
      <c r="P199" s="41">
        <f t="shared" si="78"/>
        <v>0.85788354941471834</v>
      </c>
      <c r="Q199" s="41">
        <f t="shared" si="79"/>
        <v>0.94127494662463151</v>
      </c>
      <c r="R199" s="41">
        <f t="shared" si="80"/>
        <v>0.97507602959668005</v>
      </c>
    </row>
    <row r="200" spans="1:18" x14ac:dyDescent="0.25">
      <c r="A200" s="2">
        <v>12</v>
      </c>
      <c r="B200" s="36">
        <f t="shared" ref="B200:I200" si="91">+B184/B$186</f>
        <v>4.204465509781688E-2</v>
      </c>
      <c r="C200" s="36">
        <f t="shared" si="91"/>
        <v>4.8418201239104258E-2</v>
      </c>
      <c r="D200" s="36">
        <f t="shared" si="91"/>
        <v>4.982578557552117E-2</v>
      </c>
      <c r="E200" s="36">
        <f t="shared" si="91"/>
        <v>2.8270425701328403E-2</v>
      </c>
      <c r="F200" s="36">
        <f t="shared" si="91"/>
        <v>1.8355818656743059E-2</v>
      </c>
      <c r="G200" s="36">
        <f t="shared" si="91"/>
        <v>0.11068940508190682</v>
      </c>
      <c r="H200" s="36">
        <f t="shared" si="91"/>
        <v>4.0707983087439316E-2</v>
      </c>
      <c r="I200" s="36">
        <f t="shared" si="91"/>
        <v>1.5496310213361683E-2</v>
      </c>
      <c r="J200" s="40"/>
      <c r="K200" s="41">
        <f t="shared" si="82"/>
        <v>0.97670088867845539</v>
      </c>
      <c r="L200" s="41">
        <f t="shared" si="74"/>
        <v>0.98193871056697224</v>
      </c>
      <c r="M200" s="41">
        <f t="shared" si="75"/>
        <v>0.96955306055718449</v>
      </c>
      <c r="N200" s="41">
        <f t="shared" si="76"/>
        <v>0.990061325875354</v>
      </c>
      <c r="O200" s="41">
        <f t="shared" si="77"/>
        <v>0.99394989851442672</v>
      </c>
      <c r="P200" s="41">
        <f t="shared" si="78"/>
        <v>0.96857295449662517</v>
      </c>
      <c r="Q200" s="41">
        <f t="shared" si="79"/>
        <v>0.9819829297120708</v>
      </c>
      <c r="R200" s="41">
        <f t="shared" si="80"/>
        <v>0.99057233981004178</v>
      </c>
    </row>
    <row r="201" spans="1:18" x14ac:dyDescent="0.25">
      <c r="A201" s="2">
        <v>13</v>
      </c>
      <c r="B201" s="36">
        <f t="shared" ref="B201:I201" si="92">+B185/B$186</f>
        <v>2.3299111321544615E-2</v>
      </c>
      <c r="C201" s="36">
        <f t="shared" si="92"/>
        <v>1.8061289433027813E-2</v>
      </c>
      <c r="D201" s="36">
        <f t="shared" si="92"/>
        <v>3.0446939442815513E-2</v>
      </c>
      <c r="E201" s="36">
        <f t="shared" si="92"/>
        <v>9.9386741246460433E-3</v>
      </c>
      <c r="F201" s="36">
        <f t="shared" si="92"/>
        <v>6.050101485573306E-3</v>
      </c>
      <c r="G201" s="36">
        <f t="shared" si="92"/>
        <v>3.1427045503374849E-2</v>
      </c>
      <c r="H201" s="36">
        <f t="shared" si="92"/>
        <v>1.8017070287929298E-2</v>
      </c>
      <c r="I201" s="36">
        <f t="shared" si="92"/>
        <v>9.4276601899582896E-3</v>
      </c>
      <c r="J201" s="40"/>
      <c r="K201" s="41">
        <f t="shared" si="82"/>
        <v>1</v>
      </c>
      <c r="L201" s="41">
        <f t="shared" si="74"/>
        <v>1</v>
      </c>
      <c r="M201" s="41">
        <f t="shared" si="75"/>
        <v>1</v>
      </c>
      <c r="N201" s="41">
        <f t="shared" si="76"/>
        <v>1</v>
      </c>
      <c r="O201" s="41">
        <f t="shared" si="77"/>
        <v>1</v>
      </c>
      <c r="P201" s="41">
        <f t="shared" si="78"/>
        <v>1</v>
      </c>
      <c r="Q201" s="41">
        <f t="shared" si="79"/>
        <v>1</v>
      </c>
      <c r="R201" s="41">
        <f t="shared" si="80"/>
        <v>1</v>
      </c>
    </row>
    <row r="202" spans="1:18" x14ac:dyDescent="0.25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</row>
    <row r="203" spans="1:18" x14ac:dyDescent="0.25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</row>
    <row r="204" spans="1:18" x14ac:dyDescent="0.25">
      <c r="A204" s="42" t="s">
        <v>33</v>
      </c>
    </row>
    <row r="205" spans="1:18" ht="60" x14ac:dyDescent="0.25">
      <c r="A205" s="40" t="s">
        <v>11</v>
      </c>
      <c r="C205" s="40" t="s">
        <v>8</v>
      </c>
      <c r="E205" s="40" t="s">
        <v>9</v>
      </c>
      <c r="G205" s="40" t="s">
        <v>7</v>
      </c>
      <c r="I205" s="40" t="s">
        <v>5</v>
      </c>
      <c r="K205" s="40" t="s">
        <v>4</v>
      </c>
      <c r="M205" s="40" t="s">
        <v>3</v>
      </c>
      <c r="O205" s="40" t="s">
        <v>2</v>
      </c>
    </row>
    <row r="206" spans="1:18" x14ac:dyDescent="0.25">
      <c r="A206" s="39">
        <v>-3.8588800000000001</v>
      </c>
      <c r="B206" s="40">
        <v>4126</v>
      </c>
      <c r="C206" s="39">
        <v>-3.1590699999999998</v>
      </c>
      <c r="D206" s="40">
        <v>7880</v>
      </c>
      <c r="E206" s="39">
        <v>-2.6741299999999999</v>
      </c>
      <c r="F206" s="40">
        <v>322768</v>
      </c>
      <c r="G206" s="39">
        <v>-3.1682899999999998</v>
      </c>
      <c r="H206" s="40">
        <v>113892</v>
      </c>
      <c r="I206" s="39">
        <v>-3.0186600000000001</v>
      </c>
      <c r="J206" s="40">
        <v>244795</v>
      </c>
      <c r="K206" s="39">
        <v>-2.6329699999999998</v>
      </c>
      <c r="L206" s="40">
        <v>82108</v>
      </c>
      <c r="M206" s="39">
        <v>-3.5454400000000001</v>
      </c>
      <c r="N206" s="40">
        <v>58712</v>
      </c>
      <c r="O206" s="39">
        <v>-3.3517999999999999</v>
      </c>
      <c r="P206" s="40">
        <v>91788</v>
      </c>
    </row>
    <row r="207" spans="1:18" x14ac:dyDescent="0.25">
      <c r="A207" s="39">
        <v>-3.37622</v>
      </c>
      <c r="B207" s="40">
        <v>33012</v>
      </c>
      <c r="C207" s="39">
        <v>-2.6899000000000002</v>
      </c>
      <c r="D207" s="40">
        <v>20342</v>
      </c>
      <c r="E207" s="39">
        <v>-2.2890700000000002</v>
      </c>
      <c r="F207" s="40">
        <v>492132</v>
      </c>
      <c r="G207" s="39">
        <v>-2.7288999999999999</v>
      </c>
      <c r="H207" s="40">
        <v>264351</v>
      </c>
      <c r="I207" s="39">
        <v>-2.5957300000000001</v>
      </c>
      <c r="J207" s="40">
        <v>230446</v>
      </c>
      <c r="K207" s="39">
        <v>-2.20119</v>
      </c>
      <c r="L207" s="40">
        <v>363049</v>
      </c>
      <c r="M207" s="39">
        <v>-3.0784699999999998</v>
      </c>
      <c r="N207" s="40">
        <v>128002</v>
      </c>
      <c r="O207" s="39">
        <v>-2.9086500000000002</v>
      </c>
      <c r="P207" s="40">
        <v>94565</v>
      </c>
    </row>
    <row r="208" spans="1:18" x14ac:dyDescent="0.25">
      <c r="A208" s="39">
        <v>-2.89357</v>
      </c>
      <c r="B208" s="40">
        <v>109160</v>
      </c>
      <c r="C208" s="39">
        <v>-2.2207300000000001</v>
      </c>
      <c r="D208" s="40">
        <v>74860</v>
      </c>
      <c r="E208" s="39">
        <v>-1.9039999999999999</v>
      </c>
      <c r="F208" s="40">
        <v>1076517</v>
      </c>
      <c r="G208" s="39">
        <v>-2.2895099999999999</v>
      </c>
      <c r="H208" s="40">
        <v>850671</v>
      </c>
      <c r="I208" s="39">
        <v>-2.1728100000000001</v>
      </c>
      <c r="J208" s="40">
        <v>727811</v>
      </c>
      <c r="K208" s="39">
        <v>-1.76942</v>
      </c>
      <c r="L208" s="40">
        <v>877594</v>
      </c>
      <c r="M208" s="39">
        <v>-2.61151</v>
      </c>
      <c r="N208" s="40">
        <v>275612</v>
      </c>
      <c r="O208" s="39">
        <v>-2.4655</v>
      </c>
      <c r="P208" s="40">
        <v>360442</v>
      </c>
    </row>
    <row r="209" spans="1:16" x14ac:dyDescent="0.25">
      <c r="A209" s="39">
        <v>-2.4109099999999999</v>
      </c>
      <c r="B209" s="40">
        <v>414198</v>
      </c>
      <c r="C209" s="39">
        <v>-1.75156</v>
      </c>
      <c r="D209" s="40">
        <v>138489</v>
      </c>
      <c r="E209" s="39">
        <v>-1.5189299999999999</v>
      </c>
      <c r="F209" s="40">
        <v>1723298</v>
      </c>
      <c r="G209" s="39">
        <v>-1.8501099999999999</v>
      </c>
      <c r="H209" s="40">
        <v>1482831</v>
      </c>
      <c r="I209" s="39">
        <v>-1.7498800000000001</v>
      </c>
      <c r="J209" s="40">
        <v>1281331</v>
      </c>
      <c r="K209" s="39">
        <v>-1.3376399999999999</v>
      </c>
      <c r="L209" s="40">
        <v>2113071</v>
      </c>
      <c r="M209" s="39">
        <v>-2.1445400000000001</v>
      </c>
      <c r="N209" s="40">
        <v>735492</v>
      </c>
      <c r="O209" s="39">
        <v>-2.0223499999999999</v>
      </c>
      <c r="P209" s="40">
        <v>656073</v>
      </c>
    </row>
    <row r="210" spans="1:16" x14ac:dyDescent="0.25">
      <c r="A210" s="39">
        <v>-1.92825</v>
      </c>
      <c r="B210" s="40">
        <v>847063</v>
      </c>
      <c r="C210" s="39">
        <v>-1.2824</v>
      </c>
      <c r="D210" s="40">
        <v>242084</v>
      </c>
      <c r="E210" s="39">
        <v>-1.1338600000000001</v>
      </c>
      <c r="F210" s="40">
        <v>3294303</v>
      </c>
      <c r="G210" s="39">
        <v>-1.41072</v>
      </c>
      <c r="H210" s="40">
        <v>3564903</v>
      </c>
      <c r="I210" s="39">
        <v>-1.3269599999999999</v>
      </c>
      <c r="J210" s="40">
        <v>2502682</v>
      </c>
      <c r="K210" s="39">
        <v>-0.90586</v>
      </c>
      <c r="L210" s="40">
        <v>2578702</v>
      </c>
      <c r="M210" s="39">
        <v>-1.67757</v>
      </c>
      <c r="N210" s="40">
        <v>1637927</v>
      </c>
      <c r="O210" s="39">
        <v>-1.5791999999999999</v>
      </c>
      <c r="P210" s="40">
        <v>1580530</v>
      </c>
    </row>
    <row r="211" spans="1:16" x14ac:dyDescent="0.25">
      <c r="A211" s="39">
        <v>-1.4455899999999999</v>
      </c>
      <c r="B211" s="40">
        <v>1411151</v>
      </c>
      <c r="C211" s="39">
        <v>-0.81323000000000001</v>
      </c>
      <c r="D211" s="40">
        <v>418153</v>
      </c>
      <c r="E211" s="39">
        <v>-0.74878999999999996</v>
      </c>
      <c r="F211" s="40">
        <v>4231502</v>
      </c>
      <c r="G211" s="39">
        <v>-0.97133000000000003</v>
      </c>
      <c r="H211" s="40">
        <v>5056901</v>
      </c>
      <c r="I211" s="39">
        <v>-0.90403</v>
      </c>
      <c r="J211" s="40">
        <v>3759758</v>
      </c>
      <c r="K211" s="39">
        <v>-0.47408</v>
      </c>
      <c r="L211" s="40">
        <v>2962876</v>
      </c>
      <c r="M211" s="39">
        <v>-1.21061</v>
      </c>
      <c r="N211" s="40">
        <v>2913602</v>
      </c>
      <c r="O211" s="39">
        <v>-1.13605</v>
      </c>
      <c r="P211" s="40">
        <v>2524577</v>
      </c>
    </row>
    <row r="212" spans="1:16" x14ac:dyDescent="0.25">
      <c r="A212" s="39">
        <v>-0.96292999999999995</v>
      </c>
      <c r="B212" s="40">
        <v>2396705</v>
      </c>
      <c r="C212" s="39">
        <v>-0.34405999999999998</v>
      </c>
      <c r="D212" s="40">
        <v>531500</v>
      </c>
      <c r="E212" s="39">
        <v>-0.36371999999999999</v>
      </c>
      <c r="F212" s="40">
        <v>4552706</v>
      </c>
      <c r="G212" s="39">
        <v>-0.53193000000000001</v>
      </c>
      <c r="H212" s="40">
        <v>6995519</v>
      </c>
      <c r="I212" s="39">
        <v>-0.48110999999999998</v>
      </c>
      <c r="J212" s="40">
        <v>5003938</v>
      </c>
      <c r="K212" s="39">
        <v>-4.231E-2</v>
      </c>
      <c r="L212" s="40">
        <v>3490850</v>
      </c>
      <c r="M212" s="39">
        <v>-0.74363999999999997</v>
      </c>
      <c r="N212" s="40">
        <v>4294148</v>
      </c>
      <c r="O212" s="39">
        <v>-0.69289999999999996</v>
      </c>
      <c r="P212" s="40">
        <v>3890160</v>
      </c>
    </row>
    <row r="213" spans="1:16" x14ac:dyDescent="0.25">
      <c r="A213" s="39">
        <v>-0.48026999999999997</v>
      </c>
      <c r="B213" s="40">
        <v>4168391</v>
      </c>
      <c r="C213" s="40">
        <v>0.12511</v>
      </c>
      <c r="D213" s="40">
        <v>527108</v>
      </c>
      <c r="E213" s="40">
        <v>2.1350000000000001E-2</v>
      </c>
      <c r="F213" s="40">
        <v>5856939</v>
      </c>
      <c r="G213" s="39">
        <v>-9.2539999999999997E-2</v>
      </c>
      <c r="H213" s="40">
        <v>8314872</v>
      </c>
      <c r="I213" s="39">
        <v>-5.8180000000000003E-2</v>
      </c>
      <c r="J213" s="40">
        <v>6366250</v>
      </c>
      <c r="K213" s="40">
        <v>0.38946999999999998</v>
      </c>
      <c r="L213" s="40">
        <v>4207317</v>
      </c>
      <c r="M213" s="39">
        <v>-0.27667000000000003</v>
      </c>
      <c r="N213" s="40">
        <v>6414967</v>
      </c>
      <c r="O213" s="39">
        <v>-0.24975</v>
      </c>
      <c r="P213" s="40">
        <v>5241870</v>
      </c>
    </row>
    <row r="214" spans="1:16" x14ac:dyDescent="0.25">
      <c r="A214" s="40">
        <v>2.3900000000000002E-3</v>
      </c>
      <c r="B214" s="40">
        <v>4415034</v>
      </c>
      <c r="C214" s="40">
        <v>0.59426999999999996</v>
      </c>
      <c r="D214" s="40">
        <v>540051</v>
      </c>
      <c r="E214" s="40">
        <v>0.40642</v>
      </c>
      <c r="F214" s="40">
        <v>5223355</v>
      </c>
      <c r="G214" s="40">
        <v>0.34684999999999999</v>
      </c>
      <c r="H214" s="40">
        <v>8363370</v>
      </c>
      <c r="I214" s="40">
        <v>0.36474000000000001</v>
      </c>
      <c r="J214" s="40">
        <v>5565206</v>
      </c>
      <c r="K214" s="40">
        <v>0.82125000000000004</v>
      </c>
      <c r="L214" s="40">
        <v>2811482</v>
      </c>
      <c r="M214" s="40">
        <v>0.19028999999999999</v>
      </c>
      <c r="N214" s="40">
        <v>5835960</v>
      </c>
      <c r="O214" s="40">
        <v>0.19339999999999999</v>
      </c>
      <c r="P214" s="40">
        <v>5342526</v>
      </c>
    </row>
    <row r="215" spans="1:16" x14ac:dyDescent="0.25">
      <c r="A215" s="40">
        <v>0.48504000000000003</v>
      </c>
      <c r="B215" s="40">
        <v>4505007</v>
      </c>
      <c r="C215" s="40">
        <v>1.0634399999999999</v>
      </c>
      <c r="D215" s="40">
        <v>446757</v>
      </c>
      <c r="E215" s="40">
        <v>0.79149000000000003</v>
      </c>
      <c r="F215" s="40">
        <v>4583848</v>
      </c>
      <c r="G215" s="40">
        <v>0.78625</v>
      </c>
      <c r="H215" s="40">
        <v>6931275</v>
      </c>
      <c r="I215" s="40">
        <v>0.78766999999999998</v>
      </c>
      <c r="J215" s="40">
        <v>5153294</v>
      </c>
      <c r="K215" s="40">
        <v>1.2530300000000001</v>
      </c>
      <c r="L215" s="40">
        <v>1854515</v>
      </c>
      <c r="M215" s="40">
        <v>0.65725999999999996</v>
      </c>
      <c r="N215" s="40">
        <v>5932470</v>
      </c>
      <c r="O215" s="40">
        <v>0.63656000000000001</v>
      </c>
      <c r="P215" s="40">
        <v>4409428</v>
      </c>
    </row>
    <row r="216" spans="1:16" x14ac:dyDescent="0.25">
      <c r="A216" s="40">
        <v>0.9677</v>
      </c>
      <c r="B216" s="40">
        <v>3131024</v>
      </c>
      <c r="C216" s="40">
        <v>1.53261</v>
      </c>
      <c r="D216" s="40">
        <v>215231</v>
      </c>
      <c r="E216" s="40">
        <v>1.1765600000000001</v>
      </c>
      <c r="F216" s="40">
        <v>3170630</v>
      </c>
      <c r="G216" s="40">
        <v>1.2256400000000001</v>
      </c>
      <c r="H216" s="40">
        <v>4569017</v>
      </c>
      <c r="I216" s="40">
        <v>1.2105900000000001</v>
      </c>
      <c r="J216" s="40">
        <v>3343282</v>
      </c>
      <c r="K216" s="40">
        <v>1.6848000000000001</v>
      </c>
      <c r="L216" s="40">
        <v>971495</v>
      </c>
      <c r="M216" s="40">
        <v>1.1242300000000001</v>
      </c>
      <c r="N216" s="40">
        <v>3973076</v>
      </c>
      <c r="O216" s="40">
        <v>1.0797099999999999</v>
      </c>
      <c r="P216" s="40">
        <v>3082591</v>
      </c>
    </row>
    <row r="217" spans="1:16" x14ac:dyDescent="0.25">
      <c r="A217" s="40">
        <v>1.4503600000000001</v>
      </c>
      <c r="B217" s="40">
        <v>1625294</v>
      </c>
      <c r="C217" s="40">
        <v>2.0017800000000001</v>
      </c>
      <c r="D217" s="40">
        <v>64918</v>
      </c>
      <c r="E217" s="40">
        <v>1.5616300000000001</v>
      </c>
      <c r="F217" s="40">
        <v>2018170</v>
      </c>
      <c r="G217" s="40">
        <v>1.66503</v>
      </c>
      <c r="H217" s="40">
        <v>2551510</v>
      </c>
      <c r="I217" s="40">
        <v>1.6335200000000001</v>
      </c>
      <c r="J217" s="40">
        <v>1741408</v>
      </c>
      <c r="K217" s="40">
        <v>2.1165799999999999</v>
      </c>
      <c r="L217" s="40">
        <v>461409</v>
      </c>
      <c r="M217" s="40">
        <v>1.5911900000000001</v>
      </c>
      <c r="N217" s="40">
        <v>1949323</v>
      </c>
      <c r="O217" s="40">
        <v>1.5228600000000001</v>
      </c>
      <c r="P217" s="40">
        <v>1877340</v>
      </c>
    </row>
    <row r="218" spans="1:16" x14ac:dyDescent="0.25">
      <c r="A218" s="40">
        <v>1.93302</v>
      </c>
      <c r="B218" s="40">
        <v>952980</v>
      </c>
      <c r="E218" s="40">
        <v>1.9467000000000001</v>
      </c>
      <c r="F218" s="40">
        <v>1262889</v>
      </c>
      <c r="G218" s="40">
        <v>2.1044299999999998</v>
      </c>
      <c r="H218" s="40">
        <v>953196</v>
      </c>
      <c r="I218" s="40">
        <v>2.0564399999999998</v>
      </c>
      <c r="J218" s="40">
        <v>815715</v>
      </c>
      <c r="K218" s="40">
        <v>2.5483600000000002</v>
      </c>
      <c r="L218" s="40">
        <v>156285</v>
      </c>
      <c r="M218" s="40">
        <v>2.05816</v>
      </c>
      <c r="N218" s="40">
        <v>760045</v>
      </c>
      <c r="O218" s="40">
        <v>1.96601</v>
      </c>
      <c r="P218" s="40">
        <v>1088237</v>
      </c>
    </row>
    <row r="220" spans="1:16" ht="30" x14ac:dyDescent="0.25">
      <c r="B220" s="40" t="s">
        <v>11</v>
      </c>
      <c r="C220" s="40" t="s">
        <v>8</v>
      </c>
      <c r="D220" s="40" t="s">
        <v>9</v>
      </c>
      <c r="E220" s="40" t="s">
        <v>7</v>
      </c>
      <c r="F220" s="40" t="s">
        <v>5</v>
      </c>
      <c r="G220" s="40" t="s">
        <v>4</v>
      </c>
      <c r="H220" s="40" t="s">
        <v>3</v>
      </c>
      <c r="I220" s="40" t="s">
        <v>2</v>
      </c>
    </row>
    <row r="221" spans="1:16" x14ac:dyDescent="0.25">
      <c r="A221" s="2">
        <v>1</v>
      </c>
      <c r="B221" s="40">
        <v>4126</v>
      </c>
      <c r="D221" s="40">
        <v>322768</v>
      </c>
      <c r="E221" s="40">
        <v>113892</v>
      </c>
      <c r="F221" s="40">
        <v>244795</v>
      </c>
      <c r="G221" s="40">
        <v>82108</v>
      </c>
      <c r="H221" s="40">
        <v>58712</v>
      </c>
      <c r="I221" s="40">
        <v>91788</v>
      </c>
    </row>
    <row r="222" spans="1:16" x14ac:dyDescent="0.25">
      <c r="A222" s="2">
        <v>2</v>
      </c>
      <c r="B222" s="40">
        <v>33012</v>
      </c>
      <c r="C222" s="40">
        <v>7880</v>
      </c>
      <c r="D222" s="40">
        <v>492132</v>
      </c>
      <c r="E222" s="40">
        <v>264351</v>
      </c>
      <c r="F222" s="40">
        <v>230446</v>
      </c>
      <c r="G222" s="40">
        <v>363049</v>
      </c>
      <c r="H222" s="40">
        <v>128002</v>
      </c>
      <c r="I222" s="40">
        <v>94565</v>
      </c>
    </row>
    <row r="223" spans="1:16" x14ac:dyDescent="0.25">
      <c r="A223" s="2">
        <v>3</v>
      </c>
      <c r="B223" s="40">
        <v>109160</v>
      </c>
      <c r="C223" s="40">
        <v>20342</v>
      </c>
      <c r="D223" s="40">
        <v>1076517</v>
      </c>
      <c r="E223" s="40">
        <v>850671</v>
      </c>
      <c r="F223" s="40">
        <v>727811</v>
      </c>
      <c r="G223" s="40">
        <v>877594</v>
      </c>
      <c r="H223" s="40">
        <v>275612</v>
      </c>
      <c r="I223" s="40">
        <v>360442</v>
      </c>
    </row>
    <row r="224" spans="1:16" x14ac:dyDescent="0.25">
      <c r="A224" s="2">
        <v>4</v>
      </c>
      <c r="B224" s="40">
        <v>414198</v>
      </c>
      <c r="C224" s="40">
        <v>74860</v>
      </c>
      <c r="D224" s="40">
        <v>1723298</v>
      </c>
      <c r="E224" s="40">
        <v>1482831</v>
      </c>
      <c r="F224" s="40">
        <v>1281331</v>
      </c>
      <c r="G224" s="40">
        <v>2113071</v>
      </c>
      <c r="H224" s="40">
        <v>735492</v>
      </c>
      <c r="I224" s="40">
        <v>656073</v>
      </c>
    </row>
    <row r="225" spans="1:18" x14ac:dyDescent="0.25">
      <c r="A225" s="2">
        <v>5</v>
      </c>
      <c r="B225" s="40">
        <v>847063</v>
      </c>
      <c r="C225" s="40">
        <v>138489</v>
      </c>
      <c r="D225" s="40">
        <v>3294303</v>
      </c>
      <c r="E225" s="40">
        <v>3564903</v>
      </c>
      <c r="F225" s="40">
        <v>2502682</v>
      </c>
      <c r="G225" s="40">
        <v>2578702</v>
      </c>
      <c r="H225" s="40">
        <v>1637927</v>
      </c>
      <c r="I225" s="40">
        <v>1580530</v>
      </c>
    </row>
    <row r="226" spans="1:18" x14ac:dyDescent="0.25">
      <c r="A226" s="2">
        <v>6</v>
      </c>
      <c r="B226" s="40">
        <v>1411151</v>
      </c>
      <c r="C226" s="40">
        <v>242084</v>
      </c>
      <c r="D226" s="40">
        <v>4231502</v>
      </c>
      <c r="E226" s="40">
        <v>5056901</v>
      </c>
      <c r="F226" s="40">
        <v>3759758</v>
      </c>
      <c r="G226" s="40">
        <v>2962876</v>
      </c>
      <c r="H226" s="40">
        <v>2913602</v>
      </c>
      <c r="I226" s="40">
        <v>2524577</v>
      </c>
    </row>
    <row r="227" spans="1:18" x14ac:dyDescent="0.25">
      <c r="A227" s="2">
        <v>7</v>
      </c>
      <c r="B227" s="40">
        <v>2396705</v>
      </c>
      <c r="C227" s="40">
        <v>418153</v>
      </c>
      <c r="D227" s="40">
        <v>4552706</v>
      </c>
      <c r="E227" s="40">
        <v>6995519</v>
      </c>
      <c r="F227" s="40">
        <v>5003938</v>
      </c>
      <c r="G227" s="40">
        <v>3490850</v>
      </c>
      <c r="H227" s="40">
        <v>4294148</v>
      </c>
      <c r="I227" s="40">
        <v>3890160</v>
      </c>
    </row>
    <row r="228" spans="1:18" x14ac:dyDescent="0.25">
      <c r="A228" s="2">
        <v>8</v>
      </c>
      <c r="B228" s="40">
        <v>4168391</v>
      </c>
      <c r="C228" s="40">
        <v>531500</v>
      </c>
      <c r="D228" s="40">
        <v>5856939</v>
      </c>
      <c r="E228" s="40">
        <v>8314872</v>
      </c>
      <c r="F228" s="40">
        <v>6366250</v>
      </c>
      <c r="G228" s="40">
        <v>4207317</v>
      </c>
      <c r="H228" s="40">
        <v>6414967</v>
      </c>
      <c r="I228" s="40">
        <v>5241870</v>
      </c>
    </row>
    <row r="229" spans="1:18" x14ac:dyDescent="0.25">
      <c r="A229" s="2">
        <v>9</v>
      </c>
      <c r="B229" s="40">
        <v>4415034</v>
      </c>
      <c r="C229" s="40">
        <v>527108</v>
      </c>
      <c r="D229" s="40">
        <v>5223355</v>
      </c>
      <c r="E229" s="40">
        <v>8363370</v>
      </c>
      <c r="F229" s="40">
        <v>5565206</v>
      </c>
      <c r="G229" s="40">
        <v>2811482</v>
      </c>
      <c r="H229" s="40">
        <v>5835960</v>
      </c>
      <c r="I229" s="40">
        <v>5342526</v>
      </c>
    </row>
    <row r="230" spans="1:18" x14ac:dyDescent="0.25">
      <c r="A230" s="2">
        <v>10</v>
      </c>
      <c r="B230" s="40">
        <v>4505007</v>
      </c>
      <c r="C230" s="40">
        <v>540051</v>
      </c>
      <c r="D230" s="40">
        <v>4583848</v>
      </c>
      <c r="E230" s="40">
        <v>6931275</v>
      </c>
      <c r="F230" s="40">
        <v>5153294</v>
      </c>
      <c r="G230" s="40">
        <v>1854515</v>
      </c>
      <c r="H230" s="40">
        <v>5932470</v>
      </c>
      <c r="I230" s="40">
        <v>4409428</v>
      </c>
    </row>
    <row r="231" spans="1:18" x14ac:dyDescent="0.25">
      <c r="A231" s="2">
        <v>11</v>
      </c>
      <c r="B231" s="40">
        <v>3131024</v>
      </c>
      <c r="C231" s="40">
        <v>446757</v>
      </c>
      <c r="D231" s="40">
        <v>3170630</v>
      </c>
      <c r="E231" s="40">
        <v>4569017</v>
      </c>
      <c r="F231" s="40">
        <v>3343282</v>
      </c>
      <c r="G231" s="40">
        <v>971495</v>
      </c>
      <c r="H231" s="40">
        <v>3973076</v>
      </c>
      <c r="I231" s="40">
        <v>3082591</v>
      </c>
    </row>
    <row r="232" spans="1:18" x14ac:dyDescent="0.25">
      <c r="A232" s="2">
        <v>12</v>
      </c>
      <c r="B232" s="40">
        <v>1625294</v>
      </c>
      <c r="C232" s="40">
        <v>215231</v>
      </c>
      <c r="D232" s="40">
        <v>2018170</v>
      </c>
      <c r="E232" s="40">
        <v>2551510</v>
      </c>
      <c r="F232" s="40">
        <v>1741408</v>
      </c>
      <c r="G232" s="40">
        <v>461409</v>
      </c>
      <c r="H232" s="40">
        <v>1949323</v>
      </c>
      <c r="I232" s="40">
        <v>1877340</v>
      </c>
    </row>
    <row r="233" spans="1:18" x14ac:dyDescent="0.25">
      <c r="A233" s="2">
        <v>13</v>
      </c>
      <c r="B233" s="40">
        <v>952980</v>
      </c>
      <c r="C233" s="40">
        <v>64918</v>
      </c>
      <c r="D233" s="40">
        <v>1262889</v>
      </c>
      <c r="E233" s="40">
        <v>953196</v>
      </c>
      <c r="F233" s="40">
        <v>815715</v>
      </c>
      <c r="G233" s="40">
        <v>156285</v>
      </c>
      <c r="H233" s="40">
        <v>760045</v>
      </c>
      <c r="I233" s="40">
        <v>1088237</v>
      </c>
    </row>
    <row r="234" spans="1:18" x14ac:dyDescent="0.25">
      <c r="A234" s="40"/>
      <c r="B234" s="2">
        <f>SUM(B221:B233)</f>
        <v>24013145</v>
      </c>
      <c r="C234" s="2">
        <f t="shared" ref="C234:I234" si="93">SUM(C221:C233)</f>
        <v>3227373</v>
      </c>
      <c r="D234" s="2">
        <f t="shared" si="93"/>
        <v>37809057</v>
      </c>
      <c r="E234" s="2">
        <f t="shared" si="93"/>
        <v>50012308</v>
      </c>
      <c r="F234" s="2">
        <f t="shared" si="93"/>
        <v>36735916</v>
      </c>
      <c r="G234" s="2">
        <f t="shared" si="93"/>
        <v>22930753</v>
      </c>
      <c r="H234" s="2">
        <f t="shared" si="93"/>
        <v>34909336</v>
      </c>
      <c r="I234" s="2">
        <f t="shared" si="93"/>
        <v>30240127</v>
      </c>
    </row>
    <row r="236" spans="1:18" ht="60" x14ac:dyDescent="0.25">
      <c r="B236" s="40" t="s">
        <v>11</v>
      </c>
      <c r="C236" s="40" t="s">
        <v>8</v>
      </c>
      <c r="D236" s="40" t="s">
        <v>9</v>
      </c>
      <c r="E236" s="40" t="s">
        <v>7</v>
      </c>
      <c r="F236" s="40" t="s">
        <v>5</v>
      </c>
      <c r="G236" s="40" t="s">
        <v>4</v>
      </c>
      <c r="H236" s="40" t="s">
        <v>3</v>
      </c>
      <c r="I236" s="40" t="s">
        <v>2</v>
      </c>
      <c r="K236" s="40" t="s">
        <v>11</v>
      </c>
      <c r="L236" s="40" t="s">
        <v>8</v>
      </c>
      <c r="M236" s="40" t="s">
        <v>9</v>
      </c>
      <c r="N236" s="40" t="s">
        <v>7</v>
      </c>
      <c r="O236" s="40" t="s">
        <v>5</v>
      </c>
      <c r="P236" s="40" t="s">
        <v>4</v>
      </c>
      <c r="Q236" s="40" t="s">
        <v>3</v>
      </c>
      <c r="R236" s="40" t="s">
        <v>2</v>
      </c>
    </row>
    <row r="237" spans="1:18" x14ac:dyDescent="0.25">
      <c r="A237" s="2">
        <v>1</v>
      </c>
      <c r="B237" s="36">
        <f>+B221/B$234</f>
        <v>1.7182255801978459E-4</v>
      </c>
      <c r="C237" s="36">
        <f t="shared" ref="C237:I237" si="94">+C221/C$234</f>
        <v>0</v>
      </c>
      <c r="D237" s="36">
        <f t="shared" si="94"/>
        <v>8.5367905367224571E-3</v>
      </c>
      <c r="E237" s="36">
        <f t="shared" si="94"/>
        <v>2.2772794248967676E-3</v>
      </c>
      <c r="F237" s="36">
        <f t="shared" si="94"/>
        <v>6.6636421969170443E-3</v>
      </c>
      <c r="G237" s="36">
        <f t="shared" si="94"/>
        <v>3.5806935777468801E-3</v>
      </c>
      <c r="H237" s="36">
        <f t="shared" si="94"/>
        <v>1.681842358731773E-3</v>
      </c>
      <c r="I237" s="36">
        <f t="shared" si="94"/>
        <v>3.0353047128406571E-3</v>
      </c>
      <c r="K237" s="41">
        <f>+B237</f>
        <v>1.7182255801978459E-4</v>
      </c>
      <c r="L237" s="41">
        <f t="shared" ref="L237" si="95">+C237</f>
        <v>0</v>
      </c>
      <c r="M237" s="41">
        <f t="shared" ref="M237" si="96">+D237</f>
        <v>8.5367905367224571E-3</v>
      </c>
      <c r="N237" s="41">
        <f t="shared" ref="N237" si="97">+E237</f>
        <v>2.2772794248967676E-3</v>
      </c>
      <c r="O237" s="41">
        <f t="shared" ref="O237" si="98">+F237</f>
        <v>6.6636421969170443E-3</v>
      </c>
      <c r="P237" s="41">
        <f t="shared" ref="P237" si="99">+G237</f>
        <v>3.5806935777468801E-3</v>
      </c>
      <c r="Q237" s="41">
        <f t="shared" ref="Q237" si="100">+H237</f>
        <v>1.681842358731773E-3</v>
      </c>
      <c r="R237" s="41">
        <f t="shared" ref="R237" si="101">+I237</f>
        <v>3.0353047128406571E-3</v>
      </c>
    </row>
    <row r="238" spans="1:18" x14ac:dyDescent="0.25">
      <c r="A238" s="2">
        <v>2</v>
      </c>
      <c r="B238" s="36">
        <f t="shared" ref="B238:I238" si="102">+B222/B$234</f>
        <v>1.3747470395901911E-3</v>
      </c>
      <c r="C238" s="36">
        <f t="shared" si="102"/>
        <v>2.4416142788577584E-3</v>
      </c>
      <c r="D238" s="36">
        <f t="shared" si="102"/>
        <v>1.3016246345419299E-2</v>
      </c>
      <c r="E238" s="36">
        <f t="shared" si="102"/>
        <v>5.2857188674435901E-3</v>
      </c>
      <c r="F238" s="36">
        <f t="shared" si="102"/>
        <v>6.2730435250341931E-3</v>
      </c>
      <c r="G238" s="36">
        <f t="shared" si="102"/>
        <v>1.5832406375839467E-2</v>
      </c>
      <c r="H238" s="36">
        <f t="shared" si="102"/>
        <v>3.6666982150562817E-3</v>
      </c>
      <c r="I238" s="36">
        <f t="shared" si="102"/>
        <v>3.1271363377541371E-3</v>
      </c>
      <c r="K238" s="41">
        <f>+B238+K237</f>
        <v>1.5465695976099756E-3</v>
      </c>
      <c r="L238" s="41">
        <f t="shared" ref="L238:L249" si="103">+C238+L237</f>
        <v>2.4416142788577584E-3</v>
      </c>
      <c r="M238" s="41">
        <f t="shared" ref="M238:M249" si="104">+D238+M237</f>
        <v>2.1553036882141757E-2</v>
      </c>
      <c r="N238" s="41">
        <f t="shared" ref="N238:N249" si="105">+E238+N237</f>
        <v>7.5629982923403581E-3</v>
      </c>
      <c r="O238" s="41">
        <f t="shared" ref="O238:O249" si="106">+F238+O237</f>
        <v>1.2936685721951238E-2</v>
      </c>
      <c r="P238" s="41">
        <f t="shared" ref="P238:P249" si="107">+G238+P237</f>
        <v>1.9413099953586348E-2</v>
      </c>
      <c r="Q238" s="41">
        <f t="shared" ref="Q238:Q249" si="108">+H238+Q237</f>
        <v>5.348540573788055E-3</v>
      </c>
      <c r="R238" s="41">
        <f t="shared" ref="R238:R249" si="109">+I238+R237</f>
        <v>6.1624410505947943E-3</v>
      </c>
    </row>
    <row r="239" spans="1:18" x14ac:dyDescent="0.25">
      <c r="A239" s="2">
        <v>3</v>
      </c>
      <c r="B239" s="36">
        <f t="shared" ref="B239:I239" si="110">+B223/B$234</f>
        <v>4.5458435369461186E-3</v>
      </c>
      <c r="C239" s="36">
        <f t="shared" si="110"/>
        <v>6.3029590939751926E-3</v>
      </c>
      <c r="D239" s="36">
        <f t="shared" si="110"/>
        <v>2.8472463621613202E-2</v>
      </c>
      <c r="E239" s="36">
        <f t="shared" si="110"/>
        <v>1.7009233007202949E-2</v>
      </c>
      <c r="F239" s="36">
        <f t="shared" si="110"/>
        <v>1.9811973655427566E-2</v>
      </c>
      <c r="G239" s="36">
        <f t="shared" si="110"/>
        <v>3.8271486331041986E-2</v>
      </c>
      <c r="H239" s="36">
        <f t="shared" si="110"/>
        <v>7.8950799866259278E-3</v>
      </c>
      <c r="I239" s="36">
        <f t="shared" si="110"/>
        <v>1.1919328248852923E-2</v>
      </c>
      <c r="K239" s="41">
        <f t="shared" ref="K239:K249" si="111">+B239+K238</f>
        <v>6.0924131345560942E-3</v>
      </c>
      <c r="L239" s="41">
        <f t="shared" si="103"/>
        <v>8.7445733728329506E-3</v>
      </c>
      <c r="M239" s="41">
        <f t="shared" si="104"/>
        <v>5.0025500503754955E-2</v>
      </c>
      <c r="N239" s="41">
        <f t="shared" si="105"/>
        <v>2.4572231299543307E-2</v>
      </c>
      <c r="O239" s="41">
        <f t="shared" si="106"/>
        <v>3.2748659377378808E-2</v>
      </c>
      <c r="P239" s="41">
        <f t="shared" si="107"/>
        <v>5.7684586284628331E-2</v>
      </c>
      <c r="Q239" s="41">
        <f t="shared" si="108"/>
        <v>1.3243620560413984E-2</v>
      </c>
      <c r="R239" s="41">
        <f t="shared" si="109"/>
        <v>1.8081769299447718E-2</v>
      </c>
    </row>
    <row r="240" spans="1:18" x14ac:dyDescent="0.25">
      <c r="A240" s="2">
        <v>4</v>
      </c>
      <c r="B240" s="36">
        <f t="shared" ref="B240:I240" si="112">+B224/B$234</f>
        <v>1.7248802687028292E-2</v>
      </c>
      <c r="C240" s="36">
        <f t="shared" si="112"/>
        <v>2.3195335649148704E-2</v>
      </c>
      <c r="D240" s="36">
        <f t="shared" si="112"/>
        <v>4.5578973313193188E-2</v>
      </c>
      <c r="E240" s="36">
        <f t="shared" si="112"/>
        <v>2.9649321523013895E-2</v>
      </c>
      <c r="F240" s="36">
        <f t="shared" si="112"/>
        <v>3.4879516819452658E-2</v>
      </c>
      <c r="G240" s="36">
        <f t="shared" si="112"/>
        <v>9.2150092061957151E-2</v>
      </c>
      <c r="H240" s="36">
        <f t="shared" si="112"/>
        <v>2.1068633330636823E-2</v>
      </c>
      <c r="I240" s="36">
        <f t="shared" si="112"/>
        <v>2.1695444599157933E-2</v>
      </c>
      <c r="K240" s="41">
        <f t="shared" si="111"/>
        <v>2.3341215821584386E-2</v>
      </c>
      <c r="L240" s="41">
        <f t="shared" si="103"/>
        <v>3.1939909021981655E-2</v>
      </c>
      <c r="M240" s="41">
        <f t="shared" si="104"/>
        <v>9.5604473816948143E-2</v>
      </c>
      <c r="N240" s="41">
        <f t="shared" si="105"/>
        <v>5.4221552822557202E-2</v>
      </c>
      <c r="O240" s="41">
        <f t="shared" si="106"/>
        <v>6.7628176196831466E-2</v>
      </c>
      <c r="P240" s="41">
        <f t="shared" si="107"/>
        <v>0.14983467834658548</v>
      </c>
      <c r="Q240" s="41">
        <f t="shared" si="108"/>
        <v>3.4312253891050803E-2</v>
      </c>
      <c r="R240" s="41">
        <f t="shared" si="109"/>
        <v>3.9777213898605654E-2</v>
      </c>
    </row>
    <row r="241" spans="1:18" x14ac:dyDescent="0.25">
      <c r="A241" s="2">
        <v>5</v>
      </c>
      <c r="B241" s="36">
        <f t="shared" ref="B241:I241" si="113">+B225/B$234</f>
        <v>3.5274971270943478E-2</v>
      </c>
      <c r="C241" s="36">
        <f t="shared" si="113"/>
        <v>4.2910751251869557E-2</v>
      </c>
      <c r="D241" s="36">
        <f t="shared" si="113"/>
        <v>8.7129996392134298E-2</v>
      </c>
      <c r="E241" s="36">
        <f t="shared" si="113"/>
        <v>7.1280513588774991E-2</v>
      </c>
      <c r="F241" s="36">
        <f t="shared" si="113"/>
        <v>6.8126299069281415E-2</v>
      </c>
      <c r="G241" s="36">
        <f t="shared" si="113"/>
        <v>0.112456054103413</v>
      </c>
      <c r="H241" s="36">
        <f t="shared" si="113"/>
        <v>4.6919454440496951E-2</v>
      </c>
      <c r="I241" s="36">
        <f t="shared" si="113"/>
        <v>5.2265984200397041E-2</v>
      </c>
      <c r="K241" s="41">
        <f t="shared" si="111"/>
        <v>5.8616187092527861E-2</v>
      </c>
      <c r="L241" s="41">
        <f t="shared" si="103"/>
        <v>7.4850660273851205E-2</v>
      </c>
      <c r="M241" s="41">
        <f t="shared" si="104"/>
        <v>0.18273447020908246</v>
      </c>
      <c r="N241" s="41">
        <f t="shared" si="105"/>
        <v>0.12550206641133219</v>
      </c>
      <c r="O241" s="41">
        <f t="shared" si="106"/>
        <v>0.1357544752661129</v>
      </c>
      <c r="P241" s="41">
        <f t="shared" si="107"/>
        <v>0.26229073244999845</v>
      </c>
      <c r="Q241" s="41">
        <f t="shared" si="108"/>
        <v>8.1231708331547747E-2</v>
      </c>
      <c r="R241" s="41">
        <f t="shared" si="109"/>
        <v>9.2043198099002688E-2</v>
      </c>
    </row>
    <row r="242" spans="1:18" x14ac:dyDescent="0.25">
      <c r="A242" s="2">
        <v>6</v>
      </c>
      <c r="B242" s="36">
        <f t="shared" ref="B242:I242" si="114">+B226/B$234</f>
        <v>5.8765771830387066E-2</v>
      </c>
      <c r="C242" s="36">
        <f t="shared" si="114"/>
        <v>7.5009613081599188E-2</v>
      </c>
      <c r="D242" s="36">
        <f t="shared" si="114"/>
        <v>0.11191768152271028</v>
      </c>
      <c r="E242" s="36">
        <f t="shared" si="114"/>
        <v>0.10111312999192119</v>
      </c>
      <c r="F242" s="36">
        <f t="shared" si="114"/>
        <v>0.10234556285461889</v>
      </c>
      <c r="G242" s="36">
        <f t="shared" si="114"/>
        <v>0.1292097123892966</v>
      </c>
      <c r="H242" s="36">
        <f t="shared" si="114"/>
        <v>8.3461971319076358E-2</v>
      </c>
      <c r="I242" s="36">
        <f t="shared" si="114"/>
        <v>8.3484338541303077E-2</v>
      </c>
      <c r="K242" s="41">
        <f t="shared" si="111"/>
        <v>0.11738195892291492</v>
      </c>
      <c r="L242" s="41">
        <f t="shared" si="103"/>
        <v>0.14986027335545038</v>
      </c>
      <c r="M242" s="41">
        <f t="shared" si="104"/>
        <v>0.29465215173179271</v>
      </c>
      <c r="N242" s="41">
        <f t="shared" si="105"/>
        <v>0.22661519640325339</v>
      </c>
      <c r="O242" s="41">
        <f t="shared" si="106"/>
        <v>0.23810003812073177</v>
      </c>
      <c r="P242" s="41">
        <f t="shared" si="107"/>
        <v>0.39150044483929503</v>
      </c>
      <c r="Q242" s="41">
        <f t="shared" si="108"/>
        <v>0.16469367965062409</v>
      </c>
      <c r="R242" s="41">
        <f t="shared" si="109"/>
        <v>0.17552753664030576</v>
      </c>
    </row>
    <row r="243" spans="1:18" x14ac:dyDescent="0.25">
      <c r="A243" s="2">
        <v>7</v>
      </c>
      <c r="B243" s="36">
        <f t="shared" ref="B243:I243" si="115">+B227/B$234</f>
        <v>9.9808042636647554E-2</v>
      </c>
      <c r="C243" s="36">
        <f t="shared" si="115"/>
        <v>0.12956450958720916</v>
      </c>
      <c r="D243" s="36">
        <f t="shared" si="115"/>
        <v>0.1204131063094221</v>
      </c>
      <c r="E243" s="36">
        <f t="shared" si="115"/>
        <v>0.1398759481366067</v>
      </c>
      <c r="F243" s="36">
        <f t="shared" si="115"/>
        <v>0.13621378054109226</v>
      </c>
      <c r="G243" s="36">
        <f t="shared" si="115"/>
        <v>0.15223442509716101</v>
      </c>
      <c r="H243" s="36">
        <f t="shared" si="115"/>
        <v>0.12300858429389777</v>
      </c>
      <c r="I243" s="36">
        <f t="shared" si="115"/>
        <v>0.12864231687915861</v>
      </c>
      <c r="K243" s="41">
        <f t="shared" si="111"/>
        <v>0.21719000155956247</v>
      </c>
      <c r="L243" s="41">
        <f t="shared" si="103"/>
        <v>0.27942478294265954</v>
      </c>
      <c r="M243" s="41">
        <f t="shared" si="104"/>
        <v>0.4150652580412148</v>
      </c>
      <c r="N243" s="41">
        <f t="shared" si="105"/>
        <v>0.36649114453986009</v>
      </c>
      <c r="O243" s="41">
        <f t="shared" si="106"/>
        <v>0.374313818661824</v>
      </c>
      <c r="P243" s="41">
        <f t="shared" si="107"/>
        <v>0.54373486993645603</v>
      </c>
      <c r="Q243" s="41">
        <f t="shared" si="108"/>
        <v>0.28770226394452186</v>
      </c>
      <c r="R243" s="41">
        <f t="shared" si="109"/>
        <v>0.30416985351946435</v>
      </c>
    </row>
    <row r="244" spans="1:18" x14ac:dyDescent="0.25">
      <c r="A244" s="2">
        <v>8</v>
      </c>
      <c r="B244" s="36">
        <f t="shared" ref="B244:I244" si="116">+B228/B$234</f>
        <v>0.17358788280335624</v>
      </c>
      <c r="C244" s="36">
        <f t="shared" si="116"/>
        <v>0.16468502401178917</v>
      </c>
      <c r="D244" s="36">
        <f t="shared" si="116"/>
        <v>0.1549083596557301</v>
      </c>
      <c r="E244" s="36">
        <f t="shared" si="116"/>
        <v>0.16625651429644078</v>
      </c>
      <c r="F244" s="36">
        <f t="shared" si="116"/>
        <v>0.17329770680006998</v>
      </c>
      <c r="G244" s="36">
        <f t="shared" si="116"/>
        <v>0.18347923419697557</v>
      </c>
      <c r="H244" s="36">
        <f t="shared" si="116"/>
        <v>0.18376078536698606</v>
      </c>
      <c r="I244" s="36">
        <f t="shared" si="116"/>
        <v>0.17334153391617702</v>
      </c>
      <c r="K244" s="41">
        <f t="shared" si="111"/>
        <v>0.39077788436291871</v>
      </c>
      <c r="L244" s="41">
        <f t="shared" si="103"/>
        <v>0.44410980695444868</v>
      </c>
      <c r="M244" s="41">
        <f t="shared" si="104"/>
        <v>0.56997361769694488</v>
      </c>
      <c r="N244" s="41">
        <f t="shared" si="105"/>
        <v>0.53274765883630093</v>
      </c>
      <c r="O244" s="41">
        <f t="shared" si="106"/>
        <v>0.54761152546189396</v>
      </c>
      <c r="P244" s="41">
        <f t="shared" si="107"/>
        <v>0.72721410413343157</v>
      </c>
      <c r="Q244" s="41">
        <f t="shared" si="108"/>
        <v>0.47146304931150795</v>
      </c>
      <c r="R244" s="41">
        <f t="shared" si="109"/>
        <v>0.47751138743564137</v>
      </c>
    </row>
    <row r="245" spans="1:18" x14ac:dyDescent="0.25">
      <c r="A245" s="2">
        <v>9</v>
      </c>
      <c r="B245" s="36">
        <f t="shared" ref="B245:I245" si="117">+B229/B$234</f>
        <v>0.18385904886677693</v>
      </c>
      <c r="C245" s="36">
        <f t="shared" si="117"/>
        <v>0.16332416488580651</v>
      </c>
      <c r="D245" s="36">
        <f t="shared" si="117"/>
        <v>0.13815089331638183</v>
      </c>
      <c r="E245" s="36">
        <f t="shared" si="117"/>
        <v>0.1672262355898472</v>
      </c>
      <c r="F245" s="36">
        <f t="shared" si="117"/>
        <v>0.15149223446612847</v>
      </c>
      <c r="G245" s="36">
        <f t="shared" si="117"/>
        <v>0.12260748698483648</v>
      </c>
      <c r="H245" s="36">
        <f t="shared" si="117"/>
        <v>0.16717476379384585</v>
      </c>
      <c r="I245" s="36">
        <f t="shared" si="117"/>
        <v>0.1766700913656877</v>
      </c>
      <c r="K245" s="41">
        <f t="shared" si="111"/>
        <v>0.57463693322969567</v>
      </c>
      <c r="L245" s="41">
        <f t="shared" si="103"/>
        <v>0.60743397184025516</v>
      </c>
      <c r="M245" s="41">
        <f t="shared" si="104"/>
        <v>0.70812451101332674</v>
      </c>
      <c r="N245" s="41">
        <f t="shared" si="105"/>
        <v>0.6999738944261481</v>
      </c>
      <c r="O245" s="41">
        <f t="shared" si="106"/>
        <v>0.69910375992802243</v>
      </c>
      <c r="P245" s="41">
        <f t="shared" si="107"/>
        <v>0.84982159111826805</v>
      </c>
      <c r="Q245" s="41">
        <f t="shared" si="108"/>
        <v>0.63863781310535384</v>
      </c>
      <c r="R245" s="41">
        <f t="shared" si="109"/>
        <v>0.65418147880132904</v>
      </c>
    </row>
    <row r="246" spans="1:18" x14ac:dyDescent="0.25">
      <c r="A246" s="2">
        <v>10</v>
      </c>
      <c r="B246" s="36">
        <f t="shared" ref="B246:I246" si="118">+B230/B$234</f>
        <v>0.18760587170068727</v>
      </c>
      <c r="C246" s="36">
        <f t="shared" si="118"/>
        <v>0.16733454732378314</v>
      </c>
      <c r="D246" s="36">
        <f t="shared" si="118"/>
        <v>0.12123677139051629</v>
      </c>
      <c r="E246" s="36">
        <f t="shared" si="118"/>
        <v>0.13859138434482968</v>
      </c>
      <c r="F246" s="36">
        <f t="shared" si="118"/>
        <v>0.14027944750309207</v>
      </c>
      <c r="G246" s="36">
        <f t="shared" si="118"/>
        <v>8.0874579216827294E-2</v>
      </c>
      <c r="H246" s="36">
        <f t="shared" si="118"/>
        <v>0.16993935375912048</v>
      </c>
      <c r="I246" s="36">
        <f t="shared" si="118"/>
        <v>0.14581380561000951</v>
      </c>
      <c r="K246" s="41">
        <f t="shared" si="111"/>
        <v>0.76224280493038288</v>
      </c>
      <c r="L246" s="41">
        <f t="shared" si="103"/>
        <v>0.77476851916403833</v>
      </c>
      <c r="M246" s="41">
        <f t="shared" si="104"/>
        <v>0.82936128240384299</v>
      </c>
      <c r="N246" s="41">
        <f t="shared" si="105"/>
        <v>0.83856527877097775</v>
      </c>
      <c r="O246" s="41">
        <f t="shared" si="106"/>
        <v>0.8393832074311145</v>
      </c>
      <c r="P246" s="41">
        <f t="shared" si="107"/>
        <v>0.93069617033509533</v>
      </c>
      <c r="Q246" s="41">
        <f t="shared" si="108"/>
        <v>0.80857716686447434</v>
      </c>
      <c r="R246" s="41">
        <f t="shared" si="109"/>
        <v>0.79999528441133849</v>
      </c>
    </row>
    <row r="247" spans="1:18" x14ac:dyDescent="0.25">
      <c r="A247" s="2">
        <v>11</v>
      </c>
      <c r="B247" s="36">
        <f t="shared" ref="B247:I247" si="119">+B231/B$234</f>
        <v>0.13038791878364953</v>
      </c>
      <c r="C247" s="36">
        <f t="shared" si="119"/>
        <v>0.13842744547965172</v>
      </c>
      <c r="D247" s="36">
        <f t="shared" si="119"/>
        <v>8.3859007644649805E-2</v>
      </c>
      <c r="E247" s="36">
        <f t="shared" si="119"/>
        <v>9.1357851351311359E-2</v>
      </c>
      <c r="F247" s="36">
        <f t="shared" si="119"/>
        <v>9.1008537802623454E-2</v>
      </c>
      <c r="G247" s="36">
        <f t="shared" si="119"/>
        <v>4.2366467424772312E-2</v>
      </c>
      <c r="H247" s="36">
        <f t="shared" si="119"/>
        <v>0.1138112738666814</v>
      </c>
      <c r="I247" s="36">
        <f t="shared" si="119"/>
        <v>0.10193710495990972</v>
      </c>
      <c r="K247" s="41">
        <f t="shared" si="111"/>
        <v>0.8926307237140324</v>
      </c>
      <c r="L247" s="41">
        <f t="shared" si="103"/>
        <v>0.91319596464369002</v>
      </c>
      <c r="M247" s="41">
        <f t="shared" si="104"/>
        <v>0.91322029004849281</v>
      </c>
      <c r="N247" s="41">
        <f t="shared" si="105"/>
        <v>0.92992313012228911</v>
      </c>
      <c r="O247" s="41">
        <f t="shared" si="106"/>
        <v>0.93039174523373791</v>
      </c>
      <c r="P247" s="41">
        <f t="shared" si="107"/>
        <v>0.97306263775986768</v>
      </c>
      <c r="Q247" s="41">
        <f t="shared" si="108"/>
        <v>0.92238844073115578</v>
      </c>
      <c r="R247" s="41">
        <f t="shared" si="109"/>
        <v>0.9019323893712482</v>
      </c>
    </row>
    <row r="248" spans="1:18" x14ac:dyDescent="0.25">
      <c r="A248" s="2">
        <v>12</v>
      </c>
      <c r="B248" s="36">
        <f t="shared" ref="B248:I248" si="120">+B232/B$234</f>
        <v>6.7683512509502608E-2</v>
      </c>
      <c r="C248" s="36">
        <f t="shared" si="120"/>
        <v>6.6689223712288595E-2</v>
      </c>
      <c r="D248" s="36">
        <f t="shared" si="120"/>
        <v>5.337795121417601E-2</v>
      </c>
      <c r="E248" s="36">
        <f t="shared" si="120"/>
        <v>5.101764149736901E-2</v>
      </c>
      <c r="F248" s="36">
        <f t="shared" si="120"/>
        <v>4.7403418496492641E-2</v>
      </c>
      <c r="G248" s="36">
        <f t="shared" si="120"/>
        <v>2.0121842488120649E-2</v>
      </c>
      <c r="H248" s="36">
        <f t="shared" si="120"/>
        <v>5.5839589730380432E-2</v>
      </c>
      <c r="I248" s="36">
        <f t="shared" si="120"/>
        <v>6.2081088482201147E-2</v>
      </c>
      <c r="K248" s="41">
        <f t="shared" si="111"/>
        <v>0.96031423622353507</v>
      </c>
      <c r="L248" s="41">
        <f t="shared" si="103"/>
        <v>0.9798851883559786</v>
      </c>
      <c r="M248" s="41">
        <f t="shared" si="104"/>
        <v>0.9665982412626688</v>
      </c>
      <c r="N248" s="41">
        <f t="shared" si="105"/>
        <v>0.98094077161965809</v>
      </c>
      <c r="O248" s="41">
        <f t="shared" si="106"/>
        <v>0.97779516373023057</v>
      </c>
      <c r="P248" s="41">
        <f t="shared" si="107"/>
        <v>0.99318448024798833</v>
      </c>
      <c r="Q248" s="41">
        <f t="shared" si="108"/>
        <v>0.97822803046153617</v>
      </c>
      <c r="R248" s="41">
        <f t="shared" si="109"/>
        <v>0.96401347785344937</v>
      </c>
    </row>
    <row r="249" spans="1:18" x14ac:dyDescent="0.25">
      <c r="A249" s="2">
        <v>13</v>
      </c>
      <c r="B249" s="36">
        <f t="shared" ref="B249:I249" si="121">+B233/B$234</f>
        <v>3.9685763776464933E-2</v>
      </c>
      <c r="C249" s="36">
        <f t="shared" si="121"/>
        <v>2.0114811644021315E-2</v>
      </c>
      <c r="D249" s="36">
        <f t="shared" si="121"/>
        <v>3.340175873733111E-2</v>
      </c>
      <c r="E249" s="36">
        <f t="shared" si="121"/>
        <v>1.9059228380341894E-2</v>
      </c>
      <c r="F249" s="36">
        <f t="shared" si="121"/>
        <v>2.2204836269769344E-2</v>
      </c>
      <c r="G249" s="36">
        <f t="shared" si="121"/>
        <v>6.8155197520116326E-3</v>
      </c>
      <c r="H249" s="36">
        <f t="shared" si="121"/>
        <v>2.1771969538463866E-2</v>
      </c>
      <c r="I249" s="36">
        <f t="shared" si="121"/>
        <v>3.5986522146550508E-2</v>
      </c>
      <c r="K249" s="41">
        <f t="shared" si="111"/>
        <v>1</v>
      </c>
      <c r="L249" s="41">
        <f t="shared" si="103"/>
        <v>0.99999999999999989</v>
      </c>
      <c r="M249" s="41">
        <f t="shared" si="104"/>
        <v>0.99999999999999989</v>
      </c>
      <c r="N249" s="41">
        <f t="shared" si="105"/>
        <v>1</v>
      </c>
      <c r="O249" s="41">
        <f t="shared" si="106"/>
        <v>0.99999999999999989</v>
      </c>
      <c r="P249" s="41">
        <f t="shared" si="107"/>
        <v>1</v>
      </c>
      <c r="Q249" s="41">
        <f t="shared" si="108"/>
        <v>1</v>
      </c>
      <c r="R249" s="41">
        <f t="shared" si="109"/>
        <v>0.99999999999999989</v>
      </c>
    </row>
  </sheetData>
  <mergeCells count="3">
    <mergeCell ref="A56:E56"/>
    <mergeCell ref="A57:E57"/>
    <mergeCell ref="A2:O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7A988-1EAB-4E35-A4AE-3B6B82DC6D84}">
  <dimension ref="A2:AL72"/>
  <sheetViews>
    <sheetView zoomScale="110" zoomScaleNormal="110" workbookViewId="0">
      <selection activeCell="D1" sqref="D1"/>
    </sheetView>
  </sheetViews>
  <sheetFormatPr defaultColWidth="39.28515625" defaultRowHeight="12.75" x14ac:dyDescent="0.2"/>
  <cols>
    <col min="1" max="1" width="22.140625" style="15" customWidth="1"/>
    <col min="2" max="4" width="11" style="15" customWidth="1"/>
    <col min="5" max="5" width="16.28515625" style="15" customWidth="1"/>
    <col min="6" max="7" width="11" style="15" customWidth="1"/>
    <col min="8" max="8" width="12.7109375" style="15" customWidth="1"/>
    <col min="9" max="10" width="11" style="15" customWidth="1"/>
    <col min="11" max="11" width="12.140625" style="15" customWidth="1"/>
    <col min="12" max="13" width="11" style="15" customWidth="1"/>
    <col min="14" max="14" width="2.42578125" style="8" customWidth="1"/>
    <col min="15" max="29" width="11" style="8" customWidth="1"/>
    <col min="30" max="38" width="39.28515625" style="8"/>
    <col min="39" max="16384" width="39.28515625" style="9"/>
  </cols>
  <sheetData>
    <row r="2" spans="1:20" ht="15" x14ac:dyDescent="0.25">
      <c r="A2" s="53" t="s">
        <v>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5"/>
    </row>
    <row r="4" spans="1:20" s="8" customFormat="1" x14ac:dyDescent="0.2">
      <c r="A4" s="10" t="s">
        <v>45</v>
      </c>
    </row>
    <row r="5" spans="1:20" s="8" customFormat="1" x14ac:dyDescent="0.2">
      <c r="B5" s="56" t="s">
        <v>46</v>
      </c>
      <c r="C5" s="56"/>
      <c r="D5" s="56" t="s">
        <v>47</v>
      </c>
      <c r="E5" s="56"/>
      <c r="F5" s="56" t="s">
        <v>48</v>
      </c>
      <c r="G5" s="56"/>
      <c r="H5" s="56" t="s">
        <v>49</v>
      </c>
      <c r="I5" s="56"/>
      <c r="J5" s="8" t="s">
        <v>50</v>
      </c>
    </row>
    <row r="6" spans="1:20" s="8" customFormat="1" x14ac:dyDescent="0.2">
      <c r="B6" s="8" t="s">
        <v>15</v>
      </c>
      <c r="C6" s="8" t="s">
        <v>51</v>
      </c>
      <c r="D6" s="8" t="s">
        <v>15</v>
      </c>
      <c r="E6" s="8" t="s">
        <v>51</v>
      </c>
      <c r="F6" s="8" t="s">
        <v>15</v>
      </c>
      <c r="G6" s="8" t="s">
        <v>51</v>
      </c>
      <c r="H6" s="8" t="s">
        <v>15</v>
      </c>
      <c r="I6" s="8" t="s">
        <v>51</v>
      </c>
      <c r="J6" s="8" t="s">
        <v>15</v>
      </c>
      <c r="K6" s="8" t="s">
        <v>51</v>
      </c>
    </row>
    <row r="7" spans="1:20" s="8" customFormat="1" x14ac:dyDescent="0.2">
      <c r="A7" s="8" t="s">
        <v>11</v>
      </c>
      <c r="B7" s="14">
        <v>49.677999999999997</v>
      </c>
      <c r="C7" s="14">
        <v>57.461300000000001</v>
      </c>
      <c r="D7" s="14">
        <v>40.8202</v>
      </c>
      <c r="E7" s="14">
        <v>57.392299999999999</v>
      </c>
      <c r="F7" s="14">
        <v>51.187100000000001</v>
      </c>
      <c r="G7" s="14">
        <v>59.697600000000001</v>
      </c>
      <c r="H7" s="14">
        <v>49.908999999999999</v>
      </c>
      <c r="I7" s="14">
        <v>55.936399999999999</v>
      </c>
      <c r="J7" s="14">
        <v>62.8673</v>
      </c>
      <c r="K7" s="14">
        <v>60.253599999999999</v>
      </c>
    </row>
    <row r="8" spans="1:20" s="8" customFormat="1" x14ac:dyDescent="0.2">
      <c r="A8" s="8" t="s">
        <v>8</v>
      </c>
      <c r="B8" s="14">
        <v>44.738</v>
      </c>
      <c r="C8" s="14">
        <v>46.4101</v>
      </c>
      <c r="D8" s="14">
        <v>44.981499999999997</v>
      </c>
      <c r="E8" s="14">
        <v>50.476300000000002</v>
      </c>
      <c r="F8" s="14">
        <v>44.1068</v>
      </c>
      <c r="G8" s="14">
        <v>47.933199999999999</v>
      </c>
      <c r="H8" s="14">
        <v>46.223999999999997</v>
      </c>
      <c r="I8" s="14">
        <v>43.615900000000003</v>
      </c>
      <c r="J8" s="14">
        <v>60.264899999999997</v>
      </c>
      <c r="K8" s="14">
        <v>54.1813</v>
      </c>
    </row>
    <row r="9" spans="1:20" s="8" customFormat="1" x14ac:dyDescent="0.2">
      <c r="A9" s="8" t="s">
        <v>9</v>
      </c>
      <c r="B9" s="14">
        <v>61.253900000000002</v>
      </c>
      <c r="C9" s="14">
        <v>66.812899999999999</v>
      </c>
      <c r="D9" s="14">
        <v>48.359699999999997</v>
      </c>
      <c r="E9" s="14">
        <v>60.770600000000002</v>
      </c>
      <c r="F9" s="14">
        <v>54.9773</v>
      </c>
      <c r="G9" s="14">
        <v>52.5608</v>
      </c>
      <c r="H9" s="14">
        <v>57.318199999999997</v>
      </c>
      <c r="I9" s="14">
        <v>57.1188</v>
      </c>
      <c r="J9" s="14">
        <v>56.561399999999999</v>
      </c>
      <c r="K9" s="14">
        <v>58.718000000000004</v>
      </c>
    </row>
    <row r="10" spans="1:20" s="8" customFormat="1" x14ac:dyDescent="0.2">
      <c r="A10" s="8" t="s">
        <v>7</v>
      </c>
      <c r="B10" s="14">
        <v>56.328400000000002</v>
      </c>
      <c r="C10" s="14">
        <v>52.5197</v>
      </c>
      <c r="D10" s="14">
        <v>39.707000000000001</v>
      </c>
      <c r="E10" s="14">
        <v>47.301299999999998</v>
      </c>
      <c r="F10" s="14">
        <v>53.808500000000002</v>
      </c>
      <c r="G10" s="14">
        <v>59.442900000000002</v>
      </c>
      <c r="H10" s="14">
        <v>52.3536</v>
      </c>
      <c r="I10" s="14">
        <v>49.997700000000002</v>
      </c>
      <c r="J10" s="14">
        <v>51.7455</v>
      </c>
      <c r="K10" s="14">
        <v>43.917299999999997</v>
      </c>
    </row>
    <row r="11" spans="1:20" s="8" customFormat="1" x14ac:dyDescent="0.2">
      <c r="A11" s="8" t="s">
        <v>5</v>
      </c>
      <c r="B11" s="14">
        <v>43.245399999999997</v>
      </c>
      <c r="C11" s="14">
        <v>45.622700000000002</v>
      </c>
      <c r="D11" s="14">
        <v>56.687600000000003</v>
      </c>
      <c r="E11" s="14">
        <v>65.799800000000005</v>
      </c>
      <c r="F11" s="14">
        <v>56.066400000000002</v>
      </c>
      <c r="G11" s="14">
        <v>54.495399999999997</v>
      </c>
      <c r="H11" s="14">
        <v>62.767000000000003</v>
      </c>
      <c r="I11" s="14">
        <v>55.183100000000003</v>
      </c>
      <c r="J11" s="14">
        <v>50.957999999999998</v>
      </c>
      <c r="K11" s="14">
        <v>41.577800000000003</v>
      </c>
    </row>
    <row r="12" spans="1:20" s="8" customFormat="1" x14ac:dyDescent="0.2">
      <c r="A12" s="8" t="s">
        <v>4</v>
      </c>
      <c r="B12" s="14">
        <v>50.678699999999999</v>
      </c>
      <c r="C12" s="14">
        <v>52.606699999999996</v>
      </c>
      <c r="D12" s="14">
        <v>49.433999999999997</v>
      </c>
      <c r="E12" s="14">
        <v>50.450400000000002</v>
      </c>
      <c r="F12" s="14">
        <v>60.081499999999998</v>
      </c>
      <c r="G12" s="14">
        <v>52.7577</v>
      </c>
      <c r="H12" s="14">
        <v>65.566599999999994</v>
      </c>
      <c r="I12" s="14">
        <v>55.178699999999999</v>
      </c>
      <c r="J12" s="14">
        <v>51.010599999999997</v>
      </c>
      <c r="K12" s="14">
        <v>41.702800000000003</v>
      </c>
    </row>
    <row r="13" spans="1:20" s="8" customFormat="1" x14ac:dyDescent="0.2">
      <c r="A13" s="8" t="s">
        <v>3</v>
      </c>
      <c r="B13" s="14">
        <v>50.63</v>
      </c>
      <c r="C13" s="14">
        <v>54.5242</v>
      </c>
      <c r="D13" s="14">
        <v>42.817599999999999</v>
      </c>
      <c r="E13" s="14">
        <v>54.424799999999998</v>
      </c>
      <c r="F13" s="14">
        <v>47.318899999999999</v>
      </c>
      <c r="G13" s="14">
        <v>56.2864</v>
      </c>
      <c r="H13" s="14">
        <v>56.1372</v>
      </c>
      <c r="I13" s="14">
        <v>51.5319</v>
      </c>
      <c r="J13" s="14">
        <v>58.458799999999997</v>
      </c>
      <c r="K13" s="14">
        <v>50.456499999999998</v>
      </c>
    </row>
    <row r="14" spans="1:20" s="8" customFormat="1" x14ac:dyDescent="0.2">
      <c r="A14" s="8" t="s">
        <v>2</v>
      </c>
      <c r="B14" s="14">
        <v>56.8733</v>
      </c>
      <c r="C14" s="14">
        <v>61.4011</v>
      </c>
      <c r="D14" s="14">
        <v>43.961599999999997</v>
      </c>
      <c r="E14" s="14">
        <v>57.673400000000001</v>
      </c>
      <c r="F14" s="14">
        <v>46.037199999999999</v>
      </c>
      <c r="G14" s="14">
        <v>48.298299999999998</v>
      </c>
      <c r="H14" s="14">
        <v>43.545299999999997</v>
      </c>
      <c r="I14" s="14">
        <v>40.713900000000002</v>
      </c>
      <c r="J14" s="14">
        <v>53.190399999999997</v>
      </c>
      <c r="K14" s="14">
        <v>51.086799999999997</v>
      </c>
    </row>
    <row r="15" spans="1:20" s="8" customFormat="1" x14ac:dyDescent="0.2">
      <c r="C15" s="14">
        <f>+B7-C7</f>
        <v>-7.7833000000000041</v>
      </c>
      <c r="E15" s="14">
        <f>+D7-E7</f>
        <v>-16.572099999999999</v>
      </c>
      <c r="G15" s="14">
        <f>+F7-G7</f>
        <v>-8.5105000000000004</v>
      </c>
      <c r="I15" s="14">
        <f>+H7-I7</f>
        <v>-6.0274000000000001</v>
      </c>
      <c r="K15" s="14">
        <f>+J7-K7</f>
        <v>2.6137000000000015</v>
      </c>
    </row>
    <row r="16" spans="1:20" s="8" customFormat="1" x14ac:dyDescent="0.2">
      <c r="C16" s="14">
        <f t="shared" ref="C16:E21" si="0">+B8-C8</f>
        <v>-1.6721000000000004</v>
      </c>
      <c r="E16" s="14">
        <f t="shared" si="0"/>
        <v>-5.494800000000005</v>
      </c>
      <c r="G16" s="14">
        <f t="shared" ref="G16" si="1">+F8-G8</f>
        <v>-3.8263999999999996</v>
      </c>
      <c r="I16" s="14">
        <f t="shared" ref="I16" si="2">+H8-I8</f>
        <v>2.6080999999999932</v>
      </c>
      <c r="K16" s="14">
        <f t="shared" ref="K16" si="3">+J8-K8</f>
        <v>6.083599999999997</v>
      </c>
    </row>
    <row r="17" spans="3:11" s="8" customFormat="1" x14ac:dyDescent="0.2">
      <c r="C17" s="14">
        <f t="shared" si="0"/>
        <v>-5.5589999999999975</v>
      </c>
      <c r="E17" s="14">
        <f t="shared" si="0"/>
        <v>-12.410900000000005</v>
      </c>
      <c r="G17" s="14">
        <f t="shared" ref="G17" si="4">+F9-G9</f>
        <v>2.4164999999999992</v>
      </c>
      <c r="I17" s="14">
        <f t="shared" ref="I17" si="5">+H9-I9</f>
        <v>0.19939999999999714</v>
      </c>
      <c r="K17" s="14">
        <f t="shared" ref="K17" si="6">+J9-K9</f>
        <v>-2.1566000000000045</v>
      </c>
    </row>
    <row r="18" spans="3:11" s="8" customFormat="1" x14ac:dyDescent="0.2">
      <c r="C18" s="14">
        <f t="shared" si="0"/>
        <v>3.8087000000000018</v>
      </c>
      <c r="E18" s="14">
        <f t="shared" si="0"/>
        <v>-7.5942999999999969</v>
      </c>
      <c r="G18" s="14">
        <f t="shared" ref="G18" si="7">+F10-G10</f>
        <v>-5.6343999999999994</v>
      </c>
      <c r="I18" s="14">
        <f t="shared" ref="I18" si="8">+H10-I10</f>
        <v>2.3558999999999983</v>
      </c>
      <c r="K18" s="14">
        <f t="shared" ref="K18" si="9">+J10-K10</f>
        <v>7.8282000000000025</v>
      </c>
    </row>
    <row r="19" spans="3:11" s="8" customFormat="1" x14ac:dyDescent="0.2">
      <c r="C19" s="14">
        <f t="shared" si="0"/>
        <v>-2.3773000000000053</v>
      </c>
      <c r="E19" s="14">
        <f t="shared" si="0"/>
        <v>-9.1122000000000014</v>
      </c>
      <c r="G19" s="14">
        <f t="shared" ref="G19" si="10">+F11-G11</f>
        <v>1.5710000000000051</v>
      </c>
      <c r="I19" s="14">
        <f t="shared" ref="I19" si="11">+H11-I11</f>
        <v>7.5838999999999999</v>
      </c>
      <c r="K19" s="14">
        <f t="shared" ref="K19" si="12">+J11-K11</f>
        <v>9.380199999999995</v>
      </c>
    </row>
    <row r="20" spans="3:11" s="8" customFormat="1" x14ac:dyDescent="0.2">
      <c r="C20" s="14">
        <f t="shared" si="0"/>
        <v>-1.9279999999999973</v>
      </c>
      <c r="E20" s="14">
        <f t="shared" si="0"/>
        <v>-1.0164000000000044</v>
      </c>
      <c r="G20" s="14">
        <f t="shared" ref="G20" si="13">+F12-G12</f>
        <v>7.3237999999999985</v>
      </c>
      <c r="I20" s="14">
        <f t="shared" ref="I20" si="14">+H12-I12</f>
        <v>10.387899999999995</v>
      </c>
      <c r="K20" s="14">
        <f t="shared" ref="K20" si="15">+J12-K12</f>
        <v>9.3077999999999932</v>
      </c>
    </row>
    <row r="21" spans="3:11" s="8" customFormat="1" x14ac:dyDescent="0.2">
      <c r="C21" s="14">
        <f t="shared" si="0"/>
        <v>-3.8941999999999979</v>
      </c>
      <c r="E21" s="14">
        <f t="shared" si="0"/>
        <v>-11.607199999999999</v>
      </c>
      <c r="G21" s="14">
        <f t="shared" ref="G21" si="16">+F13-G13</f>
        <v>-8.9675000000000011</v>
      </c>
      <c r="I21" s="14">
        <f t="shared" ref="I21" si="17">+H13-I13</f>
        <v>4.6052999999999997</v>
      </c>
      <c r="K21" s="14">
        <f t="shared" ref="K21" si="18">+J13-K13</f>
        <v>8.0022999999999982</v>
      </c>
    </row>
    <row r="22" spans="3:11" s="8" customFormat="1" x14ac:dyDescent="0.2">
      <c r="C22" s="14">
        <f>+B14-C14</f>
        <v>-4.5277999999999992</v>
      </c>
      <c r="E22" s="14">
        <f>+D14-E14</f>
        <v>-13.711800000000004</v>
      </c>
      <c r="G22" s="14">
        <f>+F14-G14</f>
        <v>-2.261099999999999</v>
      </c>
      <c r="I22" s="14">
        <f>+H14-I14</f>
        <v>2.831399999999995</v>
      </c>
      <c r="K22" s="14">
        <f>+J14-K14</f>
        <v>2.1036000000000001</v>
      </c>
    </row>
    <row r="23" spans="3:11" s="8" customFormat="1" x14ac:dyDescent="0.2"/>
    <row r="49" spans="1:5" x14ac:dyDescent="0.2">
      <c r="A49" s="46" t="s">
        <v>71</v>
      </c>
      <c r="B49" s="46"/>
      <c r="C49" s="46"/>
      <c r="D49" s="46"/>
      <c r="E49" s="46"/>
    </row>
    <row r="50" spans="1:5" x14ac:dyDescent="0.2">
      <c r="A50" s="46" t="s">
        <v>68</v>
      </c>
      <c r="B50" s="46"/>
      <c r="C50" s="46"/>
      <c r="D50" s="46"/>
      <c r="E50" s="46"/>
    </row>
    <row r="71" spans="1:5" x14ac:dyDescent="0.2">
      <c r="A71" s="9"/>
      <c r="B71" s="9"/>
      <c r="C71" s="9"/>
      <c r="D71" s="9"/>
      <c r="E71" s="9"/>
    </row>
    <row r="72" spans="1:5" x14ac:dyDescent="0.2">
      <c r="A72" s="9"/>
      <c r="B72" s="9"/>
      <c r="C72" s="9"/>
      <c r="D72" s="9"/>
      <c r="E72" s="9"/>
    </row>
  </sheetData>
  <mergeCells count="7">
    <mergeCell ref="A2:T2"/>
    <mergeCell ref="A50:E50"/>
    <mergeCell ref="B5:C5"/>
    <mergeCell ref="D5:E5"/>
    <mergeCell ref="F5:G5"/>
    <mergeCell ref="H5:I5"/>
    <mergeCell ref="A49:E4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AF30F-A2E7-4581-A345-1985418C83C0}">
  <dimension ref="A2:AL38"/>
  <sheetViews>
    <sheetView workbookViewId="0">
      <selection activeCell="T28" sqref="T28"/>
    </sheetView>
  </sheetViews>
  <sheetFormatPr defaultRowHeight="15" x14ac:dyDescent="0.25"/>
  <cols>
    <col min="1" max="12" width="9.85546875" style="3" customWidth="1"/>
    <col min="13" max="14" width="9.140625" style="3"/>
    <col min="15" max="24" width="9" style="3" bestFit="1" customWidth="1"/>
    <col min="25" max="25" width="10" style="3" bestFit="1" customWidth="1"/>
    <col min="26" max="27" width="9.140625" style="3"/>
    <col min="28" max="38" width="9" style="3" bestFit="1" customWidth="1"/>
    <col min="39" max="16384" width="9.140625" style="3"/>
  </cols>
  <sheetData>
    <row r="2" spans="1:38" s="2" customFormat="1" ht="14.85" customHeight="1" x14ac:dyDescent="0.25">
      <c r="A2" s="57" t="s">
        <v>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9"/>
    </row>
    <row r="3" spans="1:38" s="2" customFormat="1" x14ac:dyDescent="0.25">
      <c r="A3" s="33"/>
      <c r="B3" s="1" t="s">
        <v>15</v>
      </c>
      <c r="L3" s="34"/>
      <c r="O3" s="2" t="s">
        <v>51</v>
      </c>
    </row>
    <row r="4" spans="1:38" s="2" customFormat="1" x14ac:dyDescent="0.25">
      <c r="A4" s="33"/>
      <c r="B4" s="2" t="s">
        <v>57</v>
      </c>
      <c r="C4" s="2" t="s">
        <v>58</v>
      </c>
      <c r="D4" s="2" t="s">
        <v>59</v>
      </c>
      <c r="E4" s="2" t="s">
        <v>60</v>
      </c>
      <c r="F4" s="2" t="s">
        <v>53</v>
      </c>
      <c r="G4" s="2" t="s">
        <v>54</v>
      </c>
      <c r="H4" s="2" t="s">
        <v>61</v>
      </c>
      <c r="I4" s="2" t="s">
        <v>62</v>
      </c>
      <c r="J4" s="2" t="s">
        <v>63</v>
      </c>
      <c r="K4" s="2" t="s">
        <v>64</v>
      </c>
      <c r="L4" s="34" t="s">
        <v>17</v>
      </c>
      <c r="N4" s="33"/>
      <c r="O4" s="2" t="s">
        <v>57</v>
      </c>
      <c r="P4" s="2" t="s">
        <v>58</v>
      </c>
      <c r="Q4" s="2" t="s">
        <v>59</v>
      </c>
      <c r="R4" s="2" t="s">
        <v>60</v>
      </c>
      <c r="S4" s="2" t="s">
        <v>53</v>
      </c>
      <c r="T4" s="2" t="s">
        <v>54</v>
      </c>
      <c r="U4" s="2" t="s">
        <v>61</v>
      </c>
      <c r="V4" s="2" t="s">
        <v>62</v>
      </c>
      <c r="W4" s="2" t="s">
        <v>63</v>
      </c>
      <c r="X4" s="2" t="s">
        <v>64</v>
      </c>
      <c r="Y4" s="34" t="s">
        <v>17</v>
      </c>
    </row>
    <row r="5" spans="1:38" s="2" customFormat="1" x14ac:dyDescent="0.25">
      <c r="A5" s="2" t="s">
        <v>11</v>
      </c>
      <c r="B5" s="35">
        <v>1384174</v>
      </c>
      <c r="C5" s="35">
        <v>390455</v>
      </c>
      <c r="D5" s="35">
        <v>1113772</v>
      </c>
      <c r="E5" s="35">
        <v>241441</v>
      </c>
      <c r="F5" s="35">
        <v>206719</v>
      </c>
      <c r="G5" s="35">
        <v>211370</v>
      </c>
      <c r="H5" s="35">
        <v>430730</v>
      </c>
      <c r="I5" s="35">
        <v>292622</v>
      </c>
      <c r="J5" s="35">
        <v>553510</v>
      </c>
      <c r="K5" s="35">
        <v>500760</v>
      </c>
      <c r="L5" s="5">
        <f>SUM(B5:K5)</f>
        <v>5325553</v>
      </c>
      <c r="N5" s="2" t="s">
        <v>11</v>
      </c>
      <c r="O5" s="35">
        <v>3308809</v>
      </c>
      <c r="P5" s="35">
        <v>1458108</v>
      </c>
      <c r="Q5" s="35">
        <v>1451830</v>
      </c>
      <c r="R5" s="35">
        <v>884637</v>
      </c>
      <c r="S5" s="35">
        <v>1039970</v>
      </c>
      <c r="T5" s="35">
        <v>349454</v>
      </c>
      <c r="U5" s="35">
        <v>1509106</v>
      </c>
      <c r="V5" s="35">
        <v>2127017</v>
      </c>
      <c r="W5" s="35">
        <v>1115130</v>
      </c>
      <c r="X5" s="35">
        <v>2289447</v>
      </c>
      <c r="Y5" s="5">
        <f>SUM(O5:X5)</f>
        <v>15533508</v>
      </c>
    </row>
    <row r="6" spans="1:38" s="2" customFormat="1" x14ac:dyDescent="0.25">
      <c r="A6" s="2" t="s">
        <v>8</v>
      </c>
      <c r="B6" s="5">
        <v>141104</v>
      </c>
      <c r="C6" s="5">
        <v>20092.5</v>
      </c>
      <c r="D6" s="5">
        <v>106623</v>
      </c>
      <c r="E6" s="5">
        <v>25304.799999999999</v>
      </c>
      <c r="F6" s="5">
        <v>29404.1</v>
      </c>
      <c r="G6" s="5">
        <v>120593</v>
      </c>
      <c r="H6" s="5">
        <v>59973.3</v>
      </c>
      <c r="I6" s="5">
        <v>27256.2</v>
      </c>
      <c r="J6" s="5">
        <v>94550.6</v>
      </c>
      <c r="K6" s="5">
        <v>52998.7</v>
      </c>
      <c r="L6" s="5">
        <f t="shared" ref="L6:L12" si="0">SUM(B6:K6)</f>
        <v>677900.19999999984</v>
      </c>
      <c r="N6" s="2" t="s">
        <v>8</v>
      </c>
      <c r="O6" s="5">
        <v>437696</v>
      </c>
      <c r="P6" s="5">
        <v>122126</v>
      </c>
      <c r="Q6" s="5">
        <v>347582</v>
      </c>
      <c r="R6" s="5">
        <v>127491</v>
      </c>
      <c r="S6" s="5">
        <v>72446.3</v>
      </c>
      <c r="T6" s="5">
        <v>168628</v>
      </c>
      <c r="U6" s="5">
        <v>195531</v>
      </c>
      <c r="V6" s="5">
        <v>164304</v>
      </c>
      <c r="W6" s="5">
        <v>236635</v>
      </c>
      <c r="X6" s="5">
        <v>321315</v>
      </c>
      <c r="Y6" s="5">
        <f t="shared" ref="Y6:Y13" si="1">SUM(O6:X6)</f>
        <v>2193754.2999999998</v>
      </c>
    </row>
    <row r="7" spans="1:38" s="2" customFormat="1" x14ac:dyDescent="0.25">
      <c r="A7" s="2" t="s">
        <v>9</v>
      </c>
      <c r="B7" s="5">
        <v>1267505</v>
      </c>
      <c r="C7" s="5">
        <v>1007439</v>
      </c>
      <c r="D7" s="5">
        <v>926764</v>
      </c>
      <c r="E7" s="5">
        <v>535926</v>
      </c>
      <c r="F7" s="5">
        <v>277468</v>
      </c>
      <c r="G7" s="5">
        <v>126909</v>
      </c>
      <c r="H7" s="5">
        <v>469578</v>
      </c>
      <c r="I7" s="5">
        <v>1106654</v>
      </c>
      <c r="J7" s="5">
        <v>513479</v>
      </c>
      <c r="K7" s="5">
        <v>896025</v>
      </c>
      <c r="L7" s="5">
        <f t="shared" si="0"/>
        <v>7127747</v>
      </c>
      <c r="N7" s="2" t="s">
        <v>9</v>
      </c>
      <c r="O7" s="5">
        <v>3225709</v>
      </c>
      <c r="P7" s="5">
        <v>3013895</v>
      </c>
      <c r="Q7" s="5">
        <v>1224156</v>
      </c>
      <c r="R7" s="5">
        <v>1333995</v>
      </c>
      <c r="S7" s="5">
        <v>958991</v>
      </c>
      <c r="T7" s="5">
        <v>456385</v>
      </c>
      <c r="U7" s="5">
        <v>2550209</v>
      </c>
      <c r="V7" s="5">
        <v>6199721</v>
      </c>
      <c r="W7" s="5">
        <v>1279419</v>
      </c>
      <c r="X7" s="5">
        <v>5367612</v>
      </c>
      <c r="Y7" s="5">
        <f t="shared" si="1"/>
        <v>25610092</v>
      </c>
    </row>
    <row r="8" spans="1:38" s="2" customFormat="1" x14ac:dyDescent="0.25">
      <c r="A8" s="2" t="s">
        <v>7</v>
      </c>
      <c r="B8" s="5">
        <v>1993549</v>
      </c>
      <c r="C8" s="5">
        <v>572739</v>
      </c>
      <c r="D8" s="5">
        <v>1133297</v>
      </c>
      <c r="E8" s="5">
        <v>403765</v>
      </c>
      <c r="F8" s="5">
        <v>232870</v>
      </c>
      <c r="G8" s="5">
        <v>670986</v>
      </c>
      <c r="H8" s="5">
        <v>978348</v>
      </c>
      <c r="I8" s="5">
        <v>1050987</v>
      </c>
      <c r="J8" s="5">
        <v>1223336</v>
      </c>
      <c r="K8" s="5">
        <v>1824273</v>
      </c>
      <c r="L8" s="5">
        <f t="shared" si="0"/>
        <v>10084150</v>
      </c>
      <c r="N8" s="2" t="s">
        <v>7</v>
      </c>
      <c r="O8" s="5">
        <v>5083424</v>
      </c>
      <c r="P8" s="5">
        <v>2267324</v>
      </c>
      <c r="Q8" s="5">
        <v>2782377</v>
      </c>
      <c r="R8" s="5">
        <v>2209374</v>
      </c>
      <c r="S8" s="5">
        <v>920661</v>
      </c>
      <c r="T8" s="5">
        <v>1534347</v>
      </c>
      <c r="U8" s="5">
        <v>3533399</v>
      </c>
      <c r="V8" s="5">
        <v>5441461</v>
      </c>
      <c r="W8" s="5">
        <v>3184122</v>
      </c>
      <c r="X8" s="5">
        <v>8534425</v>
      </c>
      <c r="Y8" s="5">
        <f t="shared" si="1"/>
        <v>35490914</v>
      </c>
    </row>
    <row r="9" spans="1:38" s="2" customFormat="1" x14ac:dyDescent="0.25">
      <c r="A9" s="2" t="s">
        <v>5</v>
      </c>
      <c r="B9" s="5">
        <v>590748</v>
      </c>
      <c r="C9" s="5">
        <v>383470</v>
      </c>
      <c r="D9" s="5">
        <v>312898</v>
      </c>
      <c r="E9" s="5">
        <v>104187</v>
      </c>
      <c r="F9" s="5">
        <v>285935</v>
      </c>
      <c r="G9" s="5">
        <v>268327</v>
      </c>
      <c r="H9" s="5">
        <v>529689</v>
      </c>
      <c r="I9" s="5">
        <v>1541395</v>
      </c>
      <c r="J9" s="5">
        <v>443387</v>
      </c>
      <c r="K9" s="5">
        <v>1645313</v>
      </c>
      <c r="L9" s="5">
        <f t="shared" si="0"/>
        <v>6105349</v>
      </c>
      <c r="N9" s="2" t="s">
        <v>5</v>
      </c>
      <c r="O9" s="5">
        <v>1448378</v>
      </c>
      <c r="P9" s="5">
        <v>1209799</v>
      </c>
      <c r="Q9" s="5">
        <v>822523</v>
      </c>
      <c r="R9" s="5">
        <v>452989</v>
      </c>
      <c r="S9" s="5">
        <v>806702</v>
      </c>
      <c r="T9" s="5">
        <v>783857</v>
      </c>
      <c r="U9" s="5">
        <v>2152398</v>
      </c>
      <c r="V9" s="5">
        <v>8258028</v>
      </c>
      <c r="W9" s="5">
        <v>1400711</v>
      </c>
      <c r="X9" s="5">
        <v>8726009</v>
      </c>
      <c r="Y9" s="5">
        <f t="shared" si="1"/>
        <v>26061394</v>
      </c>
    </row>
    <row r="10" spans="1:38" s="2" customFormat="1" x14ac:dyDescent="0.25">
      <c r="A10" s="2" t="s">
        <v>4</v>
      </c>
      <c r="B10" s="5">
        <v>470178</v>
      </c>
      <c r="C10" s="5">
        <v>501435</v>
      </c>
      <c r="D10" s="5">
        <v>200840</v>
      </c>
      <c r="E10" s="5">
        <v>231231</v>
      </c>
      <c r="F10" s="5">
        <v>358353</v>
      </c>
      <c r="G10" s="5">
        <v>104565</v>
      </c>
      <c r="H10" s="5">
        <v>302013</v>
      </c>
      <c r="I10" s="5">
        <v>1124995</v>
      </c>
      <c r="J10" s="5">
        <v>252870</v>
      </c>
      <c r="K10" s="5">
        <v>1020014</v>
      </c>
      <c r="L10" s="5">
        <f t="shared" si="0"/>
        <v>4566494</v>
      </c>
      <c r="N10" s="2" t="s">
        <v>4</v>
      </c>
      <c r="O10" s="5">
        <v>1027190</v>
      </c>
      <c r="P10" s="5">
        <v>1135532</v>
      </c>
      <c r="Q10" s="5">
        <v>339049</v>
      </c>
      <c r="R10" s="5">
        <v>646418</v>
      </c>
      <c r="S10" s="5">
        <v>955213</v>
      </c>
      <c r="T10" s="5">
        <v>239530</v>
      </c>
      <c r="U10" s="5">
        <v>748300</v>
      </c>
      <c r="V10" s="5">
        <v>4327749</v>
      </c>
      <c r="W10" s="5">
        <v>688523</v>
      </c>
      <c r="X10" s="5">
        <v>5526432</v>
      </c>
      <c r="Y10" s="5">
        <f t="shared" si="1"/>
        <v>15633936</v>
      </c>
    </row>
    <row r="11" spans="1:38" s="2" customFormat="1" x14ac:dyDescent="0.25">
      <c r="A11" s="2" t="s">
        <v>3</v>
      </c>
      <c r="B11" s="5">
        <v>1758534</v>
      </c>
      <c r="C11" s="5">
        <v>533924</v>
      </c>
      <c r="D11" s="5">
        <v>1144088</v>
      </c>
      <c r="E11" s="5">
        <v>406700</v>
      </c>
      <c r="F11" s="5">
        <v>293735</v>
      </c>
      <c r="G11" s="5">
        <v>309140</v>
      </c>
      <c r="H11" s="5">
        <v>760473</v>
      </c>
      <c r="I11" s="5">
        <v>500973</v>
      </c>
      <c r="J11" s="5">
        <v>940268</v>
      </c>
      <c r="K11" s="5">
        <v>976820</v>
      </c>
      <c r="L11" s="5">
        <f t="shared" si="0"/>
        <v>7624655</v>
      </c>
      <c r="N11" s="2" t="s">
        <v>3</v>
      </c>
      <c r="O11" s="5">
        <v>4074410</v>
      </c>
      <c r="P11" s="5">
        <v>1559672</v>
      </c>
      <c r="Q11" s="5">
        <v>2249680</v>
      </c>
      <c r="R11" s="5">
        <v>1114553</v>
      </c>
      <c r="S11" s="5">
        <v>1131199</v>
      </c>
      <c r="T11" s="5">
        <v>751424</v>
      </c>
      <c r="U11" s="5">
        <v>2565129</v>
      </c>
      <c r="V11" s="5">
        <v>2786622</v>
      </c>
      <c r="W11" s="5">
        <v>2167709</v>
      </c>
      <c r="X11" s="5">
        <v>3899993</v>
      </c>
      <c r="Y11" s="5">
        <f t="shared" si="1"/>
        <v>22300391</v>
      </c>
    </row>
    <row r="12" spans="1:38" s="2" customFormat="1" x14ac:dyDescent="0.25">
      <c r="A12" s="2" t="s">
        <v>2</v>
      </c>
      <c r="B12" s="5">
        <v>826362</v>
      </c>
      <c r="C12" s="5">
        <v>357885</v>
      </c>
      <c r="D12" s="5">
        <v>793024</v>
      </c>
      <c r="E12" s="5">
        <v>350095</v>
      </c>
      <c r="F12" s="5">
        <v>280073</v>
      </c>
      <c r="G12" s="5">
        <v>28360.6</v>
      </c>
      <c r="H12" s="5">
        <v>457206</v>
      </c>
      <c r="I12" s="5">
        <v>561801</v>
      </c>
      <c r="J12" s="5">
        <v>491827</v>
      </c>
      <c r="K12" s="5">
        <v>1045520</v>
      </c>
      <c r="L12" s="5">
        <f t="shared" si="0"/>
        <v>5192153.5999999996</v>
      </c>
      <c r="N12" s="2" t="s">
        <v>2</v>
      </c>
      <c r="O12" s="5">
        <v>2809301</v>
      </c>
      <c r="P12" s="5">
        <v>1522716</v>
      </c>
      <c r="Q12" s="5">
        <v>1676554</v>
      </c>
      <c r="R12" s="5">
        <v>1462760</v>
      </c>
      <c r="S12" s="5">
        <v>979659</v>
      </c>
      <c r="T12" s="5">
        <v>239735</v>
      </c>
      <c r="U12" s="5">
        <v>1818290</v>
      </c>
      <c r="V12" s="5">
        <v>4238412</v>
      </c>
      <c r="W12" s="5">
        <v>1819698</v>
      </c>
      <c r="X12" s="5">
        <v>5064049</v>
      </c>
      <c r="Y12" s="5">
        <f t="shared" si="1"/>
        <v>21631174</v>
      </c>
    </row>
    <row r="13" spans="1:38" s="2" customFormat="1" x14ac:dyDescent="0.25">
      <c r="A13" s="2" t="s">
        <v>17</v>
      </c>
      <c r="B13" s="5">
        <f>SUM(B5:B12)</f>
        <v>8432154</v>
      </c>
      <c r="C13" s="5">
        <f t="shared" ref="C13:K13" si="2">SUM(C5:C12)</f>
        <v>3767439.5</v>
      </c>
      <c r="D13" s="5">
        <f t="shared" si="2"/>
        <v>5731306</v>
      </c>
      <c r="E13" s="5">
        <f t="shared" si="2"/>
        <v>2298649.7999999998</v>
      </c>
      <c r="F13" s="5">
        <f t="shared" si="2"/>
        <v>1964557.1</v>
      </c>
      <c r="G13" s="5">
        <f t="shared" si="2"/>
        <v>1840250.6</v>
      </c>
      <c r="H13" s="5">
        <f t="shared" si="2"/>
        <v>3988010.3</v>
      </c>
      <c r="I13" s="5">
        <f t="shared" si="2"/>
        <v>6206683.2000000002</v>
      </c>
      <c r="J13" s="5">
        <f t="shared" si="2"/>
        <v>4513227.5999999996</v>
      </c>
      <c r="K13" s="5">
        <f t="shared" si="2"/>
        <v>7961723.7000000002</v>
      </c>
      <c r="L13" s="5">
        <f>SUM(B13:K13)</f>
        <v>46704001.800000012</v>
      </c>
      <c r="N13" s="2" t="s">
        <v>17</v>
      </c>
      <c r="O13" s="5">
        <f>SUM(O5:O12)</f>
        <v>21414917</v>
      </c>
      <c r="P13" s="5">
        <f t="shared" ref="P13" si="3">SUM(P5:P12)</f>
        <v>12289172</v>
      </c>
      <c r="Q13" s="5">
        <f t="shared" ref="Q13" si="4">SUM(Q5:Q12)</f>
        <v>10893751</v>
      </c>
      <c r="R13" s="5">
        <f t="shared" ref="R13" si="5">SUM(R5:R12)</f>
        <v>8232217</v>
      </c>
      <c r="S13" s="5">
        <f t="shared" ref="S13" si="6">SUM(S5:S12)</f>
        <v>6864841.2999999998</v>
      </c>
      <c r="T13" s="5">
        <f t="shared" ref="T13" si="7">SUM(T5:T12)</f>
        <v>4523360</v>
      </c>
      <c r="U13" s="5">
        <f t="shared" ref="U13" si="8">SUM(U5:U12)</f>
        <v>15072362</v>
      </c>
      <c r="V13" s="5">
        <f t="shared" ref="V13" si="9">SUM(V5:V12)</f>
        <v>33543314</v>
      </c>
      <c r="W13" s="5">
        <f t="shared" ref="W13" si="10">SUM(W5:W12)</f>
        <v>11891947</v>
      </c>
      <c r="X13" s="5">
        <f t="shared" ref="X13" si="11">SUM(X5:X12)</f>
        <v>39729282</v>
      </c>
      <c r="Y13" s="5">
        <f t="shared" si="1"/>
        <v>164455163.30000001</v>
      </c>
    </row>
    <row r="14" spans="1:38" s="2" customFormat="1" x14ac:dyDescent="0.25"/>
    <row r="15" spans="1:38" s="2" customFormat="1" x14ac:dyDescent="0.25">
      <c r="A15" s="33"/>
      <c r="B15" s="2" t="s">
        <v>57</v>
      </c>
      <c r="C15" s="2" t="s">
        <v>58</v>
      </c>
      <c r="D15" s="2" t="s">
        <v>59</v>
      </c>
      <c r="E15" s="2" t="s">
        <v>60</v>
      </c>
      <c r="F15" s="2" t="s">
        <v>53</v>
      </c>
      <c r="G15" s="2" t="s">
        <v>54</v>
      </c>
      <c r="H15" s="2" t="s">
        <v>61</v>
      </c>
      <c r="I15" s="2" t="s">
        <v>62</v>
      </c>
      <c r="J15" s="2" t="s">
        <v>63</v>
      </c>
      <c r="K15" s="2" t="s">
        <v>64</v>
      </c>
      <c r="L15" s="34" t="s">
        <v>17</v>
      </c>
      <c r="N15" s="33"/>
      <c r="O15" s="2" t="s">
        <v>57</v>
      </c>
      <c r="P15" s="2" t="s">
        <v>58</v>
      </c>
      <c r="Q15" s="2" t="s">
        <v>59</v>
      </c>
      <c r="R15" s="2" t="s">
        <v>60</v>
      </c>
      <c r="S15" s="2" t="s">
        <v>53</v>
      </c>
      <c r="T15" s="2" t="s">
        <v>54</v>
      </c>
      <c r="U15" s="2" t="s">
        <v>61</v>
      </c>
      <c r="V15" s="2" t="s">
        <v>62</v>
      </c>
      <c r="W15" s="2" t="s">
        <v>63</v>
      </c>
      <c r="X15" s="2" t="s">
        <v>64</v>
      </c>
      <c r="Y15" s="34" t="s">
        <v>17</v>
      </c>
      <c r="AA15" s="33"/>
      <c r="AB15" s="2" t="s">
        <v>57</v>
      </c>
      <c r="AC15" s="2" t="s">
        <v>58</v>
      </c>
      <c r="AD15" s="2" t="s">
        <v>59</v>
      </c>
      <c r="AE15" s="2" t="s">
        <v>60</v>
      </c>
      <c r="AF15" s="2" t="s">
        <v>53</v>
      </c>
      <c r="AG15" s="2" t="s">
        <v>54</v>
      </c>
      <c r="AH15" s="2" t="s">
        <v>61</v>
      </c>
      <c r="AI15" s="2" t="s">
        <v>62</v>
      </c>
      <c r="AJ15" s="2" t="s">
        <v>63</v>
      </c>
      <c r="AK15" s="2" t="s">
        <v>64</v>
      </c>
      <c r="AL15" s="34" t="s">
        <v>17</v>
      </c>
    </row>
    <row r="16" spans="1:38" s="2" customFormat="1" x14ac:dyDescent="0.25">
      <c r="A16" s="2" t="s">
        <v>11</v>
      </c>
      <c r="B16" s="36">
        <f>+B5/$L5</f>
        <v>0.2599117875645966</v>
      </c>
      <c r="C16" s="36">
        <f t="shared" ref="C16:L16" si="12">+C5/$L5</f>
        <v>7.3317268647969516E-2</v>
      </c>
      <c r="D16" s="36">
        <f t="shared" si="12"/>
        <v>0.20913734216897287</v>
      </c>
      <c r="E16" s="36">
        <f t="shared" si="12"/>
        <v>4.5336324697172296E-2</v>
      </c>
      <c r="F16" s="36">
        <f t="shared" si="12"/>
        <v>3.8816438405551497E-2</v>
      </c>
      <c r="G16" s="36">
        <f t="shared" si="12"/>
        <v>3.968977493980437E-2</v>
      </c>
      <c r="H16" s="36">
        <f t="shared" si="12"/>
        <v>8.0879863555953724E-2</v>
      </c>
      <c r="I16" s="36">
        <f t="shared" si="12"/>
        <v>5.4946782052492954E-2</v>
      </c>
      <c r="J16" s="36">
        <f t="shared" si="12"/>
        <v>0.10393474630709712</v>
      </c>
      <c r="K16" s="36">
        <f t="shared" si="12"/>
        <v>9.4029671660389072E-2</v>
      </c>
      <c r="L16" s="36">
        <f t="shared" si="12"/>
        <v>1</v>
      </c>
      <c r="N16" s="2" t="s">
        <v>11</v>
      </c>
      <c r="O16" s="36">
        <f>+O5/$Y5</f>
        <v>0.21301105970396383</v>
      </c>
      <c r="P16" s="36">
        <f t="shared" ref="P16:X16" si="13">+P5/$Y5</f>
        <v>9.3868558216212331E-2</v>
      </c>
      <c r="Q16" s="36">
        <f t="shared" si="13"/>
        <v>9.3464399670698986E-2</v>
      </c>
      <c r="R16" s="36">
        <f t="shared" si="13"/>
        <v>5.6950239443659477E-2</v>
      </c>
      <c r="S16" s="36">
        <f t="shared" si="13"/>
        <v>6.6950105539585775E-2</v>
      </c>
      <c r="T16" s="36">
        <f t="shared" si="13"/>
        <v>2.2496785658461693E-2</v>
      </c>
      <c r="U16" s="36">
        <f t="shared" si="13"/>
        <v>9.7151654346204347E-2</v>
      </c>
      <c r="V16" s="36">
        <f t="shared" si="13"/>
        <v>0.13693088515485363</v>
      </c>
      <c r="W16" s="36">
        <f t="shared" si="13"/>
        <v>7.1788677741048579E-2</v>
      </c>
      <c r="X16" s="36">
        <f t="shared" si="13"/>
        <v>0.14738763452531134</v>
      </c>
      <c r="Y16" s="36">
        <f>+Y5/$Y5</f>
        <v>1</v>
      </c>
      <c r="AA16" s="2" t="s">
        <v>11</v>
      </c>
      <c r="AB16" s="36">
        <f>+B16-O16</f>
        <v>4.6900727860632763E-2</v>
      </c>
      <c r="AC16" s="36">
        <f t="shared" ref="AC16:AK16" si="14">+C16-P16</f>
        <v>-2.0551289568242814E-2</v>
      </c>
      <c r="AD16" s="36">
        <f t="shared" si="14"/>
        <v>0.11567294249827388</v>
      </c>
      <c r="AE16" s="36">
        <f t="shared" si="14"/>
        <v>-1.1613914746487181E-2</v>
      </c>
      <c r="AF16" s="36">
        <f t="shared" si="14"/>
        <v>-2.8133667134034278E-2</v>
      </c>
      <c r="AG16" s="36">
        <f t="shared" si="14"/>
        <v>1.7192989281342677E-2</v>
      </c>
      <c r="AH16" s="36">
        <f t="shared" si="14"/>
        <v>-1.6271790790250623E-2</v>
      </c>
      <c r="AI16" s="36">
        <f t="shared" si="14"/>
        <v>-8.1984103102360678E-2</v>
      </c>
      <c r="AJ16" s="36">
        <f t="shared" si="14"/>
        <v>3.2146068566048541E-2</v>
      </c>
      <c r="AK16" s="36">
        <f t="shared" si="14"/>
        <v>-5.3357962864922268E-2</v>
      </c>
      <c r="AL16" s="36">
        <f>+AL5/$Y5</f>
        <v>0</v>
      </c>
    </row>
    <row r="17" spans="1:38" s="2" customFormat="1" x14ac:dyDescent="0.25">
      <c r="A17" s="2" t="s">
        <v>8</v>
      </c>
      <c r="B17" s="36">
        <f t="shared" ref="B17:L24" si="15">+B6/$L6</f>
        <v>0.20814863308787937</v>
      </c>
      <c r="C17" s="36">
        <f t="shared" si="15"/>
        <v>2.9639318589963545E-2</v>
      </c>
      <c r="D17" s="36">
        <f t="shared" si="15"/>
        <v>0.15728421381200364</v>
      </c>
      <c r="E17" s="36">
        <f t="shared" si="15"/>
        <v>3.7328208488506133E-2</v>
      </c>
      <c r="F17" s="36">
        <f t="shared" si="15"/>
        <v>4.3375263792516959E-2</v>
      </c>
      <c r="G17" s="36">
        <f t="shared" si="15"/>
        <v>0.17789196698865117</v>
      </c>
      <c r="H17" s="36">
        <f t="shared" si="15"/>
        <v>8.8469217150253118E-2</v>
      </c>
      <c r="I17" s="36">
        <f t="shared" si="15"/>
        <v>4.0206803302315013E-2</v>
      </c>
      <c r="J17" s="36">
        <f t="shared" si="15"/>
        <v>0.13947569273471233</v>
      </c>
      <c r="K17" s="36">
        <f t="shared" si="15"/>
        <v>7.8180682053199002E-2</v>
      </c>
      <c r="L17" s="36">
        <f t="shared" si="15"/>
        <v>1</v>
      </c>
      <c r="N17" s="2" t="s">
        <v>8</v>
      </c>
      <c r="O17" s="36">
        <f t="shared" ref="O17:Y17" si="16">+O6/$Y6</f>
        <v>0.1995191530792669</v>
      </c>
      <c r="P17" s="36">
        <f t="shared" si="16"/>
        <v>5.5669862390697086E-2</v>
      </c>
      <c r="Q17" s="36">
        <f t="shared" si="16"/>
        <v>0.15844162675829288</v>
      </c>
      <c r="R17" s="36">
        <f t="shared" si="16"/>
        <v>5.8115441642667097E-2</v>
      </c>
      <c r="S17" s="36">
        <f t="shared" si="16"/>
        <v>3.3023889685367229E-2</v>
      </c>
      <c r="T17" s="36">
        <f t="shared" si="16"/>
        <v>7.6867313718769703E-2</v>
      </c>
      <c r="U17" s="36">
        <f t="shared" si="16"/>
        <v>8.9130765464482523E-2</v>
      </c>
      <c r="V17" s="36">
        <f t="shared" si="16"/>
        <v>7.4896263451198708E-2</v>
      </c>
      <c r="W17" s="36">
        <f t="shared" si="16"/>
        <v>0.10786759483502779</v>
      </c>
      <c r="X17" s="36">
        <f t="shared" si="16"/>
        <v>0.14646808897423017</v>
      </c>
      <c r="Y17" s="36">
        <f t="shared" si="16"/>
        <v>1</v>
      </c>
      <c r="AA17" s="2" t="s">
        <v>8</v>
      </c>
      <c r="AB17" s="36">
        <f t="shared" ref="AB17:AB24" si="17">+B17-O17</f>
        <v>8.6294800086124668E-3</v>
      </c>
      <c r="AC17" s="36">
        <f t="shared" ref="AC17:AC24" si="18">+C17-P17</f>
        <v>-2.6030543800733542E-2</v>
      </c>
      <c r="AD17" s="36">
        <f t="shared" ref="AD17:AD24" si="19">+D17-Q17</f>
        <v>-1.157412946289238E-3</v>
      </c>
      <c r="AE17" s="36">
        <f t="shared" ref="AE17:AE24" si="20">+E17-R17</f>
        <v>-2.0787233154160964E-2</v>
      </c>
      <c r="AF17" s="36">
        <f t="shared" ref="AF17:AF24" si="21">+F17-S17</f>
        <v>1.035137410714973E-2</v>
      </c>
      <c r="AG17" s="36">
        <f t="shared" ref="AG17:AG24" si="22">+G17-T17</f>
        <v>0.10102465326988147</v>
      </c>
      <c r="AH17" s="36">
        <f t="shared" ref="AH17:AH24" si="23">+H17-U17</f>
        <v>-6.615483142294043E-4</v>
      </c>
      <c r="AI17" s="36">
        <f t="shared" ref="AI17:AI24" si="24">+I17-V17</f>
        <v>-3.4689460148883695E-2</v>
      </c>
      <c r="AJ17" s="36">
        <f t="shared" ref="AJ17:AJ24" si="25">+J17-W17</f>
        <v>3.1608097899684537E-2</v>
      </c>
      <c r="AK17" s="36">
        <f t="shared" ref="AK17:AK24" si="26">+K17-X17</f>
        <v>-6.8287406921031163E-2</v>
      </c>
      <c r="AL17" s="36">
        <f t="shared" ref="AL17" si="27">+AL6/$Y6</f>
        <v>0</v>
      </c>
    </row>
    <row r="18" spans="1:38" s="2" customFormat="1" x14ac:dyDescent="0.25">
      <c r="A18" s="2" t="s">
        <v>9</v>
      </c>
      <c r="B18" s="36">
        <f t="shared" si="15"/>
        <v>0.17782687853539134</v>
      </c>
      <c r="C18" s="36">
        <f t="shared" si="15"/>
        <v>0.14134045442409782</v>
      </c>
      <c r="D18" s="36">
        <f t="shared" si="15"/>
        <v>0.13002201116285411</v>
      </c>
      <c r="E18" s="36">
        <f t="shared" si="15"/>
        <v>7.5188695670595496E-2</v>
      </c>
      <c r="F18" s="36">
        <f t="shared" si="15"/>
        <v>3.89278687922004E-2</v>
      </c>
      <c r="G18" s="36">
        <f t="shared" si="15"/>
        <v>1.7804924894219729E-2</v>
      </c>
      <c r="H18" s="36">
        <f t="shared" si="15"/>
        <v>6.5880284471376435E-2</v>
      </c>
      <c r="I18" s="36">
        <f t="shared" si="15"/>
        <v>0.1552600001094315</v>
      </c>
      <c r="J18" s="36">
        <f t="shared" si="15"/>
        <v>7.203945370114849E-2</v>
      </c>
      <c r="K18" s="36">
        <f t="shared" si="15"/>
        <v>0.12570942823868467</v>
      </c>
      <c r="L18" s="36">
        <f t="shared" si="15"/>
        <v>1</v>
      </c>
      <c r="N18" s="2" t="s">
        <v>9</v>
      </c>
      <c r="O18" s="36">
        <f t="shared" ref="O18:Y18" si="28">+O7/$Y7</f>
        <v>0.12595460414589685</v>
      </c>
      <c r="P18" s="36">
        <f t="shared" si="28"/>
        <v>0.11768388024533454</v>
      </c>
      <c r="Q18" s="36">
        <f t="shared" si="28"/>
        <v>4.7799750192228908E-2</v>
      </c>
      <c r="R18" s="36">
        <f t="shared" si="28"/>
        <v>5.2088645366834295E-2</v>
      </c>
      <c r="S18" s="36">
        <f t="shared" si="28"/>
        <v>3.7445824091533915E-2</v>
      </c>
      <c r="T18" s="36">
        <f t="shared" si="28"/>
        <v>1.7820513881793162E-2</v>
      </c>
      <c r="U18" s="36">
        <f t="shared" si="28"/>
        <v>9.9578283436076678E-2</v>
      </c>
      <c r="V18" s="36">
        <f t="shared" si="28"/>
        <v>0.2420811686268054</v>
      </c>
      <c r="W18" s="36">
        <f t="shared" si="28"/>
        <v>4.9957610460751173E-2</v>
      </c>
      <c r="X18" s="36">
        <f t="shared" si="28"/>
        <v>0.20958971955274508</v>
      </c>
      <c r="Y18" s="36">
        <f t="shared" si="28"/>
        <v>1</v>
      </c>
      <c r="AA18" s="2" t="s">
        <v>9</v>
      </c>
      <c r="AB18" s="36">
        <f t="shared" si="17"/>
        <v>5.1872274389494488E-2</v>
      </c>
      <c r="AC18" s="36">
        <f t="shared" si="18"/>
        <v>2.3656574178763282E-2</v>
      </c>
      <c r="AD18" s="36">
        <f t="shared" si="19"/>
        <v>8.2222260970625211E-2</v>
      </c>
      <c r="AE18" s="36">
        <f t="shared" si="20"/>
        <v>2.3100050303761201E-2</v>
      </c>
      <c r="AF18" s="36">
        <f t="shared" si="21"/>
        <v>1.482044700666485E-3</v>
      </c>
      <c r="AG18" s="36">
        <f t="shared" si="22"/>
        <v>-1.5588987573433161E-5</v>
      </c>
      <c r="AH18" s="36">
        <f t="shared" si="23"/>
        <v>-3.3697998964700243E-2</v>
      </c>
      <c r="AI18" s="36">
        <f t="shared" si="24"/>
        <v>-8.6821168517373898E-2</v>
      </c>
      <c r="AJ18" s="36">
        <f t="shared" si="25"/>
        <v>2.2081843240397317E-2</v>
      </c>
      <c r="AK18" s="36">
        <f t="shared" si="26"/>
        <v>-8.3880291314060412E-2</v>
      </c>
      <c r="AL18" s="36">
        <f t="shared" ref="AL18" si="29">+AL7/$Y7</f>
        <v>0</v>
      </c>
    </row>
    <row r="19" spans="1:38" s="2" customFormat="1" x14ac:dyDescent="0.25">
      <c r="A19" s="2" t="s">
        <v>7</v>
      </c>
      <c r="B19" s="36">
        <f t="shared" si="15"/>
        <v>0.19769132747926202</v>
      </c>
      <c r="C19" s="36">
        <f t="shared" si="15"/>
        <v>5.6795961979938817E-2</v>
      </c>
      <c r="D19" s="36">
        <f t="shared" si="15"/>
        <v>0.11238398873479669</v>
      </c>
      <c r="E19" s="36">
        <f t="shared" si="15"/>
        <v>4.0039567043330372E-2</v>
      </c>
      <c r="F19" s="36">
        <f t="shared" si="15"/>
        <v>2.3092675138707774E-2</v>
      </c>
      <c r="G19" s="36">
        <f t="shared" si="15"/>
        <v>6.653867703276925E-2</v>
      </c>
      <c r="H19" s="36">
        <f t="shared" si="15"/>
        <v>9.7018390246079236E-2</v>
      </c>
      <c r="I19" s="36">
        <f t="shared" si="15"/>
        <v>0.10422167460817224</v>
      </c>
      <c r="J19" s="36">
        <f t="shared" si="15"/>
        <v>0.1213127531819737</v>
      </c>
      <c r="K19" s="36">
        <f t="shared" si="15"/>
        <v>0.18090498455496992</v>
      </c>
      <c r="L19" s="36">
        <f t="shared" si="15"/>
        <v>1</v>
      </c>
      <c r="N19" s="2" t="s">
        <v>7</v>
      </c>
      <c r="O19" s="36">
        <f t="shared" ref="O19:Y19" si="30">+O8/$Y8</f>
        <v>0.14323170149971343</v>
      </c>
      <c r="P19" s="36">
        <f t="shared" si="30"/>
        <v>6.3884632556941198E-2</v>
      </c>
      <c r="Q19" s="36">
        <f t="shared" si="30"/>
        <v>7.8396882086496839E-2</v>
      </c>
      <c r="R19" s="36">
        <f t="shared" si="30"/>
        <v>6.2251820282791255E-2</v>
      </c>
      <c r="S19" s="36">
        <f t="shared" si="30"/>
        <v>2.5940752047129582E-2</v>
      </c>
      <c r="T19" s="36">
        <f t="shared" si="30"/>
        <v>4.3232107237362219E-2</v>
      </c>
      <c r="U19" s="36">
        <f t="shared" si="30"/>
        <v>9.9557847397223981E-2</v>
      </c>
      <c r="V19" s="36">
        <f t="shared" si="30"/>
        <v>0.15331983278875264</v>
      </c>
      <c r="W19" s="36">
        <f t="shared" si="30"/>
        <v>8.9716539844535981E-2</v>
      </c>
      <c r="X19" s="36">
        <f t="shared" si="30"/>
        <v>0.24046788425905288</v>
      </c>
      <c r="Y19" s="36">
        <f t="shared" si="30"/>
        <v>1</v>
      </c>
      <c r="AA19" s="2" t="s">
        <v>7</v>
      </c>
      <c r="AB19" s="36">
        <f t="shared" si="17"/>
        <v>5.4459625979548593E-2</v>
      </c>
      <c r="AC19" s="36">
        <f t="shared" si="18"/>
        <v>-7.0886705770023817E-3</v>
      </c>
      <c r="AD19" s="36">
        <f t="shared" si="19"/>
        <v>3.3987106648299847E-2</v>
      </c>
      <c r="AE19" s="36">
        <f t="shared" si="20"/>
        <v>-2.2212253239460883E-2</v>
      </c>
      <c r="AF19" s="36">
        <f t="shared" si="21"/>
        <v>-2.848076908421808E-3</v>
      </c>
      <c r="AG19" s="36">
        <f t="shared" si="22"/>
        <v>2.3306569795407031E-2</v>
      </c>
      <c r="AH19" s="36">
        <f t="shared" si="23"/>
        <v>-2.5394571511447445E-3</v>
      </c>
      <c r="AI19" s="36">
        <f t="shared" si="24"/>
        <v>-4.9098158180580401E-2</v>
      </c>
      <c r="AJ19" s="36">
        <f t="shared" si="25"/>
        <v>3.1596213337437715E-2</v>
      </c>
      <c r="AK19" s="36">
        <f t="shared" si="26"/>
        <v>-5.9562899704082961E-2</v>
      </c>
      <c r="AL19" s="36">
        <f t="shared" ref="AL19" si="31">+AL8/$Y8</f>
        <v>0</v>
      </c>
    </row>
    <row r="20" spans="1:38" s="2" customFormat="1" x14ac:dyDescent="0.25">
      <c r="A20" s="2" t="s">
        <v>5</v>
      </c>
      <c r="B20" s="36">
        <f t="shared" si="15"/>
        <v>9.6759087809722255E-2</v>
      </c>
      <c r="C20" s="36">
        <f t="shared" si="15"/>
        <v>6.2808858265104905E-2</v>
      </c>
      <c r="D20" s="36">
        <f t="shared" si="15"/>
        <v>5.1249813892702938E-2</v>
      </c>
      <c r="E20" s="36">
        <f t="shared" si="15"/>
        <v>1.7064872130978917E-2</v>
      </c>
      <c r="F20" s="36">
        <f t="shared" si="15"/>
        <v>4.683352253900637E-2</v>
      </c>
      <c r="G20" s="36">
        <f t="shared" si="15"/>
        <v>4.3949494123923134E-2</v>
      </c>
      <c r="H20" s="36">
        <f t="shared" si="15"/>
        <v>8.6758185322411543E-2</v>
      </c>
      <c r="I20" s="36">
        <f t="shared" si="15"/>
        <v>0.25246632092612559</v>
      </c>
      <c r="J20" s="36">
        <f t="shared" si="15"/>
        <v>7.2622711658252459E-2</v>
      </c>
      <c r="K20" s="36">
        <f t="shared" si="15"/>
        <v>0.26948713333177188</v>
      </c>
      <c r="L20" s="36">
        <f t="shared" si="15"/>
        <v>1</v>
      </c>
      <c r="N20" s="2" t="s">
        <v>5</v>
      </c>
      <c r="O20" s="36">
        <f t="shared" ref="O20:Y20" si="32">+O9/$Y9</f>
        <v>5.5575615026579164E-2</v>
      </c>
      <c r="P20" s="36">
        <f t="shared" si="32"/>
        <v>4.6421116230390441E-2</v>
      </c>
      <c r="Q20" s="36">
        <f t="shared" si="32"/>
        <v>3.1560974827363419E-2</v>
      </c>
      <c r="R20" s="36">
        <f t="shared" si="32"/>
        <v>1.7381610515538808E-2</v>
      </c>
      <c r="S20" s="36">
        <f t="shared" si="32"/>
        <v>3.0953908298228406E-2</v>
      </c>
      <c r="T20" s="36">
        <f t="shared" si="32"/>
        <v>3.0077324336526282E-2</v>
      </c>
      <c r="U20" s="36">
        <f t="shared" si="32"/>
        <v>8.2589519194560354E-2</v>
      </c>
      <c r="V20" s="36">
        <f t="shared" si="32"/>
        <v>0.31686823813031645</v>
      </c>
      <c r="W20" s="36">
        <f t="shared" si="32"/>
        <v>5.3746587768866087E-2</v>
      </c>
      <c r="X20" s="36">
        <f t="shared" si="32"/>
        <v>0.3348251056716306</v>
      </c>
      <c r="Y20" s="36">
        <f t="shared" si="32"/>
        <v>1</v>
      </c>
      <c r="AA20" s="2" t="s">
        <v>5</v>
      </c>
      <c r="AB20" s="36">
        <f t="shared" si="17"/>
        <v>4.1183472783143091E-2</v>
      </c>
      <c r="AC20" s="36">
        <f t="shared" si="18"/>
        <v>1.6387742034714464E-2</v>
      </c>
      <c r="AD20" s="36">
        <f t="shared" si="19"/>
        <v>1.9688839065339518E-2</v>
      </c>
      <c r="AE20" s="36">
        <f t="shared" si="20"/>
        <v>-3.1673838455989131E-4</v>
      </c>
      <c r="AF20" s="36">
        <f t="shared" si="21"/>
        <v>1.5879614240777964E-2</v>
      </c>
      <c r="AG20" s="36">
        <f t="shared" si="22"/>
        <v>1.3872169787396853E-2</v>
      </c>
      <c r="AH20" s="36">
        <f t="shared" si="23"/>
        <v>4.1686661278511894E-3</v>
      </c>
      <c r="AI20" s="36">
        <f t="shared" si="24"/>
        <v>-6.4401917204190862E-2</v>
      </c>
      <c r="AJ20" s="36">
        <f t="shared" si="25"/>
        <v>1.8876123889386372E-2</v>
      </c>
      <c r="AK20" s="36">
        <f t="shared" si="26"/>
        <v>-6.5337972339858719E-2</v>
      </c>
      <c r="AL20" s="36">
        <f t="shared" ref="AL20" si="33">+AL9/$Y9</f>
        <v>0</v>
      </c>
    </row>
    <row r="21" spans="1:38" s="2" customFormat="1" x14ac:dyDescent="0.25">
      <c r="A21" s="2" t="s">
        <v>4</v>
      </c>
      <c r="B21" s="36">
        <f t="shared" si="15"/>
        <v>0.1029625791690518</v>
      </c>
      <c r="C21" s="36">
        <f t="shared" si="15"/>
        <v>0.10980743651475289</v>
      </c>
      <c r="D21" s="36">
        <f t="shared" si="15"/>
        <v>4.3981224983543177E-2</v>
      </c>
      <c r="E21" s="36">
        <f t="shared" si="15"/>
        <v>5.063644012233455E-2</v>
      </c>
      <c r="F21" s="36">
        <f t="shared" si="15"/>
        <v>7.8474426989283239E-2</v>
      </c>
      <c r="G21" s="36">
        <f t="shared" si="15"/>
        <v>2.2898311045629317E-2</v>
      </c>
      <c r="H21" s="36">
        <f t="shared" si="15"/>
        <v>6.6136734221045726E-2</v>
      </c>
      <c r="I21" s="36">
        <f t="shared" si="15"/>
        <v>0.2463585849450366</v>
      </c>
      <c r="J21" s="36">
        <f t="shared" si="15"/>
        <v>5.5375086444874336E-2</v>
      </c>
      <c r="K21" s="36">
        <f t="shared" si="15"/>
        <v>0.22336917556444835</v>
      </c>
      <c r="L21" s="36">
        <f t="shared" si="15"/>
        <v>1</v>
      </c>
      <c r="N21" s="2" t="s">
        <v>4</v>
      </c>
      <c r="O21" s="36">
        <f t="shared" ref="O21:Y21" si="34">+O10/$Y10</f>
        <v>6.5702584429154623E-2</v>
      </c>
      <c r="P21" s="36">
        <f t="shared" si="34"/>
        <v>7.2632509177471369E-2</v>
      </c>
      <c r="Q21" s="36">
        <f t="shared" si="34"/>
        <v>2.1686733270495671E-2</v>
      </c>
      <c r="R21" s="36">
        <f t="shared" si="34"/>
        <v>4.1347105425019008E-2</v>
      </c>
      <c r="S21" s="36">
        <f t="shared" si="34"/>
        <v>6.1098689415128728E-2</v>
      </c>
      <c r="T21" s="36">
        <f t="shared" si="34"/>
        <v>1.5321157768587513E-2</v>
      </c>
      <c r="U21" s="36">
        <f t="shared" si="34"/>
        <v>4.7863826486177249E-2</v>
      </c>
      <c r="V21" s="36">
        <f t="shared" si="34"/>
        <v>0.27681762289419631</v>
      </c>
      <c r="W21" s="36">
        <f t="shared" si="34"/>
        <v>4.4040285184741707E-2</v>
      </c>
      <c r="X21" s="36">
        <f t="shared" si="34"/>
        <v>0.35348948594902779</v>
      </c>
      <c r="Y21" s="36">
        <f t="shared" si="34"/>
        <v>1</v>
      </c>
      <c r="AA21" s="2" t="s">
        <v>4</v>
      </c>
      <c r="AB21" s="36">
        <f t="shared" si="17"/>
        <v>3.7259994739897176E-2</v>
      </c>
      <c r="AC21" s="36">
        <f t="shared" si="18"/>
        <v>3.7174927337281519E-2</v>
      </c>
      <c r="AD21" s="36">
        <f t="shared" si="19"/>
        <v>2.2294491713047506E-2</v>
      </c>
      <c r="AE21" s="36">
        <f t="shared" si="20"/>
        <v>9.2893346973155419E-3</v>
      </c>
      <c r="AF21" s="36">
        <f t="shared" si="21"/>
        <v>1.7375737574154511E-2</v>
      </c>
      <c r="AG21" s="36">
        <f t="shared" si="22"/>
        <v>7.5771532770418041E-3</v>
      </c>
      <c r="AH21" s="36">
        <f t="shared" si="23"/>
        <v>1.8272907734868477E-2</v>
      </c>
      <c r="AI21" s="36">
        <f t="shared" si="24"/>
        <v>-3.0459037949159717E-2</v>
      </c>
      <c r="AJ21" s="36">
        <f t="shared" si="25"/>
        <v>1.1334801260132629E-2</v>
      </c>
      <c r="AK21" s="36">
        <f t="shared" si="26"/>
        <v>-0.13012031038457944</v>
      </c>
      <c r="AL21" s="36">
        <f t="shared" ref="AL21" si="35">+AL10/$Y10</f>
        <v>0</v>
      </c>
    </row>
    <row r="22" spans="1:38" s="2" customFormat="1" x14ac:dyDescent="0.25">
      <c r="A22" s="2" t="s">
        <v>3</v>
      </c>
      <c r="B22" s="36">
        <f t="shared" si="15"/>
        <v>0.23063784525332623</v>
      </c>
      <c r="C22" s="36">
        <f t="shared" si="15"/>
        <v>7.0025988061099165E-2</v>
      </c>
      <c r="D22" s="36">
        <f t="shared" si="15"/>
        <v>0.15005111706693613</v>
      </c>
      <c r="E22" s="36">
        <f t="shared" si="15"/>
        <v>5.3340118339780619E-2</v>
      </c>
      <c r="F22" s="36">
        <f t="shared" si="15"/>
        <v>3.8524366020495353E-2</v>
      </c>
      <c r="G22" s="36">
        <f t="shared" si="15"/>
        <v>4.0544785305040035E-2</v>
      </c>
      <c r="H22" s="36">
        <f t="shared" si="15"/>
        <v>9.9738676700781875E-2</v>
      </c>
      <c r="I22" s="36">
        <f t="shared" si="15"/>
        <v>6.5704349901733253E-2</v>
      </c>
      <c r="J22" s="36">
        <f t="shared" si="15"/>
        <v>0.12331941576372964</v>
      </c>
      <c r="K22" s="36">
        <f t="shared" si="15"/>
        <v>0.12811333758707771</v>
      </c>
      <c r="L22" s="36">
        <f t="shared" si="15"/>
        <v>1</v>
      </c>
      <c r="N22" s="2" t="s">
        <v>3</v>
      </c>
      <c r="O22" s="36">
        <f t="shared" ref="O22:Y22" si="36">+O11/$Y11</f>
        <v>0.18270576511416325</v>
      </c>
      <c r="P22" s="36">
        <f t="shared" si="36"/>
        <v>6.9939222141889801E-2</v>
      </c>
      <c r="Q22" s="36">
        <f t="shared" si="36"/>
        <v>0.10088074240492016</v>
      </c>
      <c r="R22" s="36">
        <f t="shared" si="36"/>
        <v>4.9979078842160213E-2</v>
      </c>
      <c r="S22" s="36">
        <f t="shared" si="36"/>
        <v>5.0725523153383273E-2</v>
      </c>
      <c r="T22" s="36">
        <f t="shared" si="36"/>
        <v>3.3695552692327234E-2</v>
      </c>
      <c r="U22" s="36">
        <f t="shared" si="36"/>
        <v>0.1150261894511177</v>
      </c>
      <c r="V22" s="36">
        <f t="shared" si="36"/>
        <v>0.12495843682740809</v>
      </c>
      <c r="W22" s="36">
        <f t="shared" si="36"/>
        <v>9.7204977258022074E-2</v>
      </c>
      <c r="X22" s="36">
        <f t="shared" si="36"/>
        <v>0.1748845121146082</v>
      </c>
      <c r="Y22" s="36">
        <f t="shared" si="36"/>
        <v>1</v>
      </c>
      <c r="AA22" s="2" t="s">
        <v>3</v>
      </c>
      <c r="AB22" s="36">
        <f t="shared" si="17"/>
        <v>4.7932080139162975E-2</v>
      </c>
      <c r="AC22" s="36">
        <f t="shared" si="18"/>
        <v>8.676591920936394E-5</v>
      </c>
      <c r="AD22" s="36">
        <f t="shared" si="19"/>
        <v>4.9170374662015973E-2</v>
      </c>
      <c r="AE22" s="36">
        <f t="shared" si="20"/>
        <v>3.3610394976204064E-3</v>
      </c>
      <c r="AF22" s="36">
        <f t="shared" si="21"/>
        <v>-1.220115713288792E-2</v>
      </c>
      <c r="AG22" s="36">
        <f t="shared" si="22"/>
        <v>6.8492326127128009E-3</v>
      </c>
      <c r="AH22" s="36">
        <f t="shared" si="23"/>
        <v>-1.5287512750335824E-2</v>
      </c>
      <c r="AI22" s="36">
        <f t="shared" si="24"/>
        <v>-5.925408692567484E-2</v>
      </c>
      <c r="AJ22" s="36">
        <f t="shared" si="25"/>
        <v>2.6114438505707563E-2</v>
      </c>
      <c r="AK22" s="36">
        <f t="shared" si="26"/>
        <v>-4.677117452753049E-2</v>
      </c>
      <c r="AL22" s="36">
        <f t="shared" ref="AL22" si="37">+AL11/$Y11</f>
        <v>0</v>
      </c>
    </row>
    <row r="23" spans="1:38" s="2" customFormat="1" x14ac:dyDescent="0.25">
      <c r="A23" s="2" t="s">
        <v>2</v>
      </c>
      <c r="B23" s="36">
        <f t="shared" si="15"/>
        <v>0.15915592327622974</v>
      </c>
      <c r="C23" s="36">
        <f t="shared" si="15"/>
        <v>6.8928045580161579E-2</v>
      </c>
      <c r="D23" s="36">
        <f t="shared" si="15"/>
        <v>0.15273508087280008</v>
      </c>
      <c r="E23" s="36">
        <f t="shared" si="15"/>
        <v>6.7427704758195137E-2</v>
      </c>
      <c r="F23" s="36">
        <f t="shared" si="15"/>
        <v>5.3941586011631092E-2</v>
      </c>
      <c r="G23" s="36">
        <f t="shared" si="15"/>
        <v>5.4622035834995331E-3</v>
      </c>
      <c r="H23" s="36">
        <f t="shared" si="15"/>
        <v>8.8057102162771156E-2</v>
      </c>
      <c r="I23" s="36">
        <f t="shared" si="15"/>
        <v>0.10820192222356442</v>
      </c>
      <c r="J23" s="36">
        <f t="shared" si="15"/>
        <v>9.4725048195800687E-2</v>
      </c>
      <c r="K23" s="36">
        <f t="shared" si="15"/>
        <v>0.20136538333534665</v>
      </c>
      <c r="L23" s="36">
        <f t="shared" si="15"/>
        <v>1</v>
      </c>
      <c r="N23" s="2" t="s">
        <v>2</v>
      </c>
      <c r="O23" s="36">
        <f t="shared" ref="O23:Y23" si="38">+O12/$Y12</f>
        <v>0.12987279377439245</v>
      </c>
      <c r="P23" s="36">
        <f t="shared" si="38"/>
        <v>7.03945148793126E-2</v>
      </c>
      <c r="Q23" s="36">
        <f t="shared" si="38"/>
        <v>7.7506380374916306E-2</v>
      </c>
      <c r="R23" s="36">
        <f t="shared" si="38"/>
        <v>6.7622774427314944E-2</v>
      </c>
      <c r="S23" s="36">
        <f t="shared" si="38"/>
        <v>4.5289220085789152E-2</v>
      </c>
      <c r="T23" s="36">
        <f t="shared" si="38"/>
        <v>1.1082847375736518E-2</v>
      </c>
      <c r="U23" s="36">
        <f t="shared" si="38"/>
        <v>8.4058775543111988E-2</v>
      </c>
      <c r="V23" s="36">
        <f t="shared" si="38"/>
        <v>0.19593998920262026</v>
      </c>
      <c r="W23" s="36">
        <f t="shared" si="38"/>
        <v>8.4123866785963633E-2</v>
      </c>
      <c r="X23" s="36">
        <f t="shared" si="38"/>
        <v>0.23410883755084214</v>
      </c>
      <c r="Y23" s="36">
        <f t="shared" si="38"/>
        <v>1</v>
      </c>
      <c r="AA23" s="2" t="s">
        <v>2</v>
      </c>
      <c r="AB23" s="36">
        <f t="shared" si="17"/>
        <v>2.9283129501837285E-2</v>
      </c>
      <c r="AC23" s="36">
        <f t="shared" si="18"/>
        <v>-1.4664692991510214E-3</v>
      </c>
      <c r="AD23" s="36">
        <f t="shared" si="19"/>
        <v>7.5228700497883771E-2</v>
      </c>
      <c r="AE23" s="36">
        <f t="shared" si="20"/>
        <v>-1.9506966911980728E-4</v>
      </c>
      <c r="AF23" s="36">
        <f t="shared" si="21"/>
        <v>8.65236592584194E-3</v>
      </c>
      <c r="AG23" s="36">
        <f t="shared" si="22"/>
        <v>-5.620643792236985E-3</v>
      </c>
      <c r="AH23" s="36">
        <f t="shared" si="23"/>
        <v>3.9983266196591677E-3</v>
      </c>
      <c r="AI23" s="36">
        <f t="shared" si="24"/>
        <v>-8.773806697905584E-2</v>
      </c>
      <c r="AJ23" s="36">
        <f t="shared" si="25"/>
        <v>1.0601181409837054E-2</v>
      </c>
      <c r="AK23" s="36">
        <f t="shared" si="26"/>
        <v>-3.2743454215495488E-2</v>
      </c>
      <c r="AL23" s="36">
        <f t="shared" ref="AL23" si="39">+AL12/$Y12</f>
        <v>0</v>
      </c>
    </row>
    <row r="24" spans="1:38" s="2" customFormat="1" x14ac:dyDescent="0.25">
      <c r="A24" s="2" t="s">
        <v>52</v>
      </c>
      <c r="B24" s="36">
        <f t="shared" si="15"/>
        <v>0.18054457166452056</v>
      </c>
      <c r="C24" s="36">
        <f t="shared" si="15"/>
        <v>8.066631026894143E-2</v>
      </c>
      <c r="D24" s="36">
        <f t="shared" si="15"/>
        <v>0.12271552284840821</v>
      </c>
      <c r="E24" s="36">
        <f t="shared" si="15"/>
        <v>4.9217405605701203E-2</v>
      </c>
      <c r="F24" s="36">
        <f t="shared" si="15"/>
        <v>4.2063999320931841E-2</v>
      </c>
      <c r="G24" s="36">
        <f t="shared" si="15"/>
        <v>3.940241797438436E-2</v>
      </c>
      <c r="H24" s="36">
        <f t="shared" si="15"/>
        <v>8.5389049038620046E-2</v>
      </c>
      <c r="I24" s="36">
        <f t="shared" si="15"/>
        <v>0.13289403393265539</v>
      </c>
      <c r="J24" s="36">
        <f t="shared" si="15"/>
        <v>9.6634708505856523E-2</v>
      </c>
      <c r="K24" s="36">
        <f t="shared" si="15"/>
        <v>0.17047198083998014</v>
      </c>
      <c r="L24" s="36">
        <f t="shared" si="15"/>
        <v>1</v>
      </c>
      <c r="N24" s="2" t="s">
        <v>52</v>
      </c>
      <c r="O24" s="36">
        <f t="shared" ref="O24:Y24" si="40">+O13/$Y13</f>
        <v>0.13021735876382787</v>
      </c>
      <c r="P24" s="36">
        <f t="shared" si="40"/>
        <v>7.4726580506213877E-2</v>
      </c>
      <c r="Q24" s="36">
        <f t="shared" si="40"/>
        <v>6.6241465341696573E-2</v>
      </c>
      <c r="R24" s="36">
        <f t="shared" si="40"/>
        <v>5.0057516193533824E-2</v>
      </c>
      <c r="S24" s="36">
        <f t="shared" si="40"/>
        <v>4.17429356564325E-2</v>
      </c>
      <c r="T24" s="36">
        <f t="shared" si="40"/>
        <v>2.7505126073472452E-2</v>
      </c>
      <c r="U24" s="36">
        <f t="shared" si="40"/>
        <v>9.1650281435706069E-2</v>
      </c>
      <c r="V24" s="36">
        <f t="shared" si="40"/>
        <v>0.20396631718281841</v>
      </c>
      <c r="W24" s="36">
        <f t="shared" si="40"/>
        <v>7.2311180514938567E-2</v>
      </c>
      <c r="X24" s="36">
        <f t="shared" si="40"/>
        <v>0.2415812383313598</v>
      </c>
      <c r="Y24" s="36">
        <f t="shared" si="40"/>
        <v>1</v>
      </c>
      <c r="AA24" s="2" t="s">
        <v>52</v>
      </c>
      <c r="AB24" s="36">
        <f t="shared" si="17"/>
        <v>5.0327212900692697E-2</v>
      </c>
      <c r="AC24" s="36">
        <f t="shared" si="18"/>
        <v>5.9397297627275525E-3</v>
      </c>
      <c r="AD24" s="36">
        <f t="shared" si="19"/>
        <v>5.6474057506711639E-2</v>
      </c>
      <c r="AE24" s="36">
        <f t="shared" si="20"/>
        <v>-8.4011058783262094E-4</v>
      </c>
      <c r="AF24" s="36">
        <f t="shared" si="21"/>
        <v>3.2106366449934087E-4</v>
      </c>
      <c r="AG24" s="36">
        <f t="shared" si="22"/>
        <v>1.1897291900911908E-2</v>
      </c>
      <c r="AH24" s="36">
        <f t="shared" si="23"/>
        <v>-6.2612323970860223E-3</v>
      </c>
      <c r="AI24" s="36">
        <f t="shared" si="24"/>
        <v>-7.1072283250163015E-2</v>
      </c>
      <c r="AJ24" s="36">
        <f t="shared" si="25"/>
        <v>2.4323527990917956E-2</v>
      </c>
      <c r="AK24" s="36">
        <f t="shared" si="26"/>
        <v>-7.1109257491379668E-2</v>
      </c>
      <c r="AL24" s="36">
        <f t="shared" ref="AL24" si="41">+AL13/$Y13</f>
        <v>0</v>
      </c>
    </row>
    <row r="25" spans="1:38" s="2" customFormat="1" x14ac:dyDescent="0.25"/>
    <row r="37" spans="1:1" x14ac:dyDescent="0.25">
      <c r="A37" s="3" t="s">
        <v>69</v>
      </c>
    </row>
    <row r="38" spans="1:1" x14ac:dyDescent="0.25">
      <c r="A38" s="3" t="s">
        <v>68</v>
      </c>
    </row>
  </sheetData>
  <mergeCells count="1">
    <mergeCell ref="A2:Q2"/>
  </mergeCells>
  <pageMargins left="0.7" right="0.7" top="0.75" bottom="0.75" header="0.3" footer="0.3"/>
  <pageSetup paperSize="9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57D050794C7BC48978CD4014FD92181" ma:contentTypeVersion="25" ma:contentTypeDescription="Creare un nuovo documento." ma:contentTypeScope="" ma:versionID="40114e45aed677a83da0272649ae0b85">
  <xsd:schema xmlns:xsd="http://www.w3.org/2001/XMLSchema" xmlns:xs="http://www.w3.org/2001/XMLSchema" xmlns:p="http://schemas.microsoft.com/office/2006/metadata/properties" xmlns:ns2="4e6949e8-bb33-488b-a63d-5dc8cd7b2a5f" targetNamespace="http://schemas.microsoft.com/office/2006/metadata/properties" ma:root="true" ma:fieldsID="b1e69738bd4154cb98dc6d406bedec4b" ns2:_="">
    <xsd:import namespace="4e6949e8-bb33-488b-a63d-5dc8cd7b2a5f"/>
    <xsd:element name="properties">
      <xsd:complexType>
        <xsd:sequence>
          <xsd:element name="documentManagement">
            <xsd:complexType>
              <xsd:all>
                <xsd:element ref="ns2:Stato" minOccurs="0"/>
                <xsd:element ref="ns2:Autore_x002f_i" minOccurs="0"/>
                <xsd:element ref="ns2:Ta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ink_x0020_OA" minOccurs="0"/>
                <xsd:element ref="ns2:Link_x0020_OA1" minOccurs="0"/>
                <xsd:element ref="ns2:Link_x0020_OA2" minOccurs="0"/>
                <xsd:element ref="ns2:InvioemailPresidenza" minOccurs="0"/>
                <xsd:element ref="ns2:InvioemailUfficioStampa" minOccurs="0"/>
                <xsd:element ref="ns2:InvioEmailRedazioneSocial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949e8-bb33-488b-a63d-5dc8cd7b2a5f" elementFormDefault="qualified">
    <xsd:import namespace="http://schemas.microsoft.com/office/2006/documentManagement/types"/>
    <xsd:import namespace="http://schemas.microsoft.com/office/infopath/2007/PartnerControls"/>
    <xsd:element name="Stato" ma:index="2" nillable="true" ma:displayName="Stato" ma:format="Dropdown" ma:internalName="Stato">
      <xsd:simpleType>
        <xsd:restriction base="dms:Choice">
          <xsd:enumeration value="Richiesta Tag"/>
          <xsd:enumeration value="Richiesta Link"/>
          <xsd:enumeration value="Completato"/>
        </xsd:restriction>
      </xsd:simpleType>
    </xsd:element>
    <xsd:element name="Autore_x002f_i" ma:index="3" nillable="true" ma:displayName="Autore/i" ma:format="Dropdown" ma:list="UserInfo" ma:SharePointGroup="0" ma:internalName="Autore_x002f_i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g" ma:index="4" nillable="true" ma:displayName="Tag" ma:description="Parole chiave" ma:format="Dropdown" ma:internalName="Tag">
      <xsd:simpleType>
        <xsd:restriction base="dms:Text">
          <xsd:maxLength value="255"/>
        </xsd:restriction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_x0020_OA" ma:index="15" nillable="true" ma:displayName="Link OA" ma:internalName="Link_x0020_OA">
      <xsd:simpleType>
        <xsd:restriction base="dms:Text">
          <xsd:maxLength value="255"/>
        </xsd:restriction>
      </xsd:simpleType>
    </xsd:element>
    <xsd:element name="Link_x0020_OA1" ma:index="16" nillable="true" ma:displayName="Link OA1" ma:internalName="Link_x0020_OA1">
      <xsd:simpleType>
        <xsd:restriction base="dms:Text">
          <xsd:maxLength value="255"/>
        </xsd:restriction>
      </xsd:simpleType>
    </xsd:element>
    <xsd:element name="Link_x0020_OA2" ma:index="17" nillable="true" ma:displayName="Link OA2" ma:internalName="Link_x0020_OA2">
      <xsd:simpleType>
        <xsd:restriction base="dms:Text">
          <xsd:maxLength value="255"/>
        </xsd:restriction>
      </xsd:simpleType>
    </xsd:element>
    <xsd:element name="InvioemailPresidenza" ma:index="18" nillable="true" ma:displayName="Invio email Presidenza" ma:default="0" ma:format="Dropdown" ma:internalName="InvioemailPresidenza">
      <xsd:simpleType>
        <xsd:restriction base="dms:Boolean"/>
      </xsd:simpleType>
    </xsd:element>
    <xsd:element name="InvioemailUfficioStampa" ma:index="19" nillable="true" ma:displayName="Invio email Ufficio Stampa" ma:default="0" ma:format="Dropdown" ma:internalName="InvioemailUfficioStampa">
      <xsd:simpleType>
        <xsd:restriction base="dms:Boolean"/>
      </xsd:simpleType>
    </xsd:element>
    <xsd:element name="InvioEmailRedazioneSocial" ma:index="20" nillable="true" ma:displayName="Invio Email Redazione Social" ma:default="0" ma:format="Dropdown" ma:internalName="InvioEmailRedazioneSocial">
      <xsd:simpleType>
        <xsd:restriction base="dms:Boolean"/>
      </xsd:simpleType>
    </xsd:element>
    <xsd:element name="_ApprovalAssignedTo" ma:index="21" nillable="true" ma:displayName="Responsabili approvazione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2" nillable="true" ma:displayName="Risposte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3" nillable="true" ma:displayName="Autore approvazione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4" nillable="true" ma:displayName="Stato approvazione" ma:internalName="_ApprovalStatu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i contenuto"/>
        <xsd:element ref="dc:title" minOccurs="0" maxOccurs="1" ma:index="1" ma:displayName="Titolo Pubblicazion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_x0020_OA1 xmlns="4e6949e8-bb33-488b-a63d-5dc8cd7b2a5f" xsi:nil="true"/>
    <InvioemailPresidenza xmlns="4e6949e8-bb33-488b-a63d-5dc8cd7b2a5f">false</InvioemailPresidenza>
    <Autore_x002f_i xmlns="4e6949e8-bb33-488b-a63d-5dc8cd7b2a5f">
      <UserInfo>
        <DisplayName>Gualtieri Valentina</DisplayName>
        <AccountId>114</AccountId>
        <AccountType/>
      </UserInfo>
    </Autore_x002f_i>
    <Tag xmlns="4e6949e8-bb33-488b-a63d-5dc8cd7b2a5f" xsi:nil="true"/>
    <Link_x0020_OA xmlns="4e6949e8-bb33-488b-a63d-5dc8cd7b2a5f" xsi:nil="true"/>
    <InvioemailUfficioStampa xmlns="4e6949e8-bb33-488b-a63d-5dc8cd7b2a5f">false</InvioemailUfficioStampa>
    <Stato xmlns="4e6949e8-bb33-488b-a63d-5dc8cd7b2a5f">Richiesta Link</Stato>
    <InvioEmailRedazioneSocial xmlns="4e6949e8-bb33-488b-a63d-5dc8cd7b2a5f">false</InvioEmailRedazioneSocial>
    <Link_x0020_OA2 xmlns="4e6949e8-bb33-488b-a63d-5dc8cd7b2a5f" xsi:nil="true"/>
    <_ApprovalAssignedTo xmlns="4e6949e8-bb33-488b-a63d-5dc8cd7b2a5f">
      <UserInfo>
        <DisplayName/>
        <AccountId xsi:nil="true"/>
        <AccountType/>
      </UserInfo>
    </_ApprovalAssignedTo>
    <_ApprovalStatus xmlns="4e6949e8-bb33-488b-a63d-5dc8cd7b2a5f">0</_ApprovalStatus>
    <_ApprovalRespondedBy xmlns="4e6949e8-bb33-488b-a63d-5dc8cd7b2a5f">
      <UserInfo>
        <DisplayName/>
        <AccountId xsi:nil="true"/>
        <AccountType/>
      </UserInfo>
    </_ApprovalRespondedBy>
    <_ApprovalSentBy xmlns="4e6949e8-bb33-488b-a63d-5dc8cd7b2a5f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47A11987-C792-4450-8176-341423D242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9898C6-5DF3-4779-88E2-73F7945940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6949e8-bb33-488b-a63d-5dc8cd7b2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09619A-359F-4A62-A19C-BBE1B652F916}">
  <ds:schemaRefs>
    <ds:schemaRef ds:uri="http://schemas.microsoft.com/office/2006/metadata/properties"/>
    <ds:schemaRef ds:uri="http://schemas.microsoft.com/office/infopath/2007/PartnerControls"/>
    <ds:schemaRef ds:uri="4e6949e8-bb33-488b-a63d-5dc8cd7b2a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Figura 3.1</vt:lpstr>
      <vt:lpstr>Figura 3.2</vt:lpstr>
      <vt:lpstr>Figura 3.3</vt:lpstr>
      <vt:lpstr>Figura 3.4</vt:lpstr>
      <vt:lpstr>Figura 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Gualtieri Valentina</dc:creator>
  <cp:lastModifiedBy>Di Iorio Giuseppina</cp:lastModifiedBy>
  <dcterms:created xsi:type="dcterms:W3CDTF">2025-08-27T08:10:40Z</dcterms:created>
  <dcterms:modified xsi:type="dcterms:W3CDTF">2026-01-29T10:59:28Z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0x010100F57D050794C7BC48978CD4014FD92181</vt:lpwstr>
  </property>
  <property fmtid="{D5CDD505-2E9C-101B-9397-08002B2CF9AE}" pid="3" name="xd_ProgID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