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1.xml" ContentType="application/vnd.openxmlformats-officedocument.drawing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2.xml" ContentType="application/vnd.openxmlformats-officedocument.drawing+xml"/>
  <Override PartName="/xl/charts/chart2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https://o365inapp-my.sharepoint.com/personal/p_ghezzo_inapp_org/Documents/INAPP CASA/Editoria/Lavoro immigrato/"/>
    </mc:Choice>
  </mc:AlternateContent>
  <xr:revisionPtr revIDLastSave="0" documentId="14_{EA98DABC-6384-46A9-AAA1-F100E5984751}" xr6:coauthVersionLast="47" xr6:coauthVersionMax="47" xr10:uidLastSave="{00000000-0000-0000-0000-000000000000}"/>
  <bookViews>
    <workbookView xWindow="-108" yWindow="-108" windowWidth="23256" windowHeight="12576" firstSheet="11" activeTab="13" xr2:uid="{00000000-000D-0000-FFFF-FFFF00000000}"/>
  </bookViews>
  <sheets>
    <sheet name="Grafico 3.1" sheetId="1" r:id="rId1"/>
    <sheet name="Grafico 3.2" sheetId="2" r:id="rId2"/>
    <sheet name="Grafico 3.3" sheetId="17" r:id="rId3"/>
    <sheet name="Grafico 3.4" sheetId="7" r:id="rId4"/>
    <sheet name="Grafico 3.5" sheetId="25" r:id="rId5"/>
    <sheet name="Grafico 3.6" sheetId="18" r:id="rId6"/>
    <sheet name="Grafico 3.7" sheetId="3" r:id="rId7"/>
    <sheet name="Grafico 3.8" sheetId="27" r:id="rId8"/>
    <sheet name="Grafico 3.9" sheetId="23" r:id="rId9"/>
    <sheet name="Grafico 3.10" sheetId="29" r:id="rId10"/>
    <sheet name="Grafico 3.11" sheetId="30" r:id="rId11"/>
    <sheet name="Grafico 3.12" sheetId="31" r:id="rId12"/>
    <sheet name="Tabella 3.1" sheetId="36" r:id="rId13"/>
    <sheet name="Tabella 3.2" sheetId="37" r:id="rId14"/>
  </sheets>
  <definedNames>
    <definedName name="_Hlk121481701" localSheetId="8">'Grafico 3.9'!$G$3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" i="30" l="1"/>
  <c r="N31" i="30" s="1"/>
  <c r="N32" i="30" s="1"/>
  <c r="N33" i="30" s="1"/>
  <c r="N34" i="30" s="1"/>
  <c r="N35" i="30" s="1"/>
  <c r="N36" i="30" s="1"/>
  <c r="N37" i="30" s="1"/>
  <c r="N38" i="30" s="1"/>
  <c r="N39" i="30" s="1"/>
  <c r="N40" i="30" s="1"/>
  <c r="J30" i="30"/>
  <c r="J31" i="30" s="1"/>
  <c r="J32" i="30" s="1"/>
  <c r="J33" i="30" s="1"/>
  <c r="J34" i="30" s="1"/>
  <c r="J35" i="30" s="1"/>
  <c r="J36" i="30" s="1"/>
  <c r="J37" i="30" s="1"/>
  <c r="J38" i="30" s="1"/>
  <c r="J39" i="30" s="1"/>
  <c r="J40" i="30" s="1"/>
  <c r="F30" i="30"/>
  <c r="F31" i="30" s="1"/>
  <c r="F32" i="30" s="1"/>
  <c r="F33" i="30" s="1"/>
  <c r="F34" i="30" s="1"/>
  <c r="F35" i="30" s="1"/>
  <c r="F36" i="30" s="1"/>
  <c r="F37" i="30" s="1"/>
  <c r="F38" i="30" s="1"/>
  <c r="F39" i="30" s="1"/>
  <c r="F40" i="30" s="1"/>
  <c r="B30" i="30"/>
  <c r="B31" i="30" s="1"/>
  <c r="B32" i="30" s="1"/>
  <c r="B33" i="30" s="1"/>
  <c r="B34" i="30" s="1"/>
  <c r="B35" i="30" s="1"/>
  <c r="B36" i="30" s="1"/>
  <c r="B37" i="30" s="1"/>
  <c r="B38" i="30" s="1"/>
  <c r="B39" i="30" s="1"/>
  <c r="B40" i="30" s="1"/>
  <c r="N29" i="30"/>
  <c r="J29" i="30"/>
  <c r="F29" i="30"/>
  <c r="B29" i="30"/>
  <c r="N18" i="30"/>
  <c r="N19" i="30" s="1"/>
  <c r="N20" i="30" s="1"/>
  <c r="N21" i="30" s="1"/>
  <c r="N22" i="30" s="1"/>
  <c r="N23" i="30" s="1"/>
  <c r="N24" i="30" s="1"/>
  <c r="N25" i="30" s="1"/>
  <c r="N26" i="30" s="1"/>
  <c r="N27" i="30" s="1"/>
  <c r="N28" i="30" s="1"/>
  <c r="J18" i="30"/>
  <c r="J19" i="30" s="1"/>
  <c r="J20" i="30" s="1"/>
  <c r="J21" i="30" s="1"/>
  <c r="J22" i="30" s="1"/>
  <c r="J23" i="30" s="1"/>
  <c r="J24" i="30" s="1"/>
  <c r="J25" i="30" s="1"/>
  <c r="J26" i="30" s="1"/>
  <c r="J27" i="30" s="1"/>
  <c r="J28" i="30" s="1"/>
  <c r="F18" i="30"/>
  <c r="F19" i="30" s="1"/>
  <c r="F20" i="30" s="1"/>
  <c r="F21" i="30" s="1"/>
  <c r="F22" i="30" s="1"/>
  <c r="F23" i="30" s="1"/>
  <c r="F24" i="30" s="1"/>
  <c r="F25" i="30" s="1"/>
  <c r="F26" i="30" s="1"/>
  <c r="F27" i="30" s="1"/>
  <c r="F28" i="30" s="1"/>
  <c r="B18" i="30"/>
  <c r="B19" i="30" s="1"/>
  <c r="B20" i="30" s="1"/>
  <c r="B21" i="30" s="1"/>
  <c r="B22" i="30" s="1"/>
  <c r="B23" i="30" s="1"/>
  <c r="B24" i="30" s="1"/>
  <c r="B25" i="30" s="1"/>
  <c r="B26" i="30" s="1"/>
  <c r="B27" i="30" s="1"/>
  <c r="B28" i="30" s="1"/>
  <c r="N17" i="30"/>
  <c r="J17" i="30"/>
  <c r="F17" i="30"/>
  <c r="B17" i="30"/>
  <c r="F10" i="17" l="1"/>
  <c r="G10" i="17"/>
  <c r="C10" i="17"/>
  <c r="B10" i="17"/>
  <c r="E49" i="17"/>
  <c r="E50" i="17"/>
  <c r="E51" i="17"/>
  <c r="E52" i="17"/>
  <c r="E53" i="17"/>
  <c r="E54" i="17"/>
  <c r="E55" i="17"/>
  <c r="E56" i="17"/>
  <c r="E57" i="17"/>
  <c r="E58" i="17"/>
  <c r="E59" i="17"/>
  <c r="E48" i="17"/>
  <c r="G38" i="17"/>
  <c r="C38" i="17"/>
  <c r="G37" i="17"/>
  <c r="C37" i="17"/>
  <c r="G36" i="17"/>
  <c r="C36" i="17"/>
  <c r="G35" i="17"/>
  <c r="C35" i="17"/>
  <c r="K19" i="17"/>
  <c r="K18" i="17"/>
  <c r="G19" i="17"/>
  <c r="G18" i="17"/>
  <c r="C19" i="17"/>
  <c r="B26" i="17"/>
  <c r="C18" i="17"/>
  <c r="G9" i="17"/>
  <c r="H9" i="17"/>
  <c r="I9" i="17"/>
  <c r="C9" i="17"/>
  <c r="D9" i="17"/>
  <c r="E9" i="17"/>
  <c r="C26" i="17" l="1"/>
  <c r="I8" i="1"/>
  <c r="F7" i="7" l="1"/>
  <c r="E7" i="7"/>
  <c r="F4" i="7"/>
  <c r="E4" i="7"/>
  <c r="F5" i="7"/>
  <c r="E5" i="7"/>
  <c r="F6" i="7"/>
  <c r="E6" i="7"/>
  <c r="F9" i="7"/>
  <c r="E9" i="7"/>
  <c r="F8" i="7"/>
  <c r="E8" i="7"/>
  <c r="F3" i="7"/>
  <c r="E3" i="7"/>
  <c r="N39" i="1" l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I4" i="1"/>
  <c r="I5" i="1"/>
  <c r="I6" i="1"/>
  <c r="I7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J4" i="1"/>
  <c r="M39" i="1"/>
  <c r="L39" i="1"/>
  <c r="K39" i="1"/>
  <c r="J39" i="1"/>
  <c r="M38" i="1"/>
  <c r="L38" i="1"/>
  <c r="K38" i="1"/>
  <c r="J38" i="1"/>
  <c r="M37" i="1"/>
  <c r="L37" i="1"/>
  <c r="K37" i="1"/>
  <c r="J37" i="1"/>
  <c r="M36" i="1"/>
  <c r="L36" i="1"/>
  <c r="K36" i="1"/>
  <c r="J36" i="1"/>
  <c r="M35" i="1"/>
  <c r="L35" i="1"/>
  <c r="K35" i="1"/>
  <c r="J35" i="1"/>
  <c r="M34" i="1"/>
  <c r="L34" i="1"/>
  <c r="K34" i="1"/>
  <c r="J34" i="1"/>
  <c r="M33" i="1"/>
  <c r="L33" i="1"/>
  <c r="K33" i="1"/>
  <c r="J33" i="1"/>
  <c r="M32" i="1"/>
  <c r="L32" i="1"/>
  <c r="K32" i="1"/>
  <c r="J32" i="1"/>
  <c r="M31" i="1"/>
  <c r="L31" i="1"/>
  <c r="K31" i="1"/>
  <c r="J31" i="1"/>
  <c r="M30" i="1"/>
  <c r="L30" i="1"/>
  <c r="K30" i="1"/>
  <c r="J30" i="1"/>
  <c r="M29" i="1"/>
  <c r="L29" i="1"/>
  <c r="K29" i="1"/>
  <c r="J29" i="1"/>
  <c r="M28" i="1"/>
  <c r="L28" i="1"/>
  <c r="K28" i="1"/>
  <c r="J28" i="1"/>
  <c r="M27" i="1"/>
  <c r="L27" i="1"/>
  <c r="K27" i="1"/>
  <c r="J27" i="1"/>
  <c r="M26" i="1"/>
  <c r="L26" i="1"/>
  <c r="K26" i="1"/>
  <c r="J26" i="1"/>
  <c r="M25" i="1"/>
  <c r="L25" i="1"/>
  <c r="K25" i="1"/>
  <c r="J25" i="1"/>
  <c r="M24" i="1"/>
  <c r="L24" i="1"/>
  <c r="K24" i="1"/>
  <c r="J24" i="1"/>
  <c r="M23" i="1"/>
  <c r="L23" i="1"/>
  <c r="K23" i="1"/>
  <c r="J23" i="1"/>
  <c r="M22" i="1"/>
  <c r="L22" i="1"/>
  <c r="K22" i="1"/>
  <c r="J22" i="1"/>
  <c r="M21" i="1"/>
  <c r="L21" i="1"/>
  <c r="K21" i="1"/>
  <c r="J21" i="1"/>
  <c r="M20" i="1"/>
  <c r="L20" i="1"/>
  <c r="K20" i="1"/>
  <c r="J20" i="1"/>
  <c r="M19" i="1"/>
  <c r="L19" i="1"/>
  <c r="K19" i="1"/>
  <c r="J19" i="1"/>
  <c r="M18" i="1"/>
  <c r="L18" i="1"/>
  <c r="K18" i="1"/>
  <c r="J18" i="1"/>
  <c r="M17" i="1"/>
  <c r="L17" i="1"/>
  <c r="K17" i="1"/>
  <c r="J17" i="1"/>
  <c r="M16" i="1"/>
  <c r="L16" i="1"/>
  <c r="K16" i="1"/>
  <c r="J16" i="1"/>
  <c r="M15" i="1"/>
  <c r="L15" i="1"/>
  <c r="K15" i="1"/>
  <c r="J15" i="1"/>
  <c r="M14" i="1"/>
  <c r="L14" i="1"/>
  <c r="K14" i="1"/>
  <c r="J14" i="1"/>
  <c r="M13" i="1"/>
  <c r="L13" i="1"/>
  <c r="K13" i="1"/>
  <c r="J13" i="1"/>
  <c r="M12" i="1"/>
  <c r="L12" i="1"/>
  <c r="K12" i="1"/>
  <c r="J12" i="1"/>
  <c r="M11" i="1"/>
  <c r="L11" i="1"/>
  <c r="K11" i="1"/>
  <c r="J11" i="1"/>
  <c r="M10" i="1"/>
  <c r="L10" i="1"/>
  <c r="K10" i="1"/>
  <c r="J10" i="1"/>
  <c r="M9" i="1"/>
  <c r="L9" i="1"/>
  <c r="K9" i="1"/>
  <c r="J9" i="1"/>
  <c r="M8" i="1"/>
  <c r="L8" i="1"/>
  <c r="K8" i="1"/>
  <c r="J8" i="1"/>
  <c r="M7" i="1"/>
  <c r="L7" i="1"/>
  <c r="K7" i="1"/>
  <c r="J7" i="1"/>
  <c r="M6" i="1"/>
  <c r="L6" i="1"/>
  <c r="K6" i="1"/>
  <c r="J6" i="1"/>
  <c r="M5" i="1"/>
  <c r="L5" i="1"/>
  <c r="K5" i="1"/>
  <c r="J5" i="1"/>
  <c r="M4" i="1"/>
  <c r="L4" i="1"/>
  <c r="K4" i="1"/>
  <c r="Z4" i="1"/>
  <c r="AA4" i="1"/>
  <c r="AB4" i="1"/>
  <c r="AC4" i="1"/>
  <c r="Z5" i="1"/>
  <c r="AA5" i="1"/>
  <c r="AB5" i="1"/>
  <c r="AC5" i="1"/>
  <c r="Z6" i="1"/>
  <c r="AA6" i="1"/>
  <c r="AB6" i="1"/>
  <c r="AC6" i="1"/>
  <c r="Z7" i="1"/>
  <c r="AA7" i="1"/>
  <c r="AB7" i="1"/>
  <c r="AC7" i="1"/>
  <c r="Z8" i="1"/>
  <c r="AA8" i="1"/>
  <c r="AB8" i="1"/>
  <c r="AC8" i="1"/>
  <c r="Z9" i="1"/>
  <c r="AA9" i="1"/>
  <c r="AB9" i="1"/>
  <c r="AC9" i="1"/>
  <c r="Z10" i="1"/>
  <c r="AA10" i="1"/>
  <c r="AB10" i="1"/>
  <c r="AC10" i="1"/>
  <c r="Z11" i="1"/>
  <c r="AA11" i="1"/>
  <c r="AB11" i="1"/>
  <c r="AC11" i="1"/>
  <c r="Z12" i="1"/>
  <c r="AA12" i="1"/>
  <c r="AB12" i="1"/>
  <c r="AC12" i="1"/>
  <c r="Z13" i="1"/>
  <c r="AA13" i="1"/>
  <c r="AB13" i="1"/>
  <c r="AC13" i="1"/>
  <c r="Z14" i="1"/>
  <c r="AA14" i="1"/>
  <c r="AB14" i="1"/>
  <c r="AC14" i="1"/>
  <c r="Z15" i="1"/>
  <c r="AA15" i="1"/>
  <c r="AB15" i="1"/>
  <c r="AC15" i="1"/>
  <c r="Z16" i="1"/>
  <c r="AA16" i="1"/>
  <c r="AB16" i="1"/>
  <c r="AC16" i="1"/>
  <c r="Z17" i="1"/>
  <c r="AA17" i="1"/>
  <c r="AB17" i="1"/>
  <c r="AC17" i="1"/>
  <c r="Z18" i="1"/>
  <c r="AA18" i="1"/>
  <c r="AB18" i="1"/>
  <c r="AC18" i="1"/>
  <c r="Z19" i="1"/>
  <c r="AA19" i="1"/>
  <c r="AB19" i="1"/>
  <c r="AC19" i="1"/>
  <c r="Z20" i="1"/>
  <c r="AA20" i="1"/>
  <c r="AB20" i="1"/>
  <c r="AC20" i="1"/>
  <c r="Z21" i="1"/>
  <c r="AA21" i="1"/>
  <c r="AB21" i="1"/>
  <c r="AC21" i="1"/>
  <c r="Z22" i="1"/>
  <c r="AA22" i="1"/>
  <c r="AB22" i="1"/>
  <c r="AC22" i="1"/>
  <c r="Z23" i="1"/>
  <c r="AA23" i="1"/>
  <c r="AB23" i="1"/>
  <c r="AC23" i="1"/>
  <c r="Z24" i="1"/>
  <c r="AA24" i="1"/>
  <c r="AB24" i="1"/>
  <c r="AC24" i="1"/>
  <c r="Z25" i="1"/>
  <c r="AA25" i="1"/>
  <c r="AB25" i="1"/>
  <c r="AC25" i="1"/>
  <c r="Z26" i="1"/>
  <c r="AA26" i="1"/>
  <c r="AB26" i="1"/>
  <c r="AC26" i="1"/>
  <c r="Z27" i="1"/>
  <c r="AA27" i="1"/>
  <c r="AB27" i="1"/>
  <c r="AC27" i="1"/>
  <c r="Z28" i="1"/>
  <c r="AA28" i="1"/>
  <c r="AB28" i="1"/>
  <c r="AC28" i="1"/>
  <c r="Z29" i="1"/>
  <c r="AA29" i="1"/>
  <c r="AB29" i="1"/>
  <c r="AC29" i="1"/>
  <c r="Z30" i="1"/>
  <c r="AA30" i="1"/>
  <c r="AB30" i="1"/>
  <c r="AC30" i="1"/>
  <c r="Z31" i="1"/>
  <c r="AA31" i="1"/>
  <c r="AB31" i="1"/>
  <c r="AC31" i="1"/>
  <c r="Z32" i="1"/>
  <c r="AA32" i="1"/>
  <c r="AB32" i="1"/>
  <c r="AC32" i="1"/>
  <c r="Z33" i="1"/>
  <c r="AA33" i="1"/>
  <c r="AB33" i="1"/>
  <c r="AC33" i="1"/>
  <c r="Z34" i="1"/>
  <c r="AA34" i="1"/>
  <c r="AB34" i="1"/>
  <c r="AC34" i="1"/>
  <c r="Z35" i="1"/>
  <c r="AA35" i="1"/>
  <c r="AB35" i="1"/>
  <c r="AC35" i="1"/>
  <c r="Z36" i="1"/>
  <c r="AA36" i="1"/>
  <c r="AB36" i="1"/>
  <c r="AC36" i="1"/>
  <c r="Z37" i="1"/>
  <c r="AA37" i="1"/>
  <c r="AB37" i="1"/>
  <c r="AC37" i="1"/>
  <c r="Z38" i="1"/>
  <c r="AA38" i="1"/>
  <c r="AB38" i="1"/>
  <c r="AC38" i="1"/>
  <c r="Z39" i="1"/>
  <c r="AA39" i="1"/>
  <c r="AB39" i="1"/>
  <c r="AC39" i="1"/>
  <c r="Y39" i="1"/>
  <c r="Y38" i="1"/>
  <c r="Y37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4" i="1"/>
  <c r="Y6" i="1"/>
  <c r="Y5" i="1"/>
  <c r="F6" i="3"/>
  <c r="G6" i="3"/>
  <c r="F52" i="3"/>
  <c r="G52" i="3"/>
  <c r="F53" i="3"/>
  <c r="G53" i="3"/>
  <c r="F54" i="3"/>
  <c r="G54" i="3"/>
  <c r="F55" i="3"/>
  <c r="G55" i="3"/>
  <c r="F9" i="3"/>
  <c r="G9" i="3"/>
  <c r="F7" i="3"/>
  <c r="G7" i="3"/>
  <c r="F5" i="3"/>
  <c r="G5" i="3"/>
  <c r="F4" i="3"/>
  <c r="G4" i="3"/>
  <c r="F3" i="3"/>
  <c r="G3" i="3"/>
  <c r="F8" i="3"/>
  <c r="G8" i="3"/>
  <c r="G3" i="2"/>
  <c r="G4" i="2"/>
  <c r="P5" i="1" l="1"/>
  <c r="P7" i="1"/>
  <c r="P9" i="1"/>
  <c r="P11" i="1"/>
  <c r="P13" i="1"/>
  <c r="P15" i="1"/>
  <c r="P17" i="1"/>
  <c r="P19" i="1"/>
  <c r="P21" i="1"/>
  <c r="P23" i="1"/>
  <c r="P25" i="1"/>
  <c r="P27" i="1"/>
  <c r="G5" i="2"/>
  <c r="L4" i="2"/>
  <c r="K4" i="2"/>
  <c r="K3" i="2"/>
  <c r="L3" i="2"/>
  <c r="P4" i="1"/>
  <c r="P6" i="1"/>
  <c r="P8" i="1"/>
  <c r="P10" i="1"/>
  <c r="P12" i="1"/>
  <c r="P14" i="1"/>
  <c r="P16" i="1"/>
  <c r="P18" i="1"/>
  <c r="P20" i="1"/>
  <c r="P22" i="1"/>
  <c r="P24" i="1"/>
  <c r="P26" i="1"/>
  <c r="P28" i="1"/>
  <c r="G6" i="2" l="1"/>
  <c r="K5" i="2"/>
  <c r="L5" i="2"/>
  <c r="G7" i="2" l="1"/>
  <c r="L6" i="2"/>
  <c r="K6" i="2"/>
  <c r="G8" i="2" l="1"/>
  <c r="L7" i="2"/>
  <c r="K7" i="2"/>
  <c r="G9" i="2" l="1"/>
  <c r="K8" i="2"/>
  <c r="L8" i="2"/>
  <c r="G10" i="2" l="1"/>
  <c r="L9" i="2"/>
  <c r="K9" i="2"/>
  <c r="G11" i="2" l="1"/>
  <c r="K10" i="2"/>
  <c r="L10" i="2"/>
  <c r="G12" i="2" l="1"/>
  <c r="K11" i="2"/>
  <c r="L11" i="2"/>
  <c r="G13" i="2" l="1"/>
  <c r="K12" i="2"/>
  <c r="L12" i="2"/>
  <c r="G14" i="2" l="1"/>
  <c r="K13" i="2"/>
  <c r="L13" i="2"/>
  <c r="L14" i="2" l="1"/>
  <c r="K14" i="2"/>
</calcChain>
</file>

<file path=xl/sharedStrings.xml><?xml version="1.0" encoding="utf-8"?>
<sst xmlns="http://schemas.openxmlformats.org/spreadsheetml/2006/main" count="528" uniqueCount="212">
  <si>
    <t/>
  </si>
  <si>
    <t>Cittadinanza_italiana_last</t>
  </si>
  <si>
    <t>KEY_SKILL</t>
  </si>
  <si>
    <t>Maschio</t>
  </si>
  <si>
    <t>Femmina</t>
  </si>
  <si>
    <t>Totale</t>
  </si>
  <si>
    <t>Conteggio</t>
  </si>
  <si>
    <t>ANNO_IN</t>
  </si>
  <si>
    <t>2019</t>
  </si>
  <si>
    <t>MESE_IN</t>
  </si>
  <si>
    <t>2020</t>
  </si>
  <si>
    <t>2021</t>
  </si>
  <si>
    <t>Medio Bassa</t>
  </si>
  <si>
    <t>Medio Alta</t>
  </si>
  <si>
    <t>Alta</t>
  </si>
  <si>
    <t>Cittadino italiano</t>
  </si>
  <si>
    <t>Straniero</t>
  </si>
  <si>
    <t>Var% 2020/2019</t>
  </si>
  <si>
    <t>Var% 2021/2019</t>
  </si>
  <si>
    <t>Ativazioni</t>
  </si>
  <si>
    <t>Livello Skill 1 - Basso</t>
  </si>
  <si>
    <t>Extra UE</t>
  </si>
  <si>
    <t>UE</t>
  </si>
  <si>
    <t>Cittadino Italiano</t>
  </si>
  <si>
    <t>CENTRO</t>
  </si>
  <si>
    <t>NORD</t>
  </si>
  <si>
    <t>SUD</t>
  </si>
  <si>
    <t>Totali</t>
  </si>
  <si>
    <t>Stranieri di cui:</t>
  </si>
  <si>
    <t>Var. % 2020/2019</t>
  </si>
  <si>
    <t>Var. % 2021/2019</t>
  </si>
  <si>
    <t>V.a. 2020</t>
  </si>
  <si>
    <t>V.a. 2021</t>
  </si>
  <si>
    <t>Tab. Rapporti di lavoro attivati per ripatizione geografica e cittadinanza dei lavoratori (v.a. e var % rispetto al 2019). Anno 2020-2021</t>
  </si>
  <si>
    <t>fino a 24 anni</t>
  </si>
  <si>
    <t>Da 25 a 34</t>
  </si>
  <si>
    <t>1 trim</t>
  </si>
  <si>
    <t>2 trim</t>
  </si>
  <si>
    <t>3 trim</t>
  </si>
  <si>
    <t>4 trim</t>
  </si>
  <si>
    <t>Var % 2020/2019</t>
  </si>
  <si>
    <t>Var % 2021/2019</t>
  </si>
  <si>
    <t>Var % trim 2020/2019</t>
  </si>
  <si>
    <t>Var % trim 2021/2019</t>
  </si>
  <si>
    <t>Da 35 a 55</t>
  </si>
  <si>
    <t>55 ed oltre</t>
  </si>
  <si>
    <t>var % 2020/2019</t>
  </si>
  <si>
    <t>var % 2021/2019</t>
  </si>
  <si>
    <t>Italian Citizen</t>
  </si>
  <si>
    <t>Level of skills</t>
  </si>
  <si>
    <t>Non-EU foreigner</t>
  </si>
  <si>
    <t>EU foreigner</t>
  </si>
  <si>
    <t>% var 2021/2019</t>
  </si>
  <si>
    <t>% var 2020/2019</t>
  </si>
  <si>
    <t>ATTIVAZIONI ANNUE PER LIVELLO SKILLS</t>
  </si>
  <si>
    <t>Medium High Skill</t>
  </si>
  <si>
    <t>Medium Low Skill</t>
  </si>
  <si>
    <t>Low Skill</t>
  </si>
  <si>
    <t>High Skill</t>
  </si>
  <si>
    <t>may-19</t>
  </si>
  <si>
    <t>may-20</t>
  </si>
  <si>
    <t>jun-19</t>
  </si>
  <si>
    <t>jul-19</t>
  </si>
  <si>
    <t>agu-19</t>
  </si>
  <si>
    <t>sept-19</t>
  </si>
  <si>
    <t>oct-19</t>
  </si>
  <si>
    <t>dec-19</t>
  </si>
  <si>
    <t>jun-20</t>
  </si>
  <si>
    <t>jul-20</t>
  </si>
  <si>
    <t>agu-20</t>
  </si>
  <si>
    <t>sept-20</t>
  </si>
  <si>
    <t>oct-20</t>
  </si>
  <si>
    <t>dec-20</t>
  </si>
  <si>
    <t>may-21</t>
  </si>
  <si>
    <t>jun-21</t>
  </si>
  <si>
    <t>jul-21</t>
  </si>
  <si>
    <t>agu-21</t>
  </si>
  <si>
    <t>sept-21</t>
  </si>
  <si>
    <t>oct-21</t>
  </si>
  <si>
    <t>dec-21</t>
  </si>
  <si>
    <t>Skill Level 1 - Low</t>
  </si>
  <si>
    <t>Skill Level 2 - Medium Low</t>
  </si>
  <si>
    <t>Skill Level 3 - Medium High</t>
  </si>
  <si>
    <t>Skill Level 4 - High</t>
  </si>
  <si>
    <t>Total</t>
  </si>
  <si>
    <t>Activations (Five moving average)</t>
  </si>
  <si>
    <t xml:space="preserve">EU </t>
  </si>
  <si>
    <t>Foreigners which of:</t>
  </si>
  <si>
    <t>Non-EU</t>
  </si>
  <si>
    <t>Legislators, executives and entrepreneurs</t>
  </si>
  <si>
    <t>Intellectual, scientific and highly specialized professions</t>
  </si>
  <si>
    <t>Technical professions</t>
  </si>
  <si>
    <t>Employees, clerks</t>
  </si>
  <si>
    <t>Qualified professions in commercial activities and services</t>
  </si>
  <si>
    <t>Craftsmen, skilled workers and farmers</t>
  </si>
  <si>
    <t>Plant operators and semi-skilled workers working in fixed and mobile machinery</t>
  </si>
  <si>
    <t>Unskilled professions</t>
  </si>
  <si>
    <t>Professioni qualificate nelle attività  commerciali e nei servizi</t>
  </si>
  <si>
    <t>Professioni non qualificate</t>
  </si>
  <si>
    <t>Professioni intellettuali, scientifiche e di elevata specializzazione</t>
  </si>
  <si>
    <t>Artigiani, operai specializzati e agricoltori</t>
  </si>
  <si>
    <t>Impiegati</t>
  </si>
  <si>
    <t>Professioni tecniche</t>
  </si>
  <si>
    <t>Conduttori di impianti e operai semiqualificati addetti a macchinari fissi e mobili</t>
  </si>
  <si>
    <t>ALLOGGIO E RISTORAZIONE (I)</t>
  </si>
  <si>
    <t>COMMERCIO (G)</t>
  </si>
  <si>
    <t>AGRICOLTURA (A)</t>
  </si>
  <si>
    <t>INDUSTRIA IN SENSO STRETTO (B, C, D, E)</t>
  </si>
  <si>
    <t>TRASPORTO, MAGAZZINAGGIO E ALTRI SERVIZI (H,J,K,L,M,N)</t>
  </si>
  <si>
    <t>COSTRUZIONI (F)</t>
  </si>
  <si>
    <t>Fonte: Elaborazioni Anpal su Comunicazioni Obbligatorie – Ministero del lavoro</t>
  </si>
  <si>
    <t>Maschi</t>
  </si>
  <si>
    <t>Femmine</t>
  </si>
  <si>
    <t>Livello Skill 2 -Medio Bassa</t>
  </si>
  <si>
    <t>Livello Skill 3 -Medio Alta</t>
  </si>
  <si>
    <t>Livello Skill 4 -Alta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</si>
  <si>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</si>
  <si>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</si>
  <si>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</si>
  <si>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</si>
  <si>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DI GESTIONE DEI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</si>
  <si>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</si>
  <si>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</si>
  <si>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</si>
  <si>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</si>
  <si>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</si>
  <si>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</si>
  <si>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</si>
  <si>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</si>
  <si>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</si>
  <si>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SANITA' E ASSISTENZA SOCIALE</t>
  </si>
  <si>
    <t>ATTIVITA' ARTISTICHE, SPORTIVE, DI INTRATTENIMENTO E DIVERTIMENTO</t>
  </si>
  <si>
    <t>ATTIVITA' DI FAMIGLIE E CONVIVENZE COME DATORI DI LAVORO PER PERSONALE DOMESTICO; PRODUZIONE DI BENI E SERVIZI INDIFFERENZIATI PER USO PROPRIO  DA PARTE DI FAMIGLIE E CONVIVENZE</t>
  </si>
  <si>
    <t xml:space="preserve"> TOTALE ATTIVAZIONI</t>
  </si>
  <si>
    <t>ISTRUZIONE</t>
  </si>
  <si>
    <t xml:space="preserve"> AMMINISTRAZIONE PUBBLICA E DIFESA; ASSICURAZIONE SOCIALE OBBLIGATORIA</t>
  </si>
  <si>
    <t xml:space="preserve">ALTRE ATTIVITA' DI SERVIZI </t>
  </si>
  <si>
    <t xml:space="preserve">AGRICOLTURA (A) </t>
  </si>
  <si>
    <t xml:space="preserve">INDUSTRIA IN SENSO STRETTO (B, C, D, E) </t>
  </si>
  <si>
    <t xml:space="preserve">EDILIZIA (F) </t>
  </si>
  <si>
    <t xml:space="preserve">TRASPORTO, MAGAZZINAGGIO E ALTRI SERVIZI DI MERCATO (H,J,K,L,M,N) </t>
  </si>
  <si>
    <t>ATTIVITÀ DI FAMIGLIE E CONVIVENZE COME DATORI DI LAVORO PER PERSONALE DOMESTICO (T)</t>
  </si>
  <si>
    <t xml:space="preserve">SANITÀ E ASSISTENZA SOCIALE (Q) </t>
  </si>
  <si>
    <t xml:space="preserve">COMMERCIO (G) </t>
  </si>
  <si>
    <t>ALTRE ATTIVITÀ DI SERVIZI (S, O,P,U)</t>
  </si>
  <si>
    <t xml:space="preserve">TRASPORTO, MAGAZZINAGGIO E ALTRI SERVIZI  (H,J,K,L,M,N) </t>
  </si>
  <si>
    <t>Attivazioni cittadini Extra UE</t>
  </si>
  <si>
    <t>Professioni non qualificate nella manifattura, nell'estrazione di minerali e nelle costruzioni</t>
  </si>
  <si>
    <t>Conduttori di impianti industriali</t>
  </si>
  <si>
    <t>Professioni non qualificate nelle attività domestiche, ricreative e culturali</t>
  </si>
  <si>
    <t>Artigiani ed operai metalmeccanici specializzati e installatori e manutentori di attrezzature elettriche ed elettroniche</t>
  </si>
  <si>
    <t>Professioni qualificate nei servizi culturali, di sicurezza, di pulizia e alla persona</t>
  </si>
  <si>
    <t>Professioni non qualificate nel commercio e nei servizi</t>
  </si>
  <si>
    <t>Artigiani e operai specializzati delle lavorazioni alimentari, del legno, del tessile, dell'abbigliamento, delle pelli, del cuoio e dell'industria dello spettacolo</t>
  </si>
  <si>
    <t>Professioni qualificate nelle attività commerciali</t>
  </si>
  <si>
    <t>Specialisti in scienze umane, sociali, artistiche e gestionali</t>
  </si>
  <si>
    <t>Professioni qualificate nelle attività ricettive e della ristorazione</t>
  </si>
  <si>
    <t>Attivazioni cittadini UE</t>
  </si>
  <si>
    <t>Professioni tecniche nelle scienze della salute e della vita</t>
  </si>
  <si>
    <t>Impiegati addetti alle funzioni di segreteria e alle macchine da ufficio</t>
  </si>
  <si>
    <t>Specialisti della formazione e della ricerca</t>
  </si>
  <si>
    <t>Impiegati addetti ai movimenti di denaro e all'assistenza clienti</t>
  </si>
  <si>
    <t>Agricoltori e operai specializzati dell'agricoltura, delle foreste, della zootecnia, della pesca e della caccia</t>
  </si>
  <si>
    <t>Specialisti della salute</t>
  </si>
  <si>
    <t>Professioni non qualificate manifattura, estrazione minerali e costruzioni</t>
  </si>
  <si>
    <t>Specialisti in scienze matematiche, informatiche, chimiche, fisiche e naturali</t>
  </si>
  <si>
    <t>Professioni tecniche scienze della salute e della vita</t>
  </si>
  <si>
    <t>Professioni non qualificate attività domestiche, ricreative e culturali</t>
  </si>
  <si>
    <t>Professioni tecniche organizzazione, amministrazione e attività finanziarie e comm.li</t>
  </si>
  <si>
    <t>Agricoltori e operai specializzati agricoltura, foreste, zootecnia, pesca e caccia</t>
  </si>
  <si>
    <t>Impiegati addetti movimenti denaro e assistenza clienti</t>
  </si>
  <si>
    <t>Professioni qualificate attività commerciali</t>
  </si>
  <si>
    <t>Professioni qualificate attività ricettive e ristorazione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</si>
  <si>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</si>
  <si>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</si>
  <si>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</si>
  <si>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</si>
  <si>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</si>
  <si>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</si>
  <si>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</si>
  <si>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</si>
  <si>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</si>
  <si>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</si>
  <si>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</si>
  <si>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</si>
  <si>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 xml:space="preserve"> ALTRI SERVIZI (O-U)</t>
  </si>
  <si>
    <t>Livello competenze</t>
  </si>
  <si>
    <t>ATTIVITÀ ARTISTICHE, SPORTIVE E DI INTRATTENIMENTO (R)</t>
  </si>
  <si>
    <t>Area geografica</t>
  </si>
  <si>
    <t xml:space="preserve">Istanze </t>
  </si>
  <si>
    <t xml:space="preserve">Lavoratori </t>
  </si>
  <si>
    <t>Ore</t>
  </si>
  <si>
    <t>Importo</t>
  </si>
  <si>
    <t xml:space="preserve">Nord </t>
  </si>
  <si>
    <t xml:space="preserve">Centro </t>
  </si>
  <si>
    <t xml:space="preserve"> Sud e Isole </t>
  </si>
  <si>
    <t>Totale Nazionale</t>
  </si>
  <si>
    <t>Figura 4 – Attivazioni annuali per macrosettore, valori assoluti (dx) e variazioni % (sx</t>
  </si>
  <si>
    <t>Inapp, Filosa G., Parente M. (a cura di) (2023), Migranti al lavoro: tra prospettive post-pandemiche e percorsi di autoimpiego, Inapp report n.45, Roma, Inapp</t>
  </si>
  <si>
    <t>Figura 3.1 - Attivazioni totali e per genere, media mobile a 5 mesi 2019-2021</t>
  </si>
  <si>
    <t>Figura 3.2 – Attivazioni mensili cumulate, 2019-2020-2021</t>
  </si>
  <si>
    <t>Figura 3.3 - Variazione % trimestrali rispetto al 2019 dei rapporti di lavoro attivati per cittadinanza dei lavoratori. Anno 2020-2021</t>
  </si>
  <si>
    <t>Figura 3.8 – Prime 5 professione CP011- 2 DIGIT con più alta variazione % delle attivazioni 2021 rispetto al 2019 positive e negative</t>
  </si>
  <si>
    <t>Grafico 3.9 – Prime 5 professione CP011- 2 DIGIT con più alta variazione % delle attivazioni 2021 rispetto al 2019 positive e negative, lavoratori stranieri per paese di provenienza comunitario o extra comunitario</t>
  </si>
  <si>
    <t>Grafico 3.7 - Attivazioni annuali per macrogruppo professionale CP011-1 digit, valori assoluti (dx) e variazioni % (sx)</t>
  </si>
  <si>
    <t>Grafico 3.6 - Variazione % dei rapporti di lavoro attivati per cittadinanza dei lavoratori e macrosettore. Anno 2020-2021 rispetto al 2019</t>
  </si>
  <si>
    <t>Grafico 3.5 – Variazione % attivazioni annuali del 2021 rispetto al 2019 per settore ATECO</t>
  </si>
  <si>
    <t>Grafico3.11 - Attivazioni mensili cumulate, 2019-2020-2021 per livelli di skill: Alto; medio- Alto; Medio-basso; Basso</t>
  </si>
  <si>
    <t>Grafico3.10 – Attivazioni per livello skill, media mobile a 5 mensile 2019-2020 -2021</t>
  </si>
  <si>
    <t xml:space="preserve">Grafico3.12 - Attivazioni annuali per livello di skills, valori assoluti (dx) e variazioni % (sx) </t>
  </si>
  <si>
    <t>Tabella 3.1 - Variazione % annuali rispetto al 2019 dei rapporti di lavoro attivati per cittadinanza dei lavoratori e livello competenze. Anno 2020-2021</t>
  </si>
  <si>
    <t xml:space="preserve">Tabella 3.2 - Fondo Nuove Competenze, distribuzione territoriale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</si>
</sst>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##0"/>
    <numFmt numFmtId="165" formatCode="0.0"/>
    <numFmt numFmtId="166" formatCode="###0.0"/>
    <numFmt numFmtId="167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color indexed="60"/>
      <name val="Arial"/>
    </font>
    <font>
      <sz val="9"/>
      <color indexed="8"/>
      <name val="Arial"/>
    </font>
    <font>
      <sz val="9"/>
      <color indexed="60"/>
      <name val="Arial"/>
      <family val="2"/>
    </font>
    <font>
      <sz val="9"/>
      <color theme="1"/>
      <name val="Arial"/>
      <family val="2"/>
    </font>
    <font>
      <sz val="11"/>
      <color theme="1"/>
      <name val="Segoe U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b/>
      <sz val="12"/>
      <color rgb="FF7F7F7F"/>
      <name val="Calibri"/>
      <family val="2"/>
      <scheme val="minor"/>
    </font>
    <font>
      <sz val="14"/>
      <color rgb="FF595959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"/>
      <name val="Arial"/>
      <family val="2"/>
    </font>
    <font>
      <sz val="10.5"/>
      <color theme="1"/>
      <name val="Calibri"/>
      <family val="2"/>
      <scheme val="minor"/>
    </font>
    <font>
      <b/>
      <sz val="9"/>
      <color indexed="60"/>
      <name val="Arial"/>
      <family val="2"/>
    </font>
    <font>
      <sz val="11"/>
      <color theme="1"/>
      <name val="Calibri"/>
      <family val="2"/>
      <scheme val="minor"/>
    </font>
    <font>
      <sz val="10.5"/>
      <color rgb="FF000000"/>
      <name val="Calibri"/>
      <family val="2"/>
      <scheme val="minor"/>
    </font>
    <font>
      <b/>
      <sz val="10.5"/>
      <color rgb="FFFFFFFF"/>
      <name val="Calibri"/>
      <family val="2"/>
      <scheme val="minor"/>
    </font>
    <font>
      <b/>
      <sz val="10.5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0070C0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 style="thin">
        <color indexed="61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  <border>
      <left/>
      <right/>
      <top/>
      <bottom style="thin">
        <color indexed="63"/>
      </bottom>
      <diagonal/>
    </border>
    <border>
      <left style="thin">
        <color indexed="62"/>
      </left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/>
      <top/>
      <bottom style="thin">
        <color indexed="61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/>
      <top style="thin">
        <color indexed="63"/>
      </top>
      <bottom style="thin">
        <color indexed="61"/>
      </bottom>
      <diagonal/>
    </border>
    <border>
      <left/>
      <right style="thin">
        <color indexed="62"/>
      </right>
      <top/>
      <bottom style="thin">
        <color indexed="63"/>
      </bottom>
      <diagonal/>
    </border>
    <border>
      <left style="thin">
        <color indexed="62"/>
      </left>
      <right style="thin">
        <color indexed="62"/>
      </right>
      <top/>
      <bottom style="thin">
        <color indexed="63"/>
      </bottom>
      <diagonal/>
    </border>
    <border>
      <left style="thin">
        <color indexed="62"/>
      </left>
      <right/>
      <top/>
      <bottom style="thin">
        <color indexed="63"/>
      </bottom>
      <diagonal/>
    </border>
    <border>
      <left style="thin">
        <color indexed="62"/>
      </left>
      <right style="thin">
        <color indexed="64"/>
      </right>
      <top/>
      <bottom/>
      <diagonal/>
    </border>
    <border>
      <left/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1"/>
      </top>
      <bottom style="thin">
        <color indexed="63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3"/>
      </top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4"/>
      </bottom>
      <diagonal/>
    </border>
    <border>
      <left/>
      <right style="thin">
        <color indexed="62"/>
      </right>
      <top style="thin">
        <color indexed="63"/>
      </top>
      <bottom style="thin">
        <color indexed="64"/>
      </bottom>
      <diagonal/>
    </border>
    <border>
      <left style="thin">
        <color indexed="62"/>
      </left>
      <right/>
      <top style="thin">
        <color indexed="63"/>
      </top>
      <bottom style="thin">
        <color indexed="64"/>
      </bottom>
      <diagonal/>
    </border>
    <border>
      <left style="thin">
        <color indexed="62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2"/>
      </left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8EAADB"/>
      </right>
      <top style="medium">
        <color rgb="FF8EAADB"/>
      </top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  <border>
      <left/>
      <right/>
      <top style="medium">
        <color rgb="FF8EAADB"/>
      </top>
      <bottom style="medium">
        <color rgb="FF8EAADB"/>
      </bottom>
      <diagonal/>
    </border>
    <border>
      <left style="medium">
        <color rgb="FF8EAADB"/>
      </left>
      <right/>
      <top style="medium">
        <color rgb="FF8EAADB"/>
      </top>
      <bottom style="medium">
        <color rgb="FF8EAADB"/>
      </bottom>
      <diagonal/>
    </border>
    <border>
      <left style="thin">
        <color indexed="64"/>
      </left>
      <right/>
      <top style="medium">
        <color rgb="FF8EAADB"/>
      </top>
      <bottom style="medium">
        <color rgb="FF8EAADB"/>
      </bottom>
      <diagonal/>
    </border>
    <border>
      <left style="medium">
        <color rgb="FF8EAADB"/>
      </left>
      <right style="medium">
        <color rgb="FF8EAADB"/>
      </right>
      <top style="medium">
        <color rgb="FF8EAADB"/>
      </top>
      <bottom/>
      <diagonal/>
    </border>
    <border>
      <left style="medium">
        <color rgb="FF8EAADB"/>
      </left>
      <right style="medium">
        <color rgb="FF8EAADB"/>
      </right>
      <top/>
      <bottom/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 style="thick">
        <color rgb="FF8EAADB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43" fontId="16" fillId="0" borderId="0" applyFont="0" applyFill="0" applyBorder="0" applyAlignment="0" applyProtection="0"/>
    <xf numFmtId="0" fontId="13" fillId="0" borderId="0"/>
  </cellStyleXfs>
  <cellXfs count="181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 wrapText="1"/>
    </xf>
    <xf numFmtId="164" fontId="3" fillId="0" borderId="6" xfId="1" applyNumberFormat="1" applyFont="1" applyBorder="1" applyAlignment="1">
      <alignment horizontal="right" vertical="top"/>
    </xf>
    <xf numFmtId="164" fontId="3" fillId="0" borderId="7" xfId="1" applyNumberFormat="1" applyFont="1" applyBorder="1" applyAlignment="1">
      <alignment horizontal="right" vertical="top"/>
    </xf>
    <xf numFmtId="164" fontId="3" fillId="0" borderId="8" xfId="1" applyNumberFormat="1" applyFont="1" applyBorder="1" applyAlignment="1">
      <alignment horizontal="right" vertical="top"/>
    </xf>
    <xf numFmtId="164" fontId="3" fillId="0" borderId="10" xfId="1" applyNumberFormat="1" applyFont="1" applyBorder="1" applyAlignment="1">
      <alignment horizontal="right" vertical="top"/>
    </xf>
    <xf numFmtId="164" fontId="3" fillId="0" borderId="11" xfId="1" applyNumberFormat="1" applyFont="1" applyBorder="1" applyAlignment="1">
      <alignment horizontal="right" vertical="top"/>
    </xf>
    <xf numFmtId="164" fontId="3" fillId="0" borderId="12" xfId="1" applyNumberFormat="1" applyFont="1" applyBorder="1" applyAlignment="1">
      <alignment horizontal="right" vertical="top"/>
    </xf>
    <xf numFmtId="17" fontId="2" fillId="2" borderId="5" xfId="1" applyNumberFormat="1" applyFont="1" applyFill="1" applyBorder="1" applyAlignment="1">
      <alignment horizontal="left" vertical="top"/>
    </xf>
    <xf numFmtId="164" fontId="0" fillId="0" borderId="0" xfId="0" applyNumberFormat="1"/>
    <xf numFmtId="0" fontId="2" fillId="0" borderId="0" xfId="1" applyFont="1" applyAlignment="1">
      <alignment wrapText="1"/>
    </xf>
    <xf numFmtId="0" fontId="2" fillId="0" borderId="4" xfId="2" applyFont="1" applyBorder="1" applyAlignment="1">
      <alignment horizontal="center" wrapText="1"/>
    </xf>
    <xf numFmtId="0" fontId="1" fillId="0" borderId="0" xfId="2"/>
    <xf numFmtId="164" fontId="3" fillId="0" borderId="5" xfId="2" applyNumberFormat="1" applyFont="1" applyBorder="1" applyAlignment="1">
      <alignment horizontal="right" vertical="top"/>
    </xf>
    <xf numFmtId="164" fontId="3" fillId="0" borderId="9" xfId="2" applyNumberFormat="1" applyFont="1" applyBorder="1" applyAlignment="1">
      <alignment horizontal="right" vertical="top"/>
    </xf>
    <xf numFmtId="164" fontId="3" fillId="0" borderId="13" xfId="2" applyNumberFormat="1" applyFont="1" applyBorder="1" applyAlignment="1">
      <alignment horizontal="right" vertical="top"/>
    </xf>
    <xf numFmtId="17" fontId="2" fillId="2" borderId="5" xfId="2" applyNumberFormat="1" applyFont="1" applyFill="1" applyBorder="1" applyAlignment="1">
      <alignment horizontal="left" vertical="top"/>
    </xf>
    <xf numFmtId="0" fontId="2" fillId="0" borderId="1" xfId="1" applyFont="1" applyBorder="1" applyAlignment="1">
      <alignment wrapText="1"/>
    </xf>
    <xf numFmtId="0" fontId="2" fillId="0" borderId="2" xfId="1" applyFont="1" applyBorder="1" applyAlignment="1">
      <alignment wrapText="1"/>
    </xf>
    <xf numFmtId="0" fontId="1" fillId="0" borderId="0" xfId="3"/>
    <xf numFmtId="0" fontId="2" fillId="0" borderId="1" xfId="3" applyFont="1" applyBorder="1" applyAlignment="1">
      <alignment horizontal="center"/>
    </xf>
    <xf numFmtId="0" fontId="2" fillId="0" borderId="2" xfId="3" applyFont="1" applyBorder="1" applyAlignment="1">
      <alignment horizontal="center"/>
    </xf>
    <xf numFmtId="0" fontId="2" fillId="0" borderId="3" xfId="3" applyFont="1" applyBorder="1" applyAlignment="1">
      <alignment horizontal="center"/>
    </xf>
    <xf numFmtId="164" fontId="3" fillId="0" borderId="10" xfId="3" applyNumberFormat="1" applyFont="1" applyBorder="1" applyAlignment="1">
      <alignment horizontal="right" vertical="top"/>
    </xf>
    <xf numFmtId="164" fontId="3" fillId="0" borderId="11" xfId="3" applyNumberFormat="1" applyFont="1" applyBorder="1" applyAlignment="1">
      <alignment horizontal="right" vertical="top"/>
    </xf>
    <xf numFmtId="164" fontId="3" fillId="0" borderId="12" xfId="3" applyNumberFormat="1" applyFont="1" applyBorder="1" applyAlignment="1">
      <alignment horizontal="right" vertical="top"/>
    </xf>
    <xf numFmtId="0" fontId="2" fillId="0" borderId="0" xfId="3" applyFont="1" applyAlignment="1">
      <alignment horizontal="center" wrapText="1"/>
    </xf>
    <xf numFmtId="0" fontId="2" fillId="0" borderId="0" xfId="1" applyFont="1" applyAlignment="1">
      <alignment horizontal="center" wrapText="1"/>
    </xf>
    <xf numFmtId="164" fontId="3" fillId="0" borderId="5" xfId="1" applyNumberFormat="1" applyFont="1" applyBorder="1" applyAlignment="1">
      <alignment horizontal="right" vertical="top"/>
    </xf>
    <xf numFmtId="164" fontId="3" fillId="0" borderId="14" xfId="1" applyNumberFormat="1" applyFont="1" applyBorder="1" applyAlignment="1">
      <alignment horizontal="right" vertical="top"/>
    </xf>
    <xf numFmtId="165" fontId="0" fillId="0" borderId="0" xfId="0" applyNumberFormat="1"/>
    <xf numFmtId="0" fontId="2" fillId="0" borderId="9" xfId="3" applyFont="1" applyBorder="1" applyAlignment="1">
      <alignment wrapText="1"/>
    </xf>
    <xf numFmtId="164" fontId="3" fillId="0" borderId="1" xfId="3" applyNumberFormat="1" applyFont="1" applyBorder="1" applyAlignment="1">
      <alignment horizontal="right" vertical="top"/>
    </xf>
    <xf numFmtId="0" fontId="2" fillId="0" borderId="10" xfId="3" applyFont="1" applyBorder="1" applyAlignment="1">
      <alignment horizontal="center"/>
    </xf>
    <xf numFmtId="164" fontId="3" fillId="0" borderId="2" xfId="3" applyNumberFormat="1" applyFont="1" applyBorder="1" applyAlignment="1">
      <alignment horizontal="right" vertical="top"/>
    </xf>
    <xf numFmtId="0" fontId="2" fillId="0" borderId="11" xfId="3" applyFont="1" applyBorder="1" applyAlignment="1">
      <alignment horizontal="center"/>
    </xf>
    <xf numFmtId="164" fontId="3" fillId="0" borderId="3" xfId="3" applyNumberFormat="1" applyFont="1" applyBorder="1" applyAlignment="1">
      <alignment horizontal="right" vertical="top"/>
    </xf>
    <xf numFmtId="0" fontId="2" fillId="0" borderId="12" xfId="3" applyFont="1" applyBorder="1" applyAlignment="1">
      <alignment horizontal="center"/>
    </xf>
    <xf numFmtId="17" fontId="4" fillId="2" borderId="5" xfId="2" applyNumberFormat="1" applyFont="1" applyFill="1" applyBorder="1" applyAlignment="1">
      <alignment horizontal="left" vertical="top"/>
    </xf>
    <xf numFmtId="0" fontId="4" fillId="0" borderId="2" xfId="1" applyFont="1" applyBorder="1" applyAlignment="1">
      <alignment horizontal="center"/>
    </xf>
    <xf numFmtId="166" fontId="3" fillId="0" borderId="5" xfId="1" applyNumberFormat="1" applyFont="1" applyBorder="1" applyAlignment="1">
      <alignment horizontal="right" vertical="top"/>
    </xf>
    <xf numFmtId="0" fontId="1" fillId="0" borderId="0" xfId="4"/>
    <xf numFmtId="0" fontId="2" fillId="0" borderId="1" xfId="4" applyFont="1" applyBorder="1" applyAlignment="1">
      <alignment horizontal="center" wrapText="1"/>
    </xf>
    <xf numFmtId="0" fontId="2" fillId="0" borderId="2" xfId="4" applyFont="1" applyBorder="1" applyAlignment="1">
      <alignment horizontal="center" wrapText="1"/>
    </xf>
    <xf numFmtId="0" fontId="2" fillId="2" borderId="5" xfId="4" applyFont="1" applyFill="1" applyBorder="1" applyAlignment="1">
      <alignment horizontal="left" vertical="top" wrapText="1"/>
    </xf>
    <xf numFmtId="164" fontId="3" fillId="0" borderId="6" xfId="4" applyNumberFormat="1" applyFont="1" applyBorder="1" applyAlignment="1">
      <alignment horizontal="right" vertical="top"/>
    </xf>
    <xf numFmtId="164" fontId="3" fillId="0" borderId="7" xfId="4" applyNumberFormat="1" applyFont="1" applyBorder="1" applyAlignment="1">
      <alignment horizontal="right" vertical="top"/>
    </xf>
    <xf numFmtId="164" fontId="3" fillId="0" borderId="8" xfId="4" applyNumberFormat="1" applyFont="1" applyBorder="1" applyAlignment="1">
      <alignment horizontal="right" vertical="top"/>
    </xf>
    <xf numFmtId="0" fontId="2" fillId="2" borderId="9" xfId="4" applyFont="1" applyFill="1" applyBorder="1" applyAlignment="1">
      <alignment horizontal="left" vertical="top" wrapText="1"/>
    </xf>
    <xf numFmtId="164" fontId="3" fillId="0" borderId="10" xfId="4" applyNumberFormat="1" applyFont="1" applyBorder="1" applyAlignment="1">
      <alignment horizontal="right" vertical="top"/>
    </xf>
    <xf numFmtId="164" fontId="3" fillId="0" borderId="11" xfId="4" applyNumberFormat="1" applyFont="1" applyBorder="1" applyAlignment="1">
      <alignment horizontal="right" vertical="top"/>
    </xf>
    <xf numFmtId="164" fontId="3" fillId="0" borderId="12" xfId="4" applyNumberFormat="1" applyFont="1" applyBorder="1" applyAlignment="1">
      <alignment horizontal="right" vertical="top"/>
    </xf>
    <xf numFmtId="0" fontId="2" fillId="2" borderId="13" xfId="4" applyFont="1" applyFill="1" applyBorder="1" applyAlignment="1">
      <alignment horizontal="left" vertical="top" wrapText="1"/>
    </xf>
    <xf numFmtId="164" fontId="3" fillId="0" borderId="17" xfId="4" applyNumberFormat="1" applyFont="1" applyBorder="1" applyAlignment="1">
      <alignment horizontal="right" vertical="top"/>
    </xf>
    <xf numFmtId="164" fontId="3" fillId="0" borderId="18" xfId="4" applyNumberFormat="1" applyFont="1" applyBorder="1" applyAlignment="1">
      <alignment horizontal="right" vertical="top"/>
    </xf>
    <xf numFmtId="164" fontId="3" fillId="0" borderId="19" xfId="4" applyNumberFormat="1" applyFont="1" applyBorder="1" applyAlignment="1">
      <alignment horizontal="right" vertical="top"/>
    </xf>
    <xf numFmtId="166" fontId="3" fillId="0" borderId="11" xfId="4" applyNumberFormat="1" applyFont="1" applyBorder="1" applyAlignment="1">
      <alignment horizontal="right" vertical="top"/>
    </xf>
    <xf numFmtId="0" fontId="2" fillId="0" borderId="0" xfId="4" applyFont="1" applyAlignment="1">
      <alignment wrapText="1"/>
    </xf>
    <xf numFmtId="0" fontId="2" fillId="2" borderId="28" xfId="4" applyFont="1" applyFill="1" applyBorder="1" applyAlignment="1">
      <alignment horizontal="left" vertical="top" wrapText="1"/>
    </xf>
    <xf numFmtId="166" fontId="3" fillId="0" borderId="29" xfId="4" applyNumberFormat="1" applyFont="1" applyBorder="1" applyAlignment="1">
      <alignment horizontal="right" vertical="top"/>
    </xf>
    <xf numFmtId="0" fontId="2" fillId="2" borderId="30" xfId="4" applyFont="1" applyFill="1" applyBorder="1" applyAlignment="1">
      <alignment horizontal="left" vertical="top" wrapText="1"/>
    </xf>
    <xf numFmtId="0" fontId="2" fillId="2" borderId="31" xfId="4" applyFont="1" applyFill="1" applyBorder="1" applyAlignment="1">
      <alignment horizontal="left" vertical="top" wrapText="1"/>
    </xf>
    <xf numFmtId="0" fontId="2" fillId="2" borderId="32" xfId="4" applyFont="1" applyFill="1" applyBorder="1" applyAlignment="1">
      <alignment horizontal="left" vertical="top" wrapText="1"/>
    </xf>
    <xf numFmtId="164" fontId="3" fillId="0" borderId="33" xfId="4" applyNumberFormat="1" applyFont="1" applyBorder="1" applyAlignment="1">
      <alignment horizontal="right" vertical="top"/>
    </xf>
    <xf numFmtId="164" fontId="3" fillId="0" borderId="34" xfId="4" applyNumberFormat="1" applyFont="1" applyBorder="1" applyAlignment="1">
      <alignment horizontal="right" vertical="top"/>
    </xf>
    <xf numFmtId="164" fontId="3" fillId="0" borderId="35" xfId="4" applyNumberFormat="1" applyFont="1" applyBorder="1" applyAlignment="1">
      <alignment horizontal="right" vertical="top"/>
    </xf>
    <xf numFmtId="166" fontId="3" fillId="0" borderId="33" xfId="4" applyNumberFormat="1" applyFont="1" applyBorder="1" applyAlignment="1">
      <alignment horizontal="right" vertical="top"/>
    </xf>
    <xf numFmtId="166" fontId="3" fillId="0" borderId="36" xfId="4" applyNumberFormat="1" applyFont="1" applyBorder="1" applyAlignment="1">
      <alignment horizontal="right" vertical="top"/>
    </xf>
    <xf numFmtId="164" fontId="3" fillId="0" borderId="15" xfId="4" applyNumberFormat="1" applyFont="1" applyBorder="1" applyAlignment="1">
      <alignment horizontal="right" vertical="top"/>
    </xf>
    <xf numFmtId="164" fontId="3" fillId="0" borderId="20" xfId="4" applyNumberFormat="1" applyFont="1" applyBorder="1" applyAlignment="1">
      <alignment horizontal="right" vertical="top"/>
    </xf>
    <xf numFmtId="164" fontId="3" fillId="0" borderId="16" xfId="4" applyNumberFormat="1" applyFont="1" applyBorder="1" applyAlignment="1">
      <alignment horizontal="right" vertical="top"/>
    </xf>
    <xf numFmtId="166" fontId="3" fillId="0" borderId="21" xfId="4" applyNumberFormat="1" applyFont="1" applyBorder="1" applyAlignment="1">
      <alignment horizontal="right" vertical="top"/>
    </xf>
    <xf numFmtId="166" fontId="3" fillId="0" borderId="37" xfId="4" applyNumberFormat="1" applyFont="1" applyBorder="1" applyAlignment="1">
      <alignment horizontal="right" vertical="top"/>
    </xf>
    <xf numFmtId="0" fontId="2" fillId="0" borderId="25" xfId="4" applyFont="1" applyBorder="1" applyAlignment="1">
      <alignment horizontal="center" wrapText="1"/>
    </xf>
    <xf numFmtId="0" fontId="2" fillId="2" borderId="5" xfId="4" applyFont="1" applyFill="1" applyBorder="1" applyAlignment="1">
      <alignment horizontal="left" vertical="top"/>
    </xf>
    <xf numFmtId="0" fontId="1" fillId="0" borderId="0" xfId="5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2" borderId="24" xfId="4" applyFont="1" applyFill="1" applyBorder="1" applyAlignment="1">
      <alignment horizontal="left" vertical="top" wrapText="1"/>
    </xf>
    <xf numFmtId="0" fontId="5" fillId="0" borderId="42" xfId="0" applyFont="1" applyBorder="1" applyAlignment="1">
      <alignment horizontal="center" vertical="center"/>
    </xf>
    <xf numFmtId="0" fontId="4" fillId="2" borderId="9" xfId="6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 indent="1"/>
    </xf>
    <xf numFmtId="0" fontId="4" fillId="2" borderId="9" xfId="3" applyFont="1" applyFill="1" applyBorder="1" applyAlignment="1">
      <alignment horizontal="left" vertical="top" wrapText="1"/>
    </xf>
    <xf numFmtId="0" fontId="4" fillId="0" borderId="0" xfId="3" applyFont="1" applyAlignment="1">
      <alignment horizontal="center" wrapText="1"/>
    </xf>
    <xf numFmtId="0" fontId="9" fillId="0" borderId="0" xfId="0" applyFont="1" applyAlignment="1">
      <alignment horizontal="center" vertical="center" readingOrder="1"/>
    </xf>
    <xf numFmtId="0" fontId="0" fillId="0" borderId="0" xfId="0" applyAlignment="1">
      <alignment horizontal="left"/>
    </xf>
    <xf numFmtId="0" fontId="4" fillId="2" borderId="9" xfId="3" applyFont="1" applyFill="1" applyBorder="1" applyAlignment="1">
      <alignment horizontal="left" vertical="top"/>
    </xf>
    <xf numFmtId="17" fontId="4" fillId="2" borderId="5" xfId="1" applyNumberFormat="1" applyFont="1" applyFill="1" applyBorder="1" applyAlignment="1">
      <alignment horizontal="left" vertical="top"/>
    </xf>
    <xf numFmtId="0" fontId="4" fillId="0" borderId="1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2" borderId="9" xfId="5" applyFont="1" applyFill="1" applyBorder="1" applyAlignment="1">
      <alignment horizontal="left" vertical="top" wrapText="1"/>
    </xf>
    <xf numFmtId="0" fontId="6" fillId="0" borderId="0" xfId="0" applyFont="1"/>
    <xf numFmtId="0" fontId="0" fillId="0" borderId="25" xfId="0" applyBorder="1"/>
    <xf numFmtId="0" fontId="4" fillId="0" borderId="25" xfId="1" applyFont="1" applyBorder="1" applyAlignment="1">
      <alignment horizontal="left"/>
    </xf>
    <xf numFmtId="0" fontId="10" fillId="0" borderId="0" xfId="0" applyFont="1" applyAlignment="1">
      <alignment horizontal="center" vertical="center" readingOrder="1"/>
    </xf>
    <xf numFmtId="0" fontId="11" fillId="0" borderId="0" xfId="0" applyFont="1" applyAlignment="1">
      <alignment horizontal="center" vertical="center" readingOrder="1"/>
    </xf>
    <xf numFmtId="165" fontId="8" fillId="0" borderId="0" xfId="0" applyNumberFormat="1" applyFont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4" fillId="2" borderId="0" xfId="7" applyFont="1" applyFill="1" applyAlignment="1">
      <alignment horizontal="left" vertical="top" wrapText="1"/>
    </xf>
    <xf numFmtId="0" fontId="4" fillId="2" borderId="9" xfId="7" applyFont="1" applyFill="1" applyBorder="1" applyAlignment="1">
      <alignment horizontal="left" vertical="top" wrapText="1"/>
    </xf>
    <xf numFmtId="0" fontId="12" fillId="0" borderId="0" xfId="0" applyFont="1"/>
    <xf numFmtId="0" fontId="14" fillId="0" borderId="0" xfId="0" applyFont="1" applyAlignment="1">
      <alignment horizontal="left" vertical="center"/>
    </xf>
    <xf numFmtId="0" fontId="2" fillId="2" borderId="9" xfId="6" applyFont="1" applyFill="1" applyBorder="1" applyAlignment="1">
      <alignment horizontal="left" vertical="top" wrapText="1"/>
    </xf>
    <xf numFmtId="0" fontId="15" fillId="2" borderId="9" xfId="6" applyFont="1" applyFill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2" fillId="0" borderId="0" xfId="4" applyFont="1" applyAlignment="1">
      <alignment vertical="center" wrapText="1"/>
    </xf>
    <xf numFmtId="0" fontId="4" fillId="0" borderId="3" xfId="9" applyFont="1" applyBorder="1" applyAlignment="1">
      <alignment horizontal="center" vertical="center" wrapText="1"/>
    </xf>
    <xf numFmtId="0" fontId="4" fillId="0" borderId="0" xfId="9" applyFont="1" applyAlignment="1">
      <alignment horizontal="center" vertical="center" wrapText="1"/>
    </xf>
    <xf numFmtId="0" fontId="4" fillId="2" borderId="9" xfId="9" applyFont="1" applyFill="1" applyBorder="1" applyAlignment="1">
      <alignment horizontal="left" vertical="center" wrapText="1"/>
    </xf>
    <xf numFmtId="0" fontId="4" fillId="2" borderId="0" xfId="9" applyFont="1" applyFill="1" applyAlignment="1">
      <alignment horizontal="left" vertical="center" wrapText="1"/>
    </xf>
    <xf numFmtId="0" fontId="12" fillId="0" borderId="0" xfId="0" applyFont="1" applyAlignment="1">
      <alignment vertical="center"/>
    </xf>
    <xf numFmtId="17" fontId="0" fillId="0" borderId="0" xfId="0" applyNumberFormat="1"/>
    <xf numFmtId="0" fontId="17" fillId="0" borderId="0" xfId="0" applyFont="1" applyAlignment="1">
      <alignment horizontal="justify" vertical="center"/>
    </xf>
    <xf numFmtId="0" fontId="18" fillId="3" borderId="42" xfId="0" applyFont="1" applyFill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0" borderId="42" xfId="0" applyFont="1" applyBorder="1" applyAlignment="1">
      <alignment horizontal="left" vertical="center"/>
    </xf>
    <xf numFmtId="0" fontId="17" fillId="0" borderId="49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167" fontId="17" fillId="0" borderId="42" xfId="8" applyNumberFormat="1" applyFont="1" applyBorder="1" applyAlignment="1">
      <alignment horizontal="center" vertical="center"/>
    </xf>
    <xf numFmtId="167" fontId="17" fillId="0" borderId="42" xfId="8" applyNumberFormat="1" applyFont="1" applyBorder="1" applyAlignment="1">
      <alignment vertical="center"/>
    </xf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0" borderId="4" xfId="2" applyFont="1" applyBorder="1" applyAlignment="1">
      <alignment horizontal="left" wrapText="1"/>
    </xf>
    <xf numFmtId="0" fontId="2" fillId="2" borderId="5" xfId="2" applyFont="1" applyFill="1" applyBorder="1" applyAlignment="1">
      <alignment horizontal="left" vertical="top" wrapText="1"/>
    </xf>
    <xf numFmtId="0" fontId="2" fillId="2" borderId="9" xfId="2" applyFont="1" applyFill="1" applyBorder="1" applyAlignment="1">
      <alignment horizontal="left" vertical="top" wrapText="1"/>
    </xf>
    <xf numFmtId="0" fontId="2" fillId="2" borderId="13" xfId="2" applyFont="1" applyFill="1" applyBorder="1" applyAlignment="1">
      <alignment horizontal="left" vertical="top" wrapText="1"/>
    </xf>
    <xf numFmtId="0" fontId="2" fillId="2" borderId="5" xfId="2" applyFont="1" applyFill="1" applyBorder="1" applyAlignment="1">
      <alignment horizontal="left" vertical="top"/>
    </xf>
    <xf numFmtId="0" fontId="2" fillId="2" borderId="9" xfId="2" applyFont="1" applyFill="1" applyBorder="1" applyAlignment="1">
      <alignment horizontal="left" vertical="top"/>
    </xf>
    <xf numFmtId="0" fontId="2" fillId="0" borderId="0" xfId="4" applyFont="1" applyAlignment="1">
      <alignment horizontal="center" wrapText="1"/>
    </xf>
    <xf numFmtId="0" fontId="2" fillId="0" borderId="1" xfId="4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2" borderId="9" xfId="4" applyFont="1" applyFill="1" applyBorder="1" applyAlignment="1">
      <alignment horizontal="left" vertical="center" wrapText="1"/>
    </xf>
    <xf numFmtId="0" fontId="2" fillId="0" borderId="2" xfId="4" applyFont="1" applyBorder="1" applyAlignment="1">
      <alignment horizontal="center" wrapText="1"/>
    </xf>
    <xf numFmtId="0" fontId="2" fillId="0" borderId="21" xfId="4" applyFont="1" applyBorder="1" applyAlignment="1">
      <alignment horizontal="center" wrapText="1"/>
    </xf>
    <xf numFmtId="0" fontId="2" fillId="0" borderId="0" xfId="4" applyFont="1" applyAlignment="1">
      <alignment horizontal="center" vertical="center" wrapText="1"/>
    </xf>
    <xf numFmtId="0" fontId="2" fillId="0" borderId="4" xfId="4" applyFont="1" applyBorder="1" applyAlignment="1">
      <alignment horizontal="center" vertical="center" wrapText="1"/>
    </xf>
    <xf numFmtId="0" fontId="2" fillId="2" borderId="9" xfId="4" applyFont="1" applyFill="1" applyBorder="1" applyAlignment="1">
      <alignment horizontal="left" vertical="top"/>
    </xf>
    <xf numFmtId="0" fontId="2" fillId="2" borderId="9" xfId="4" applyFont="1" applyFill="1" applyBorder="1" applyAlignment="1">
      <alignment horizontal="left" vertical="top" wrapText="1"/>
    </xf>
    <xf numFmtId="0" fontId="2" fillId="0" borderId="0" xfId="4" applyFont="1" applyAlignment="1">
      <alignment horizontal="center"/>
    </xf>
    <xf numFmtId="0" fontId="2" fillId="0" borderId="4" xfId="4" applyFont="1" applyBorder="1" applyAlignment="1">
      <alignment horizontal="center" wrapText="1"/>
    </xf>
    <xf numFmtId="0" fontId="2" fillId="0" borderId="3" xfId="4" applyFont="1" applyBorder="1" applyAlignment="1">
      <alignment horizontal="center" wrapText="1"/>
    </xf>
    <xf numFmtId="0" fontId="2" fillId="0" borderId="0" xfId="4" applyFont="1" applyAlignment="1">
      <alignment horizontal="left" wrapText="1"/>
    </xf>
    <xf numFmtId="0" fontId="2" fillId="0" borderId="2" xfId="4" applyFont="1" applyBorder="1" applyAlignment="1">
      <alignment horizontal="center"/>
    </xf>
    <xf numFmtId="0" fontId="2" fillId="0" borderId="23" xfId="4" applyFont="1" applyBorder="1" applyAlignment="1">
      <alignment horizontal="center" wrapText="1"/>
    </xf>
    <xf numFmtId="0" fontId="2" fillId="0" borderId="22" xfId="4" applyFont="1" applyBorder="1" applyAlignment="1">
      <alignment horizontal="center" wrapText="1"/>
    </xf>
    <xf numFmtId="0" fontId="2" fillId="0" borderId="25" xfId="4" applyFont="1" applyBorder="1" applyAlignment="1">
      <alignment horizontal="center" wrapText="1"/>
    </xf>
    <xf numFmtId="0" fontId="2" fillId="2" borderId="5" xfId="4" applyFont="1" applyFill="1" applyBorder="1" applyAlignment="1">
      <alignment horizontal="left" vertical="top"/>
    </xf>
    <xf numFmtId="0" fontId="2" fillId="0" borderId="26" xfId="4" applyFont="1" applyBorder="1" applyAlignment="1">
      <alignment horizontal="left" wrapText="1"/>
    </xf>
    <xf numFmtId="0" fontId="2" fillId="0" borderId="27" xfId="4" applyFont="1" applyBorder="1" applyAlignment="1">
      <alignment horizontal="left" wrapText="1"/>
    </xf>
    <xf numFmtId="0" fontId="2" fillId="0" borderId="25" xfId="4" applyFont="1" applyBorder="1" applyAlignment="1">
      <alignment horizontal="center"/>
    </xf>
    <xf numFmtId="0" fontId="2" fillId="0" borderId="38" xfId="4" applyFont="1" applyBorder="1" applyAlignment="1">
      <alignment horizontal="center"/>
    </xf>
    <xf numFmtId="0" fontId="2" fillId="0" borderId="39" xfId="4" applyFont="1" applyBorder="1" applyAlignment="1">
      <alignment horizontal="center"/>
    </xf>
    <xf numFmtId="0" fontId="2" fillId="0" borderId="40" xfId="4" applyFont="1" applyBorder="1" applyAlignment="1">
      <alignment horizontal="center"/>
    </xf>
    <xf numFmtId="0" fontId="5" fillId="0" borderId="44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4" fillId="0" borderId="3" xfId="9" applyFont="1" applyBorder="1" applyAlignment="1">
      <alignment horizontal="center" vertical="center" wrapText="1"/>
    </xf>
    <xf numFmtId="0" fontId="4" fillId="0" borderId="0" xfId="9" applyFont="1" applyAlignment="1">
      <alignment horizontal="center" vertical="center" wrapText="1"/>
    </xf>
    <xf numFmtId="0" fontId="4" fillId="0" borderId="1" xfId="4" applyFont="1" applyBorder="1" applyAlignment="1">
      <alignment horizontal="center" wrapText="1"/>
    </xf>
    <xf numFmtId="0" fontId="4" fillId="0" borderId="20" xfId="4" applyFont="1" applyBorder="1" applyAlignment="1">
      <alignment horizontal="center" wrapText="1"/>
    </xf>
    <xf numFmtId="0" fontId="4" fillId="0" borderId="3" xfId="4" applyFont="1" applyBorder="1" applyAlignment="1">
      <alignment horizontal="center" wrapText="1"/>
    </xf>
    <xf numFmtId="0" fontId="2" fillId="0" borderId="3" xfId="4" applyFont="1" applyBorder="1" applyAlignment="1">
      <alignment horizontal="center"/>
    </xf>
    <xf numFmtId="0" fontId="2" fillId="0" borderId="1" xfId="4" applyFont="1" applyBorder="1" applyAlignment="1">
      <alignment horizontal="center"/>
    </xf>
    <xf numFmtId="0" fontId="18" fillId="3" borderId="46" xfId="0" applyFont="1" applyFill="1" applyBorder="1" applyAlignment="1">
      <alignment horizontal="center" vertical="center" wrapText="1"/>
    </xf>
    <xf numFmtId="0" fontId="18" fillId="3" borderId="47" xfId="0" applyFont="1" applyFill="1" applyBorder="1" applyAlignment="1">
      <alignment horizontal="center" vertical="center" wrapText="1"/>
    </xf>
    <xf numFmtId="0" fontId="18" fillId="3" borderId="48" xfId="0" applyFont="1" applyFill="1" applyBorder="1" applyAlignment="1">
      <alignment horizontal="center" vertical="center" wrapText="1"/>
    </xf>
    <xf numFmtId="0" fontId="18" fillId="3" borderId="44" xfId="0" applyFont="1" applyFill="1" applyBorder="1" applyAlignment="1">
      <alignment horizontal="center" vertical="center"/>
    </xf>
    <xf numFmtId="0" fontId="18" fillId="3" borderId="43" xfId="0" applyFont="1" applyFill="1" applyBorder="1" applyAlignment="1">
      <alignment horizontal="center" vertical="center"/>
    </xf>
    <xf numFmtId="0" fontId="18" fillId="3" borderId="41" xfId="0" applyFont="1" applyFill="1" applyBorder="1" applyAlignment="1">
      <alignment horizontal="center" vertical="center"/>
    </xf>
    <xf numFmtId="0" fontId="18" fillId="3" borderId="44" xfId="0" applyFont="1" applyFill="1" applyBorder="1" applyAlignment="1">
      <alignment horizontal="center" vertical="center" wrapText="1"/>
    </xf>
    <xf numFmtId="0" fontId="18" fillId="3" borderId="43" xfId="0" applyFont="1" applyFill="1" applyBorder="1" applyAlignment="1">
      <alignment horizontal="center" vertical="center" wrapText="1"/>
    </xf>
    <xf numFmtId="0" fontId="18" fillId="3" borderId="41" xfId="0" applyFont="1" applyFill="1" applyBorder="1" applyAlignment="1">
      <alignment horizontal="center" vertical="center" wrapText="1"/>
    </xf>
    <xf numFmtId="0" fontId="8" fillId="0" borderId="0" xfId="0" applyFont="1"/>
  </cellXfs>
  <cellStyles count="10">
    <cellStyle name="Migliaia" xfId="8" builtinId="3"/>
    <cellStyle name="Normale" xfId="0" builtinId="0"/>
    <cellStyle name="Normale_Foglio1" xfId="1" xr:uid="{00000000-0005-0000-0000-000002000000}"/>
    <cellStyle name="Normale_Foglio13" xfId="4" xr:uid="{00000000-0005-0000-0000-000003000000}"/>
    <cellStyle name="Normale_Foglio14" xfId="5" xr:uid="{00000000-0005-0000-0000-000004000000}"/>
    <cellStyle name="Normale_Foglio14 2" xfId="9" xr:uid="{00000000-0005-0000-0000-000005000000}"/>
    <cellStyle name="Normale_Foglio2" xfId="2" xr:uid="{00000000-0005-0000-0000-000006000000}"/>
    <cellStyle name="Normale_Foglio3" xfId="3" xr:uid="{00000000-0005-0000-0000-000007000000}"/>
    <cellStyle name="Normale_Foglio3 2" xfId="7" xr:uid="{00000000-0005-0000-0000-000008000000}"/>
    <cellStyle name="Normale_Foglio9" xfId="6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Attivazioni totali (media mobile</a:t>
            </a:r>
            <a:r>
              <a:rPr lang="en-US" baseline="0"/>
              <a:t> a 5)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7.6138012276024555E-2"/>
          <c:y val="9.159340929942178E-2"/>
          <c:w val="0.90986667918995212"/>
          <c:h val="0.7588782510140778"/>
        </c:manualLayout>
      </c:layout>
      <c:lineChart>
        <c:grouping val="standard"/>
        <c:varyColors val="0"/>
        <c:ser>
          <c:idx val="0"/>
          <c:order val="0"/>
          <c:tx>
            <c:strRef>
              <c:f>'Grafico 3.1'!$I$3</c:f>
              <c:strCache>
                <c:ptCount val="1"/>
                <c:pt idx="0">
                  <c:v>Maschi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'Grafico 3.1'!$H$4:$H$39</c:f>
              <c:strCache>
                <c:ptCount val="36"/>
                <c:pt idx="0">
                  <c:v>gen-19</c:v>
                </c:pt>
                <c:pt idx="1">
                  <c:v>feb-19</c:v>
                </c:pt>
                <c:pt idx="2">
                  <c:v>mar-19</c:v>
                </c:pt>
                <c:pt idx="3">
                  <c:v>apr-19</c:v>
                </c:pt>
                <c:pt idx="4">
                  <c:v>may-19</c:v>
                </c:pt>
                <c:pt idx="5">
                  <c:v>jun-19</c:v>
                </c:pt>
                <c:pt idx="6">
                  <c:v>jul-19</c:v>
                </c:pt>
                <c:pt idx="7">
                  <c:v>agu-19</c:v>
                </c:pt>
                <c:pt idx="8">
                  <c:v>sept-19</c:v>
                </c:pt>
                <c:pt idx="9">
                  <c:v>oct-19</c:v>
                </c:pt>
                <c:pt idx="10">
                  <c:v>nov-19</c:v>
                </c:pt>
                <c:pt idx="11">
                  <c:v>dec-19</c:v>
                </c:pt>
                <c:pt idx="12">
                  <c:v>gen-20</c:v>
                </c:pt>
                <c:pt idx="13">
                  <c:v>feb-20</c:v>
                </c:pt>
                <c:pt idx="14">
                  <c:v>mar-20</c:v>
                </c:pt>
                <c:pt idx="15">
                  <c:v>apr-20</c:v>
                </c:pt>
                <c:pt idx="16">
                  <c:v>may-20</c:v>
                </c:pt>
                <c:pt idx="17">
                  <c:v>jun-20</c:v>
                </c:pt>
                <c:pt idx="18">
                  <c:v>jul-20</c:v>
                </c:pt>
                <c:pt idx="19">
                  <c:v>agu-20</c:v>
                </c:pt>
                <c:pt idx="20">
                  <c:v>sept-20</c:v>
                </c:pt>
                <c:pt idx="21">
                  <c:v>oct-20</c:v>
                </c:pt>
                <c:pt idx="22">
                  <c:v>nov-20</c:v>
                </c:pt>
                <c:pt idx="23">
                  <c:v>dec-20</c:v>
                </c:pt>
                <c:pt idx="24">
                  <c:v>gen-21</c:v>
                </c:pt>
                <c:pt idx="25">
                  <c:v>feb-21</c:v>
                </c:pt>
                <c:pt idx="26">
                  <c:v>mar-21</c:v>
                </c:pt>
                <c:pt idx="27">
                  <c:v>apr-21</c:v>
                </c:pt>
                <c:pt idx="28">
                  <c:v>may-21</c:v>
                </c:pt>
                <c:pt idx="29">
                  <c:v>jun-21</c:v>
                </c:pt>
                <c:pt idx="30">
                  <c:v>jul-21</c:v>
                </c:pt>
                <c:pt idx="31">
                  <c:v>agu-21</c:v>
                </c:pt>
                <c:pt idx="32">
                  <c:v>sept-21</c:v>
                </c:pt>
                <c:pt idx="33">
                  <c:v>oct-21</c:v>
                </c:pt>
                <c:pt idx="34">
                  <c:v>nov-21</c:v>
                </c:pt>
                <c:pt idx="35">
                  <c:v>dec-21</c:v>
                </c:pt>
              </c:strCache>
            </c:strRef>
          </c:cat>
          <c:val>
            <c:numRef>
              <c:f>'Grafico 3.1'!$I$4:$I$39</c:f>
              <c:numCache>
                <c:formatCode>###0</c:formatCode>
                <c:ptCount val="36"/>
                <c:pt idx="0">
                  <c:v>581769.66666666663</c:v>
                </c:pt>
                <c:pt idx="1">
                  <c:v>581823.75</c:v>
                </c:pt>
                <c:pt idx="2">
                  <c:v>586288.6</c:v>
                </c:pt>
                <c:pt idx="3">
                  <c:v>574705</c:v>
                </c:pt>
                <c:pt idx="4">
                  <c:v>606639</c:v>
                </c:pt>
                <c:pt idx="5">
                  <c:v>581189.80000000005</c:v>
                </c:pt>
                <c:pt idx="6">
                  <c:v>616258.80000000005</c:v>
                </c:pt>
                <c:pt idx="7">
                  <c:v>622301.80000000005</c:v>
                </c:pt>
                <c:pt idx="8">
                  <c:v>589878.6</c:v>
                </c:pt>
                <c:pt idx="9">
                  <c:v>546908.19999999995</c:v>
                </c:pt>
                <c:pt idx="10">
                  <c:v>615604.6</c:v>
                </c:pt>
                <c:pt idx="11">
                  <c:v>561788.19999999995</c:v>
                </c:pt>
                <c:pt idx="12">
                  <c:v>507214.2</c:v>
                </c:pt>
                <c:pt idx="13">
                  <c:v>442450</c:v>
                </c:pt>
                <c:pt idx="14">
                  <c:v>431542.4</c:v>
                </c:pt>
                <c:pt idx="15">
                  <c:v>386258.2</c:v>
                </c:pt>
                <c:pt idx="16">
                  <c:v>405999.6</c:v>
                </c:pt>
                <c:pt idx="17">
                  <c:v>413047.6</c:v>
                </c:pt>
                <c:pt idx="18">
                  <c:v>509613.4</c:v>
                </c:pt>
                <c:pt idx="19">
                  <c:v>556116</c:v>
                </c:pt>
                <c:pt idx="20">
                  <c:v>542266.19999999995</c:v>
                </c:pt>
                <c:pt idx="21">
                  <c:v>482867</c:v>
                </c:pt>
                <c:pt idx="22">
                  <c:v>526757.6</c:v>
                </c:pt>
                <c:pt idx="23">
                  <c:v>472452.4</c:v>
                </c:pt>
                <c:pt idx="24">
                  <c:v>441951.6</c:v>
                </c:pt>
                <c:pt idx="25">
                  <c:v>439519.4</c:v>
                </c:pt>
                <c:pt idx="26">
                  <c:v>496535.2</c:v>
                </c:pt>
                <c:pt idx="27">
                  <c:v>514425.4</c:v>
                </c:pt>
                <c:pt idx="28">
                  <c:v>562725.80000000005</c:v>
                </c:pt>
                <c:pt idx="29">
                  <c:v>555519.80000000005</c:v>
                </c:pt>
                <c:pt idx="30">
                  <c:v>621611.19999999995</c:v>
                </c:pt>
                <c:pt idx="31">
                  <c:v>637048</c:v>
                </c:pt>
                <c:pt idx="32">
                  <c:v>608200</c:v>
                </c:pt>
                <c:pt idx="33">
                  <c:v>567530.80000000005</c:v>
                </c:pt>
                <c:pt idx="34">
                  <c:v>606229.75</c:v>
                </c:pt>
                <c:pt idx="35">
                  <c:v>550823.33333333337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F6-49C8-83DE-58E0879CECCE}"/>
            </c:ext>
          </c:extLst>
        </c:ser>
        <c:ser>
          <c:idx val="1"/>
          <c:order val="1"/>
          <c:tx>
            <c:strRef>
              <c:f>'Grafico 3.1'!$J$3</c:f>
              <c:strCache>
                <c:ptCount val="1"/>
                <c:pt idx="0">
                  <c:v>Femmine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'Grafico 3.1'!$H$4:$H$39</c:f>
              <c:strCache>
                <c:ptCount val="36"/>
                <c:pt idx="0">
                  <c:v>gen-19</c:v>
                </c:pt>
                <c:pt idx="1">
                  <c:v>feb-19</c:v>
                </c:pt>
                <c:pt idx="2">
                  <c:v>mar-19</c:v>
                </c:pt>
                <c:pt idx="3">
                  <c:v>apr-19</c:v>
                </c:pt>
                <c:pt idx="4">
                  <c:v>may-19</c:v>
                </c:pt>
                <c:pt idx="5">
                  <c:v>jun-19</c:v>
                </c:pt>
                <c:pt idx="6">
                  <c:v>jul-19</c:v>
                </c:pt>
                <c:pt idx="7">
                  <c:v>agu-19</c:v>
                </c:pt>
                <c:pt idx="8">
                  <c:v>sept-19</c:v>
                </c:pt>
                <c:pt idx="9">
                  <c:v>oct-19</c:v>
                </c:pt>
                <c:pt idx="10">
                  <c:v>nov-19</c:v>
                </c:pt>
                <c:pt idx="11">
                  <c:v>dec-19</c:v>
                </c:pt>
                <c:pt idx="12">
                  <c:v>gen-20</c:v>
                </c:pt>
                <c:pt idx="13">
                  <c:v>feb-20</c:v>
                </c:pt>
                <c:pt idx="14">
                  <c:v>mar-20</c:v>
                </c:pt>
                <c:pt idx="15">
                  <c:v>apr-20</c:v>
                </c:pt>
                <c:pt idx="16">
                  <c:v>may-20</c:v>
                </c:pt>
                <c:pt idx="17">
                  <c:v>jun-20</c:v>
                </c:pt>
                <c:pt idx="18">
                  <c:v>jul-20</c:v>
                </c:pt>
                <c:pt idx="19">
                  <c:v>agu-20</c:v>
                </c:pt>
                <c:pt idx="20">
                  <c:v>sept-20</c:v>
                </c:pt>
                <c:pt idx="21">
                  <c:v>oct-20</c:v>
                </c:pt>
                <c:pt idx="22">
                  <c:v>nov-20</c:v>
                </c:pt>
                <c:pt idx="23">
                  <c:v>dec-20</c:v>
                </c:pt>
                <c:pt idx="24">
                  <c:v>gen-21</c:v>
                </c:pt>
                <c:pt idx="25">
                  <c:v>feb-21</c:v>
                </c:pt>
                <c:pt idx="26">
                  <c:v>mar-21</c:v>
                </c:pt>
                <c:pt idx="27">
                  <c:v>apr-21</c:v>
                </c:pt>
                <c:pt idx="28">
                  <c:v>may-21</c:v>
                </c:pt>
                <c:pt idx="29">
                  <c:v>jun-21</c:v>
                </c:pt>
                <c:pt idx="30">
                  <c:v>jul-21</c:v>
                </c:pt>
                <c:pt idx="31">
                  <c:v>agu-21</c:v>
                </c:pt>
                <c:pt idx="32">
                  <c:v>sept-21</c:v>
                </c:pt>
                <c:pt idx="33">
                  <c:v>oct-21</c:v>
                </c:pt>
                <c:pt idx="34">
                  <c:v>nov-21</c:v>
                </c:pt>
                <c:pt idx="35">
                  <c:v>dec-21</c:v>
                </c:pt>
              </c:strCache>
            </c:strRef>
          </c:cat>
          <c:val>
            <c:numRef>
              <c:f>'Grafico 3.1'!$J$4:$J$39</c:f>
              <c:numCache>
                <c:formatCode>###0</c:formatCode>
                <c:ptCount val="36"/>
                <c:pt idx="0">
                  <c:v>452239</c:v>
                </c:pt>
                <c:pt idx="1">
                  <c:v>459492.25</c:v>
                </c:pt>
                <c:pt idx="2">
                  <c:v>465529</c:v>
                </c:pt>
                <c:pt idx="3">
                  <c:v>464294.6</c:v>
                </c:pt>
                <c:pt idx="4">
                  <c:v>480677.2</c:v>
                </c:pt>
                <c:pt idx="5">
                  <c:v>451287.8</c:v>
                </c:pt>
                <c:pt idx="6">
                  <c:v>511270.6</c:v>
                </c:pt>
                <c:pt idx="7">
                  <c:v>526046.4</c:v>
                </c:pt>
                <c:pt idx="8">
                  <c:v>506049</c:v>
                </c:pt>
                <c:pt idx="9">
                  <c:v>486518.4</c:v>
                </c:pt>
                <c:pt idx="10">
                  <c:v>538343.19999999995</c:v>
                </c:pt>
                <c:pt idx="11">
                  <c:v>459156.4</c:v>
                </c:pt>
                <c:pt idx="12">
                  <c:v>402479.4</c:v>
                </c:pt>
                <c:pt idx="13">
                  <c:v>344011</c:v>
                </c:pt>
                <c:pt idx="14">
                  <c:v>318598</c:v>
                </c:pt>
                <c:pt idx="15">
                  <c:v>289786.8</c:v>
                </c:pt>
                <c:pt idx="16">
                  <c:v>301565.40000000002</c:v>
                </c:pt>
                <c:pt idx="17">
                  <c:v>301271.2</c:v>
                </c:pt>
                <c:pt idx="18">
                  <c:v>414717.4</c:v>
                </c:pt>
                <c:pt idx="19">
                  <c:v>481725</c:v>
                </c:pt>
                <c:pt idx="20">
                  <c:v>480058.8</c:v>
                </c:pt>
                <c:pt idx="21">
                  <c:v>441325.6</c:v>
                </c:pt>
                <c:pt idx="22">
                  <c:v>472689</c:v>
                </c:pt>
                <c:pt idx="23">
                  <c:v>394209</c:v>
                </c:pt>
                <c:pt idx="24">
                  <c:v>342323.8</c:v>
                </c:pt>
                <c:pt idx="25">
                  <c:v>333916.59999999998</c:v>
                </c:pt>
                <c:pt idx="26">
                  <c:v>378040.4</c:v>
                </c:pt>
                <c:pt idx="27">
                  <c:v>402232.8</c:v>
                </c:pt>
                <c:pt idx="28">
                  <c:v>433168.8</c:v>
                </c:pt>
                <c:pt idx="29">
                  <c:v>427188.8</c:v>
                </c:pt>
                <c:pt idx="30">
                  <c:v>524578.6</c:v>
                </c:pt>
                <c:pt idx="31">
                  <c:v>547657</c:v>
                </c:pt>
                <c:pt idx="32">
                  <c:v>529020.80000000005</c:v>
                </c:pt>
                <c:pt idx="33">
                  <c:v>513417.8</c:v>
                </c:pt>
                <c:pt idx="34">
                  <c:v>569695.5</c:v>
                </c:pt>
                <c:pt idx="35">
                  <c:v>481539.33333333331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F6-49C8-83DE-58E0879CECCE}"/>
            </c:ext>
          </c:extLst>
        </c:ser>
        <c:ser>
          <c:idx val="2"/>
          <c:order val="2"/>
          <c:tx>
            <c:strRef>
              <c:f>'Grafico 3.1'!$K$3</c:f>
              <c:strCache>
                <c:ptCount val="1"/>
                <c:pt idx="0">
                  <c:v>Totale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'Grafico 3.1'!$H$4:$H$39</c:f>
              <c:strCache>
                <c:ptCount val="36"/>
                <c:pt idx="0">
                  <c:v>gen-19</c:v>
                </c:pt>
                <c:pt idx="1">
                  <c:v>feb-19</c:v>
                </c:pt>
                <c:pt idx="2">
                  <c:v>mar-19</c:v>
                </c:pt>
                <c:pt idx="3">
                  <c:v>apr-19</c:v>
                </c:pt>
                <c:pt idx="4">
                  <c:v>may-19</c:v>
                </c:pt>
                <c:pt idx="5">
                  <c:v>jun-19</c:v>
                </c:pt>
                <c:pt idx="6">
                  <c:v>jul-19</c:v>
                </c:pt>
                <c:pt idx="7">
                  <c:v>agu-19</c:v>
                </c:pt>
                <c:pt idx="8">
                  <c:v>sept-19</c:v>
                </c:pt>
                <c:pt idx="9">
                  <c:v>oct-19</c:v>
                </c:pt>
                <c:pt idx="10">
                  <c:v>nov-19</c:v>
                </c:pt>
                <c:pt idx="11">
                  <c:v>dec-19</c:v>
                </c:pt>
                <c:pt idx="12">
                  <c:v>gen-20</c:v>
                </c:pt>
                <c:pt idx="13">
                  <c:v>feb-20</c:v>
                </c:pt>
                <c:pt idx="14">
                  <c:v>mar-20</c:v>
                </c:pt>
                <c:pt idx="15">
                  <c:v>apr-20</c:v>
                </c:pt>
                <c:pt idx="16">
                  <c:v>may-20</c:v>
                </c:pt>
                <c:pt idx="17">
                  <c:v>jun-20</c:v>
                </c:pt>
                <c:pt idx="18">
                  <c:v>jul-20</c:v>
                </c:pt>
                <c:pt idx="19">
                  <c:v>agu-20</c:v>
                </c:pt>
                <c:pt idx="20">
                  <c:v>sept-20</c:v>
                </c:pt>
                <c:pt idx="21">
                  <c:v>oct-20</c:v>
                </c:pt>
                <c:pt idx="22">
                  <c:v>nov-20</c:v>
                </c:pt>
                <c:pt idx="23">
                  <c:v>dec-20</c:v>
                </c:pt>
                <c:pt idx="24">
                  <c:v>gen-21</c:v>
                </c:pt>
                <c:pt idx="25">
                  <c:v>feb-21</c:v>
                </c:pt>
                <c:pt idx="26">
                  <c:v>mar-21</c:v>
                </c:pt>
                <c:pt idx="27">
                  <c:v>apr-21</c:v>
                </c:pt>
                <c:pt idx="28">
                  <c:v>may-21</c:v>
                </c:pt>
                <c:pt idx="29">
                  <c:v>jun-21</c:v>
                </c:pt>
                <c:pt idx="30">
                  <c:v>jul-21</c:v>
                </c:pt>
                <c:pt idx="31">
                  <c:v>agu-21</c:v>
                </c:pt>
                <c:pt idx="32">
                  <c:v>sept-21</c:v>
                </c:pt>
                <c:pt idx="33">
                  <c:v>oct-21</c:v>
                </c:pt>
                <c:pt idx="34">
                  <c:v>nov-21</c:v>
                </c:pt>
                <c:pt idx="35">
                  <c:v>dec-21</c:v>
                </c:pt>
              </c:strCache>
            </c:strRef>
          </c:cat>
          <c:val>
            <c:numRef>
              <c:f>'Grafico 3.1'!$K$4:$K$39</c:f>
              <c:numCache>
                <c:formatCode>###0</c:formatCode>
                <c:ptCount val="36"/>
                <c:pt idx="0">
                  <c:v>1034008.6666666666</c:v>
                </c:pt>
                <c:pt idx="1">
                  <c:v>1041316</c:v>
                </c:pt>
                <c:pt idx="2">
                  <c:v>1051817.6000000001</c:v>
                </c:pt>
                <c:pt idx="3">
                  <c:v>1038999.6</c:v>
                </c:pt>
                <c:pt idx="4">
                  <c:v>1087316.2</c:v>
                </c:pt>
                <c:pt idx="5">
                  <c:v>1032477.6</c:v>
                </c:pt>
                <c:pt idx="6">
                  <c:v>1127529.3999999999</c:v>
                </c:pt>
                <c:pt idx="7">
                  <c:v>1148348.2</c:v>
                </c:pt>
                <c:pt idx="8">
                  <c:v>1095927.6000000001</c:v>
                </c:pt>
                <c:pt idx="9">
                  <c:v>1033426.6</c:v>
                </c:pt>
                <c:pt idx="10">
                  <c:v>1153947.8</c:v>
                </c:pt>
                <c:pt idx="11">
                  <c:v>1020944.6</c:v>
                </c:pt>
                <c:pt idx="12">
                  <c:v>909693.6</c:v>
                </c:pt>
                <c:pt idx="13">
                  <c:v>786461</c:v>
                </c:pt>
                <c:pt idx="14">
                  <c:v>750140.4</c:v>
                </c:pt>
                <c:pt idx="15">
                  <c:v>676045</c:v>
                </c:pt>
                <c:pt idx="16">
                  <c:v>707565</c:v>
                </c:pt>
                <c:pt idx="17">
                  <c:v>714318.8</c:v>
                </c:pt>
                <c:pt idx="18">
                  <c:v>924330.8</c:v>
                </c:pt>
                <c:pt idx="19">
                  <c:v>1037841</c:v>
                </c:pt>
                <c:pt idx="20">
                  <c:v>1022325</c:v>
                </c:pt>
                <c:pt idx="21">
                  <c:v>924192.6</c:v>
                </c:pt>
                <c:pt idx="22">
                  <c:v>999446.6</c:v>
                </c:pt>
                <c:pt idx="23">
                  <c:v>866661.4</c:v>
                </c:pt>
                <c:pt idx="24">
                  <c:v>784275.4</c:v>
                </c:pt>
                <c:pt idx="25">
                  <c:v>773436</c:v>
                </c:pt>
                <c:pt idx="26">
                  <c:v>874575.6</c:v>
                </c:pt>
                <c:pt idx="27">
                  <c:v>916658.2</c:v>
                </c:pt>
                <c:pt idx="28">
                  <c:v>995894.6</c:v>
                </c:pt>
                <c:pt idx="29">
                  <c:v>982708.6</c:v>
                </c:pt>
                <c:pt idx="30">
                  <c:v>1146189.8</c:v>
                </c:pt>
                <c:pt idx="31">
                  <c:v>1184705</c:v>
                </c:pt>
                <c:pt idx="32">
                  <c:v>1137220.8</c:v>
                </c:pt>
                <c:pt idx="33">
                  <c:v>1080948.6000000001</c:v>
                </c:pt>
                <c:pt idx="34">
                  <c:v>1175925.25</c:v>
                </c:pt>
                <c:pt idx="35">
                  <c:v>1032362.6666666666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F6-49C8-83DE-58E0879CE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964736"/>
        <c:axId val="178982912"/>
      </c:lineChart>
      <c:catAx>
        <c:axId val="17896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8982912"/>
        <c:crosses val="autoZero"/>
        <c:auto val="1"/>
        <c:lblAlgn val="ctr"/>
        <c:lblOffset val="100"/>
        <c:noMultiLvlLbl val="1"/>
      </c:catAx>
      <c:valAx>
        <c:axId val="17898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8964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902856139045609"/>
          <c:y val="0.1143162919332012"/>
          <c:w val="0.2519217971769277"/>
          <c:h val="6.32027081903648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/>
              <a:t>% var 2020/2019 </a:t>
            </a:r>
          </a:p>
        </c:rich>
      </c:tx>
      <c:layout>
        <c:manualLayout>
          <c:xMode val="edge"/>
          <c:yMode val="edge"/>
          <c:x val="1.9587615497773214E-2"/>
          <c:y val="9.1448050735974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47873035742920805"/>
          <c:y val="6.3982551048580125E-2"/>
          <c:w val="0.42501621647177207"/>
          <c:h val="0.8841779433903973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'Grafico 3.6'!$C$3</c:f>
              <c:strCache>
                <c:ptCount val="1"/>
                <c:pt idx="0">
                  <c:v>Cittadino Italiano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3.6'!$B$4:$B$13</c:f>
              <c:strCache>
                <c:ptCount val="10"/>
                <c:pt idx="0">
                  <c:v>AGRICOLTURA (A) </c:v>
                </c:pt>
                <c:pt idx="1">
                  <c:v>INDUSTRIA IN SENSO STRETTO (B, C, D, E) </c:v>
                </c:pt>
                <c:pt idx="2">
                  <c:v>EDILIZIA (F) </c:v>
                </c:pt>
                <c:pt idx="3">
                  <c:v>COMMERCIO (G) </c:v>
                </c:pt>
                <c:pt idx="4">
                  <c:v>TRASPORTO, MAGAZZINAGGIO E ALTRI SERVIZI DI MERCATO (H,J,K,L,M,N) </c:v>
                </c:pt>
                <c:pt idx="5">
                  <c:v>ALLOGGIO E RISTORAZIONE (I)</c:v>
                </c:pt>
                <c:pt idx="6">
                  <c:v>SANITÀ E ASSISTENZA SOCIALE (Q) </c:v>
                </c:pt>
                <c:pt idx="7">
                  <c:v>ATTIVITÀ ARTISTICHE, SPORTIVE E DI INTRATTENIMENTO (R)</c:v>
                </c:pt>
                <c:pt idx="8">
                  <c:v>ATTIVITÀ DI FAMIGLIE E CONVIVENZE COME DATORI DI LAVORO PER PERSONALE DOMESTICO (T)</c:v>
                </c:pt>
                <c:pt idx="9">
                  <c:v>ALTRE ATTIVITÀ DI SERVIZI (S, O,P,U)</c:v>
                </c:pt>
              </c:strCache>
            </c:strRef>
          </c:cat>
          <c:val>
            <c:numRef>
              <c:f>'Grafico 3.6'!$C$4:$C$13</c:f>
              <c:numCache>
                <c:formatCode>0.0</c:formatCode>
                <c:ptCount val="10"/>
                <c:pt idx="0">
                  <c:v>0.11319008368402281</c:v>
                </c:pt>
                <c:pt idx="1">
                  <c:v>-19.876690083186695</c:v>
                </c:pt>
                <c:pt idx="2">
                  <c:v>-9.3095048885755318</c:v>
                </c:pt>
                <c:pt idx="3">
                  <c:v>-20.646641197143698</c:v>
                </c:pt>
                <c:pt idx="4">
                  <c:v>-19.42071869745649</c:v>
                </c:pt>
                <c:pt idx="5">
                  <c:v>-46.338999552109975</c:v>
                </c:pt>
                <c:pt idx="6">
                  <c:v>6.9475077815805406</c:v>
                </c:pt>
                <c:pt idx="7">
                  <c:v>-41.246827756327278</c:v>
                </c:pt>
                <c:pt idx="8">
                  <c:v>34.36194273009545</c:v>
                </c:pt>
                <c:pt idx="9">
                  <c:v>-26.128795298726736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33-40F1-80BF-4624F44AD88E}"/>
            </c:ext>
          </c:extLst>
        </c:ser>
        <c:ser>
          <c:idx val="1"/>
          <c:order val="1"/>
          <c:tx>
            <c:strRef>
              <c:f>'Grafico 3.6'!$D$3</c:f>
              <c:strCache>
                <c:ptCount val="1"/>
                <c:pt idx="0">
                  <c:v>Extra UE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3.6'!$B$4:$B$13</c:f>
              <c:strCache>
                <c:ptCount val="10"/>
                <c:pt idx="0">
                  <c:v>AGRICOLTURA (A) </c:v>
                </c:pt>
                <c:pt idx="1">
                  <c:v>INDUSTRIA IN SENSO STRETTO (B, C, D, E) </c:v>
                </c:pt>
                <c:pt idx="2">
                  <c:v>EDILIZIA (F) </c:v>
                </c:pt>
                <c:pt idx="3">
                  <c:v>COMMERCIO (G) </c:v>
                </c:pt>
                <c:pt idx="4">
                  <c:v>TRASPORTO, MAGAZZINAGGIO E ALTRI SERVIZI DI MERCATO (H,J,K,L,M,N) </c:v>
                </c:pt>
                <c:pt idx="5">
                  <c:v>ALLOGGIO E RISTORAZIONE (I)</c:v>
                </c:pt>
                <c:pt idx="6">
                  <c:v>SANITÀ E ASSISTENZA SOCIALE (Q) </c:v>
                </c:pt>
                <c:pt idx="7">
                  <c:v>ATTIVITÀ ARTISTICHE, SPORTIVE E DI INTRATTENIMENTO (R)</c:v>
                </c:pt>
                <c:pt idx="8">
                  <c:v>ATTIVITÀ DI FAMIGLIE E CONVIVENZE COME DATORI DI LAVORO PER PERSONALE DOMESTICO (T)</c:v>
                </c:pt>
                <c:pt idx="9">
                  <c:v>ALTRE ATTIVITÀ DI SERVIZI (S, O,P,U)</c:v>
                </c:pt>
              </c:strCache>
            </c:strRef>
          </c:cat>
          <c:val>
            <c:numRef>
              <c:f>'Grafico 3.6'!$D$4:$D$13</c:f>
              <c:numCache>
                <c:formatCode>0.0</c:formatCode>
                <c:ptCount val="10"/>
                <c:pt idx="0">
                  <c:v>2.8205928559083087</c:v>
                </c:pt>
                <c:pt idx="1">
                  <c:v>-20.829905543758695</c:v>
                </c:pt>
                <c:pt idx="2">
                  <c:v>-9.8992675753090218</c:v>
                </c:pt>
                <c:pt idx="3">
                  <c:v>-24.328859060402685</c:v>
                </c:pt>
                <c:pt idx="4">
                  <c:v>-23.745577429704408</c:v>
                </c:pt>
                <c:pt idx="5">
                  <c:v>-52.484209029138142</c:v>
                </c:pt>
                <c:pt idx="6">
                  <c:v>-5.3053129409969868</c:v>
                </c:pt>
                <c:pt idx="7">
                  <c:v>-46.924641990766105</c:v>
                </c:pt>
                <c:pt idx="8">
                  <c:v>67.270133026627022</c:v>
                </c:pt>
                <c:pt idx="9">
                  <c:v>-2.1937315084309525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33-40F1-80BF-4624F44AD88E}"/>
            </c:ext>
          </c:extLst>
        </c:ser>
        <c:ser>
          <c:idx val="2"/>
          <c:order val="2"/>
          <c:tx>
            <c:strRef>
              <c:f>'Grafico 3.6'!$E$3</c:f>
              <c:strCache>
                <c:ptCount val="1"/>
                <c:pt idx="0">
                  <c:v>UE</c:v>
                </c:pt>
              </c:strCache>
            </c:strRef>
          </c:tx>
          <c:spPr>
            <a:pattFill prst="narVert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t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F08-4ABC-A069-918F8F5C70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3.6'!$B$4:$B$13</c:f>
              <c:strCache>
                <c:ptCount val="10"/>
                <c:pt idx="0">
                  <c:v>AGRICOLTURA (A) </c:v>
                </c:pt>
                <c:pt idx="1">
                  <c:v>INDUSTRIA IN SENSO STRETTO (B, C, D, E) </c:v>
                </c:pt>
                <c:pt idx="2">
                  <c:v>EDILIZIA (F) </c:v>
                </c:pt>
                <c:pt idx="3">
                  <c:v>COMMERCIO (G) </c:v>
                </c:pt>
                <c:pt idx="4">
                  <c:v>TRASPORTO, MAGAZZINAGGIO E ALTRI SERVIZI DI MERCATO (H,J,K,L,M,N) </c:v>
                </c:pt>
                <c:pt idx="5">
                  <c:v>ALLOGGIO E RISTORAZIONE (I)</c:v>
                </c:pt>
                <c:pt idx="6">
                  <c:v>SANITÀ E ASSISTENZA SOCIALE (Q) </c:v>
                </c:pt>
                <c:pt idx="7">
                  <c:v>ATTIVITÀ ARTISTICHE, SPORTIVE E DI INTRATTENIMENTO (R)</c:v>
                </c:pt>
                <c:pt idx="8">
                  <c:v>ATTIVITÀ DI FAMIGLIE E CONVIVENZE COME DATORI DI LAVORO PER PERSONALE DOMESTICO (T)</c:v>
                </c:pt>
                <c:pt idx="9">
                  <c:v>ALTRE ATTIVITÀ DI SERVIZI (S, O,P,U)</c:v>
                </c:pt>
              </c:strCache>
            </c:strRef>
          </c:cat>
          <c:val>
            <c:numRef>
              <c:f>'Grafico 3.6'!$E$4:$E$13</c:f>
              <c:numCache>
                <c:formatCode>0.0</c:formatCode>
                <c:ptCount val="10"/>
                <c:pt idx="0">
                  <c:v>-16.60793291490894</c:v>
                </c:pt>
                <c:pt idx="1">
                  <c:v>-21.527662213884813</c:v>
                </c:pt>
                <c:pt idx="2">
                  <c:v>-18.272553563442695</c:v>
                </c:pt>
                <c:pt idx="3">
                  <c:v>-19.10482201635617</c:v>
                </c:pt>
                <c:pt idx="4">
                  <c:v>-25.34105673451711</c:v>
                </c:pt>
                <c:pt idx="5">
                  <c:v>-52.593712481657697</c:v>
                </c:pt>
                <c:pt idx="6">
                  <c:v>-3.9585669987464538</c:v>
                </c:pt>
                <c:pt idx="7">
                  <c:v>-50.647496686040583</c:v>
                </c:pt>
                <c:pt idx="8">
                  <c:v>0.50905944727814156</c:v>
                </c:pt>
                <c:pt idx="9">
                  <c:v>-0.76364831719220172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33-40F1-80BF-4624F44AD88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199783168"/>
        <c:axId val="199784704"/>
      </c:barChart>
      <c:catAx>
        <c:axId val="19978316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9784704"/>
        <c:crosses val="autoZero"/>
        <c:auto val="1"/>
        <c:lblAlgn val="ctr"/>
        <c:lblOffset val="100"/>
        <c:noMultiLvlLbl val="0"/>
      </c:catAx>
      <c:valAx>
        <c:axId val="199784704"/>
        <c:scaling>
          <c:orientation val="minMax"/>
        </c:scaling>
        <c:delete val="0"/>
        <c:axPos val="b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978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614548933390981"/>
          <c:y val="0.41297575988021801"/>
          <c:w val="0.22685229876528623"/>
          <c:h val="0.126162203034242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/>
              <a:t>% var 2021/2019 </a:t>
            </a:r>
          </a:p>
        </c:rich>
      </c:tx>
      <c:layout>
        <c:manualLayout>
          <c:xMode val="edge"/>
          <c:yMode val="edge"/>
          <c:x val="2.3099731921911854E-2"/>
          <c:y val="9.308651411544806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0340666652003694"/>
          <c:y val="5.2230074927081239E-2"/>
          <c:w val="0.84784151893722781"/>
          <c:h val="0.8907683641782007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'Grafico 3.6'!$G$3</c:f>
              <c:strCache>
                <c:ptCount val="1"/>
                <c:pt idx="0">
                  <c:v>Cittadino Italiano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3.6'!$F$4:$F$13</c:f>
              <c:strCache>
                <c:ptCount val="10"/>
                <c:pt idx="0">
                  <c:v>AGRICOLTURA (A) </c:v>
                </c:pt>
                <c:pt idx="1">
                  <c:v>INDUSTRIA IN SENSO STRETTO (B, C, D, E) </c:v>
                </c:pt>
                <c:pt idx="2">
                  <c:v>EDILIZIA (F) </c:v>
                </c:pt>
                <c:pt idx="3">
                  <c:v>COMMERCIO (G) </c:v>
                </c:pt>
                <c:pt idx="4">
                  <c:v>TRASPORTO, MAGAZZINAGGIO E ALTRI SERVIZI  (H,J,K,L,M,N) </c:v>
                </c:pt>
                <c:pt idx="5">
                  <c:v>ALLOGGIO E RISTORAZIONE (I)</c:v>
                </c:pt>
                <c:pt idx="6">
                  <c:v>SANITÀ E ASSISTENZA SOCIALE (Q) </c:v>
                </c:pt>
                <c:pt idx="7">
                  <c:v>ATTIVITÀ ARTISTICHE, SPORTIVE E DI INTRATTENIMENTO (R)</c:v>
                </c:pt>
                <c:pt idx="8">
                  <c:v>ATTIVITÀ DI FAMIGLIE E CONVIVENZE COME DATORI DI LAVORO PER PERSONALE DOMESTICO (T)</c:v>
                </c:pt>
                <c:pt idx="9">
                  <c:v>ALTRE ATTIVITÀ DI SERVIZI (S, O,P,U)</c:v>
                </c:pt>
              </c:strCache>
            </c:strRef>
          </c:cat>
          <c:val>
            <c:numRef>
              <c:f>'Grafico 3.6'!$G$4:$G$13</c:f>
              <c:numCache>
                <c:formatCode>0.0</c:formatCode>
                <c:ptCount val="10"/>
                <c:pt idx="0">
                  <c:v>-5.1891561541703961</c:v>
                </c:pt>
                <c:pt idx="1">
                  <c:v>-1.3131646680448186</c:v>
                </c:pt>
                <c:pt idx="2">
                  <c:v>8.7207646453118883</c:v>
                </c:pt>
                <c:pt idx="3">
                  <c:v>-7.4620526182380349</c:v>
                </c:pt>
                <c:pt idx="4">
                  <c:v>2.2806752090689777</c:v>
                </c:pt>
                <c:pt idx="5">
                  <c:v>-28.821008158691498</c:v>
                </c:pt>
                <c:pt idx="6">
                  <c:v>11.464627258771003</c:v>
                </c:pt>
                <c:pt idx="7">
                  <c:v>-18.382472118670222</c:v>
                </c:pt>
                <c:pt idx="8">
                  <c:v>9.1838846935255116</c:v>
                </c:pt>
                <c:pt idx="9">
                  <c:v>-15.86749685182594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8-46EA-B260-A7F517549C81}"/>
            </c:ext>
          </c:extLst>
        </c:ser>
        <c:ser>
          <c:idx val="1"/>
          <c:order val="1"/>
          <c:tx>
            <c:strRef>
              <c:f>'Grafico 3.6'!$H$3</c:f>
              <c:strCache>
                <c:ptCount val="1"/>
                <c:pt idx="0">
                  <c:v>Extra UE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3.6'!$F$4:$F$13</c:f>
              <c:strCache>
                <c:ptCount val="10"/>
                <c:pt idx="0">
                  <c:v>AGRICOLTURA (A) </c:v>
                </c:pt>
                <c:pt idx="1">
                  <c:v>INDUSTRIA IN SENSO STRETTO (B, C, D, E) </c:v>
                </c:pt>
                <c:pt idx="2">
                  <c:v>EDILIZIA (F) </c:v>
                </c:pt>
                <c:pt idx="3">
                  <c:v>COMMERCIO (G) </c:v>
                </c:pt>
                <c:pt idx="4">
                  <c:v>TRASPORTO, MAGAZZINAGGIO E ALTRI SERVIZI  (H,J,K,L,M,N) </c:v>
                </c:pt>
                <c:pt idx="5">
                  <c:v>ALLOGGIO E RISTORAZIONE (I)</c:v>
                </c:pt>
                <c:pt idx="6">
                  <c:v>SANITÀ E ASSISTENZA SOCIALE (Q) </c:v>
                </c:pt>
                <c:pt idx="7">
                  <c:v>ATTIVITÀ ARTISTICHE, SPORTIVE E DI INTRATTENIMENTO (R)</c:v>
                </c:pt>
                <c:pt idx="8">
                  <c:v>ATTIVITÀ DI FAMIGLIE E CONVIVENZE COME DATORI DI LAVORO PER PERSONALE DOMESTICO (T)</c:v>
                </c:pt>
                <c:pt idx="9">
                  <c:v>ALTRE ATTIVITÀ DI SERVIZI (S, O,P,U)</c:v>
                </c:pt>
              </c:strCache>
            </c:strRef>
          </c:cat>
          <c:val>
            <c:numRef>
              <c:f>'Grafico 3.6'!$H$4:$H$13</c:f>
              <c:numCache>
                <c:formatCode>0.0</c:formatCode>
                <c:ptCount val="10"/>
                <c:pt idx="0">
                  <c:v>3.9079166978374769</c:v>
                </c:pt>
                <c:pt idx="1">
                  <c:v>8.9270408448944956</c:v>
                </c:pt>
                <c:pt idx="2">
                  <c:v>28.892327803302642</c:v>
                </c:pt>
                <c:pt idx="3">
                  <c:v>-8.9729509863738048</c:v>
                </c:pt>
                <c:pt idx="4">
                  <c:v>-2.4110067433703417</c:v>
                </c:pt>
                <c:pt idx="5">
                  <c:v>-30.229122623273014</c:v>
                </c:pt>
                <c:pt idx="6">
                  <c:v>9.9774972348297037</c:v>
                </c:pt>
                <c:pt idx="7">
                  <c:v>-33.543313248297991</c:v>
                </c:pt>
                <c:pt idx="8">
                  <c:v>25.247390464616654</c:v>
                </c:pt>
                <c:pt idx="9">
                  <c:v>-0.76251413176821503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8-46EA-B260-A7F517549C81}"/>
            </c:ext>
          </c:extLst>
        </c:ser>
        <c:ser>
          <c:idx val="2"/>
          <c:order val="2"/>
          <c:tx>
            <c:strRef>
              <c:f>'Grafico 3.6'!$I$3</c:f>
              <c:strCache>
                <c:ptCount val="1"/>
                <c:pt idx="0">
                  <c:v>UE</c:v>
                </c:pt>
              </c:strCache>
            </c:strRef>
          </c:tx>
          <c:spPr>
            <a:pattFill prst="narVert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3.6'!$F$4:$F$13</c:f>
              <c:strCache>
                <c:ptCount val="10"/>
                <c:pt idx="0">
                  <c:v>AGRICOLTURA (A) </c:v>
                </c:pt>
                <c:pt idx="1">
                  <c:v>INDUSTRIA IN SENSO STRETTO (B, C, D, E) </c:v>
                </c:pt>
                <c:pt idx="2">
                  <c:v>EDILIZIA (F) </c:v>
                </c:pt>
                <c:pt idx="3">
                  <c:v>COMMERCIO (G) </c:v>
                </c:pt>
                <c:pt idx="4">
                  <c:v>TRASPORTO, MAGAZZINAGGIO E ALTRI SERVIZI  (H,J,K,L,M,N) </c:v>
                </c:pt>
                <c:pt idx="5">
                  <c:v>ALLOGGIO E RISTORAZIONE (I)</c:v>
                </c:pt>
                <c:pt idx="6">
                  <c:v>SANITÀ E ASSISTENZA SOCIALE (Q) </c:v>
                </c:pt>
                <c:pt idx="7">
                  <c:v>ATTIVITÀ ARTISTICHE, SPORTIVE E DI INTRATTENIMENTO (R)</c:v>
                </c:pt>
                <c:pt idx="8">
                  <c:v>ATTIVITÀ DI FAMIGLIE E CONVIVENZE COME DATORI DI LAVORO PER PERSONALE DOMESTICO (T)</c:v>
                </c:pt>
                <c:pt idx="9">
                  <c:v>ALTRE ATTIVITÀ DI SERVIZI (S, O,P,U)</c:v>
                </c:pt>
              </c:strCache>
            </c:strRef>
          </c:cat>
          <c:val>
            <c:numRef>
              <c:f>'Grafico 3.6'!$I$4:$I$13</c:f>
              <c:numCache>
                <c:formatCode>0.0</c:formatCode>
                <c:ptCount val="10"/>
                <c:pt idx="0">
                  <c:v>-20.122526323009911</c:v>
                </c:pt>
                <c:pt idx="1">
                  <c:v>-5.7911378042692245</c:v>
                </c:pt>
                <c:pt idx="2">
                  <c:v>-0.86799203154856275</c:v>
                </c:pt>
                <c:pt idx="3">
                  <c:v>-11.951542298686755</c:v>
                </c:pt>
                <c:pt idx="4">
                  <c:v>-15.655225927529957</c:v>
                </c:pt>
                <c:pt idx="5">
                  <c:v>-36.01760860865312</c:v>
                </c:pt>
                <c:pt idx="6">
                  <c:v>1.4316817312133008</c:v>
                </c:pt>
                <c:pt idx="7">
                  <c:v>-45.513408789640053</c:v>
                </c:pt>
                <c:pt idx="8">
                  <c:v>-12.460889948591031</c:v>
                </c:pt>
                <c:pt idx="9">
                  <c:v>-0.24022049712999721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88-46EA-B260-A7F517549C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199817472"/>
        <c:axId val="200232960"/>
      </c:barChart>
      <c:catAx>
        <c:axId val="199817472"/>
        <c:scaling>
          <c:orientation val="minMax"/>
        </c:scaling>
        <c:delete val="1"/>
        <c:axPos val="l"/>
        <c:numFmt formatCode="General" sourceLinked="0"/>
        <c:majorTickMark val="none"/>
        <c:minorTickMark val="none"/>
        <c:tickLblPos val="low"/>
        <c:crossAx val="200232960"/>
        <c:crosses val="autoZero"/>
        <c:auto val="1"/>
        <c:lblAlgn val="ctr"/>
        <c:lblOffset val="100"/>
        <c:noMultiLvlLbl val="0"/>
      </c:catAx>
      <c:valAx>
        <c:axId val="200232960"/>
        <c:scaling>
          <c:orientation val="minMax"/>
          <c:max val="80"/>
        </c:scaling>
        <c:delete val="0"/>
        <c:axPos val="b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981747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346049801696435E-2"/>
          <c:y val="8.1551231255328746E-2"/>
          <c:w val="0.82207142088311536"/>
          <c:h val="0.8149477148689746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'Grafico 3.7'!$F$2</c:f>
              <c:strCache>
                <c:ptCount val="1"/>
                <c:pt idx="0">
                  <c:v>Var% 2020/2019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3.7'!$A$3:$A$9</c:f>
              <c:strCache>
                <c:ptCount val="7"/>
                <c:pt idx="0">
                  <c:v>Professioni qualificate nelle attività  commerciali e nei servizi</c:v>
                </c:pt>
                <c:pt idx="1">
                  <c:v>Professioni non qualificate</c:v>
                </c:pt>
                <c:pt idx="2">
                  <c:v>Professioni intellettuali, scientifiche e di elevata specializzazione</c:v>
                </c:pt>
                <c:pt idx="3">
                  <c:v>Artigiani, operai specializzati e agricoltori</c:v>
                </c:pt>
                <c:pt idx="4">
                  <c:v>Impiegati</c:v>
                </c:pt>
                <c:pt idx="5">
                  <c:v>Professioni tecniche</c:v>
                </c:pt>
                <c:pt idx="6">
                  <c:v>Conduttori di impianti e operai semiqualificati addetti a macchinari fissi e mobili</c:v>
                </c:pt>
              </c:strCache>
            </c:strRef>
          </c:cat>
          <c:val>
            <c:numRef>
              <c:f>'Grafico 3.7'!$F$3:$F$9</c:f>
              <c:numCache>
                <c:formatCode>0.0</c:formatCode>
                <c:ptCount val="7"/>
                <c:pt idx="0">
                  <c:v>-35.637252500607076</c:v>
                </c:pt>
                <c:pt idx="1">
                  <c:v>-8.7165562432458454</c:v>
                </c:pt>
                <c:pt idx="2">
                  <c:v>-19.744552486782862</c:v>
                </c:pt>
                <c:pt idx="3">
                  <c:v>-16.527886692385131</c:v>
                </c:pt>
                <c:pt idx="4">
                  <c:v>-19.38998006433782</c:v>
                </c:pt>
                <c:pt idx="5">
                  <c:v>-19.034567020229868</c:v>
                </c:pt>
                <c:pt idx="6">
                  <c:v>-17.943601628028425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26-4029-BB4F-C1B2E83B2E59}"/>
            </c:ext>
          </c:extLst>
        </c:ser>
        <c:ser>
          <c:idx val="1"/>
          <c:order val="1"/>
          <c:tx>
            <c:strRef>
              <c:f>'Grafico 3.7'!$G$2</c:f>
              <c:strCache>
                <c:ptCount val="1"/>
                <c:pt idx="0">
                  <c:v>Var% 2021/2019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3.7'!$A$3:$A$9</c:f>
              <c:strCache>
                <c:ptCount val="7"/>
                <c:pt idx="0">
                  <c:v>Professioni qualificate nelle attività  commerciali e nei servizi</c:v>
                </c:pt>
                <c:pt idx="1">
                  <c:v>Professioni non qualificate</c:v>
                </c:pt>
                <c:pt idx="2">
                  <c:v>Professioni intellettuali, scientifiche e di elevata specializzazione</c:v>
                </c:pt>
                <c:pt idx="3">
                  <c:v>Artigiani, operai specializzati e agricoltori</c:v>
                </c:pt>
                <c:pt idx="4">
                  <c:v>Impiegati</c:v>
                </c:pt>
                <c:pt idx="5">
                  <c:v>Professioni tecniche</c:v>
                </c:pt>
                <c:pt idx="6">
                  <c:v>Conduttori di impianti e operai semiqualificati addetti a macchinari fissi e mobili</c:v>
                </c:pt>
              </c:strCache>
            </c:strRef>
          </c:cat>
          <c:val>
            <c:numRef>
              <c:f>'Grafico 3.7'!$G$3:$G$9</c:f>
              <c:numCache>
                <c:formatCode>0.0</c:formatCode>
                <c:ptCount val="7"/>
                <c:pt idx="0">
                  <c:v>-20.211157693241656</c:v>
                </c:pt>
                <c:pt idx="1">
                  <c:v>-2.3720760301800725</c:v>
                </c:pt>
                <c:pt idx="2">
                  <c:v>8.1250028575536195</c:v>
                </c:pt>
                <c:pt idx="3">
                  <c:v>-1.687013126643274</c:v>
                </c:pt>
                <c:pt idx="4">
                  <c:v>0.88181323909202125</c:v>
                </c:pt>
                <c:pt idx="5">
                  <c:v>1.8813454863926823E-2</c:v>
                </c:pt>
                <c:pt idx="6">
                  <c:v>-0.43211199622952973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B-44A3-A524-52E8CEA9BD3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200387200"/>
        <c:axId val="200393088"/>
      </c:barChart>
      <c:catAx>
        <c:axId val="200387200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high"/>
        <c:crossAx val="200393088"/>
        <c:crosses val="autoZero"/>
        <c:auto val="1"/>
        <c:lblAlgn val="ctr"/>
        <c:lblOffset val="100"/>
        <c:noMultiLvlLbl val="0"/>
      </c:catAx>
      <c:valAx>
        <c:axId val="200393088"/>
        <c:scaling>
          <c:orientation val="minMax"/>
        </c:scaling>
        <c:delete val="0"/>
        <c:axPos val="t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387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8842105263157893"/>
          <c:y val="0.94369189907038509"/>
          <c:w val="0.71537329127234495"/>
          <c:h val="4.46431696037995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590147658408621"/>
          <c:y val="9.2254180517938045E-2"/>
          <c:w val="0.53506795209592994"/>
          <c:h val="0.814381378003425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'Grafico 3.7'!$B$2</c:f>
              <c:strCache>
                <c:ptCount val="1"/>
                <c:pt idx="0">
                  <c:v>2019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elete val="1"/>
          </c:dLbls>
          <c:cat>
            <c:strRef>
              <c:f>'Grafico 3.7'!$A$3:$A$9</c:f>
              <c:strCache>
                <c:ptCount val="7"/>
                <c:pt idx="0">
                  <c:v>Professioni qualificate nelle attività  commerciali e nei servizi</c:v>
                </c:pt>
                <c:pt idx="1">
                  <c:v>Professioni non qualificate</c:v>
                </c:pt>
                <c:pt idx="2">
                  <c:v>Professioni intellettuali, scientifiche e di elevata specializzazione</c:v>
                </c:pt>
                <c:pt idx="3">
                  <c:v>Artigiani, operai specializzati e agricoltori</c:v>
                </c:pt>
                <c:pt idx="4">
                  <c:v>Impiegati</c:v>
                </c:pt>
                <c:pt idx="5">
                  <c:v>Professioni tecniche</c:v>
                </c:pt>
                <c:pt idx="6">
                  <c:v>Conduttori di impianti e operai semiqualificati addetti a macchinari fissi e mobili</c:v>
                </c:pt>
              </c:strCache>
            </c:strRef>
          </c:cat>
          <c:val>
            <c:numRef>
              <c:f>'Grafico 3.7'!$B$3:$B$9</c:f>
              <c:numCache>
                <c:formatCode>###0</c:formatCode>
                <c:ptCount val="7"/>
                <c:pt idx="0">
                  <c:v>3796878</c:v>
                </c:pt>
                <c:pt idx="1">
                  <c:v>3768977</c:v>
                </c:pt>
                <c:pt idx="2">
                  <c:v>1968467</c:v>
                </c:pt>
                <c:pt idx="3">
                  <c:v>1330043</c:v>
                </c:pt>
                <c:pt idx="4">
                  <c:v>1059408</c:v>
                </c:pt>
                <c:pt idx="5">
                  <c:v>924870</c:v>
                </c:pt>
                <c:pt idx="6">
                  <c:v>844457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B6-4B54-BFBE-3FD094E37582}"/>
            </c:ext>
          </c:extLst>
        </c:ser>
        <c:ser>
          <c:idx val="1"/>
          <c:order val="1"/>
          <c:tx>
            <c:strRef>
              <c:f>'Grafico 3.7'!$C$2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delete val="1"/>
          </c:dLbls>
          <c:cat>
            <c:strRef>
              <c:f>'Grafico 3.7'!$A$3:$A$9</c:f>
              <c:strCache>
                <c:ptCount val="7"/>
                <c:pt idx="0">
                  <c:v>Professioni qualificate nelle attività  commerciali e nei servizi</c:v>
                </c:pt>
                <c:pt idx="1">
                  <c:v>Professioni non qualificate</c:v>
                </c:pt>
                <c:pt idx="2">
                  <c:v>Professioni intellettuali, scientifiche e di elevata specializzazione</c:v>
                </c:pt>
                <c:pt idx="3">
                  <c:v>Artigiani, operai specializzati e agricoltori</c:v>
                </c:pt>
                <c:pt idx="4">
                  <c:v>Impiegati</c:v>
                </c:pt>
                <c:pt idx="5">
                  <c:v>Professioni tecniche</c:v>
                </c:pt>
                <c:pt idx="6">
                  <c:v>Conduttori di impianti e operai semiqualificati addetti a macchinari fissi e mobili</c:v>
                </c:pt>
              </c:strCache>
            </c:strRef>
          </c:cat>
          <c:val>
            <c:numRef>
              <c:f>'Grafico 3.7'!$C$3:$C$9</c:f>
              <c:numCache>
                <c:formatCode>###0</c:formatCode>
                <c:ptCount val="7"/>
                <c:pt idx="0">
                  <c:v>2443775</c:v>
                </c:pt>
                <c:pt idx="1">
                  <c:v>3440452</c:v>
                </c:pt>
                <c:pt idx="2">
                  <c:v>1579802</c:v>
                </c:pt>
                <c:pt idx="3">
                  <c:v>1110215</c:v>
                </c:pt>
                <c:pt idx="4">
                  <c:v>853989</c:v>
                </c:pt>
                <c:pt idx="5">
                  <c:v>748825</c:v>
                </c:pt>
                <c:pt idx="6">
                  <c:v>692931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B6-4B54-BFBE-3FD094E37582}"/>
            </c:ext>
          </c:extLst>
        </c:ser>
        <c:ser>
          <c:idx val="2"/>
          <c:order val="2"/>
          <c:tx>
            <c:strRef>
              <c:f>'Grafico 3.7'!$D$2</c:f>
              <c:strCache>
                <c:ptCount val="1"/>
                <c:pt idx="0">
                  <c:v>2021</c:v>
                </c:pt>
              </c:strCache>
            </c:strRef>
          </c:tx>
          <c:spPr>
            <a:pattFill prst="narVert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delete val="1"/>
          </c:dLbls>
          <c:cat>
            <c:strRef>
              <c:f>'Grafico 3.7'!$A$3:$A$9</c:f>
              <c:strCache>
                <c:ptCount val="7"/>
                <c:pt idx="0">
                  <c:v>Professioni qualificate nelle attività  commerciali e nei servizi</c:v>
                </c:pt>
                <c:pt idx="1">
                  <c:v>Professioni non qualificate</c:v>
                </c:pt>
                <c:pt idx="2">
                  <c:v>Professioni intellettuali, scientifiche e di elevata specializzazione</c:v>
                </c:pt>
                <c:pt idx="3">
                  <c:v>Artigiani, operai specializzati e agricoltori</c:v>
                </c:pt>
                <c:pt idx="4">
                  <c:v>Impiegati</c:v>
                </c:pt>
                <c:pt idx="5">
                  <c:v>Professioni tecniche</c:v>
                </c:pt>
                <c:pt idx="6">
                  <c:v>Conduttori di impianti e operai semiqualificati addetti a macchinari fissi e mobili</c:v>
                </c:pt>
              </c:strCache>
            </c:strRef>
          </c:cat>
          <c:val>
            <c:numRef>
              <c:f>'Grafico 3.7'!$D$3:$D$9</c:f>
              <c:numCache>
                <c:formatCode>###0</c:formatCode>
                <c:ptCount val="7"/>
                <c:pt idx="0">
                  <c:v>3029485</c:v>
                </c:pt>
                <c:pt idx="1">
                  <c:v>3679574</c:v>
                </c:pt>
                <c:pt idx="2">
                  <c:v>2128405</c:v>
                </c:pt>
                <c:pt idx="3">
                  <c:v>1307605</c:v>
                </c:pt>
                <c:pt idx="4">
                  <c:v>1068750</c:v>
                </c:pt>
                <c:pt idx="5">
                  <c:v>925044</c:v>
                </c:pt>
                <c:pt idx="6">
                  <c:v>840808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B6-4B54-BFBE-3FD094E3758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200424448"/>
        <c:axId val="200450816"/>
      </c:barChart>
      <c:catAx>
        <c:axId val="2004244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450816"/>
        <c:crosses val="autoZero"/>
        <c:auto val="1"/>
        <c:lblAlgn val="ctr"/>
        <c:lblOffset val="100"/>
        <c:noMultiLvlLbl val="0"/>
      </c:catAx>
      <c:valAx>
        <c:axId val="200450816"/>
        <c:scaling>
          <c:orientation val="minMax"/>
        </c:scaling>
        <c:delete val="0"/>
        <c:axPos val="t"/>
        <c:numFmt formatCode="#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424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972204042972697"/>
          <c:y val="0.95470781669532689"/>
          <c:w val="0.25282275108869817"/>
          <c:h val="4.34365974523454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sm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>
                <a:effectLst/>
              </a:rPr>
              <a:t>ANNUAL ACTIVATIONS BY SKILLS LEVEL</a:t>
            </a:r>
          </a:p>
        </c:rich>
      </c:tx>
      <c:layout>
        <c:manualLayout>
          <c:xMode val="edge"/>
          <c:yMode val="edge"/>
          <c:x val="0.39055405833101559"/>
          <c:y val="0.104152078436419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sm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40590139965579736"/>
          <c:y val="0.12417758590986938"/>
          <c:w val="0.53506795209592994"/>
          <c:h val="0.814381378003425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'Grafico 3.7'!$B$51</c:f>
              <c:strCache>
                <c:ptCount val="1"/>
                <c:pt idx="0">
                  <c:v>2019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elete val="1"/>
          </c:dLbls>
          <c:cat>
            <c:strRef>
              <c:f>'Grafico 3.7'!$A$52:$A$55</c:f>
              <c:strCache>
                <c:ptCount val="4"/>
                <c:pt idx="0">
                  <c:v>Low Skill</c:v>
                </c:pt>
                <c:pt idx="1">
                  <c:v>Medium Low Skill</c:v>
                </c:pt>
                <c:pt idx="2">
                  <c:v>Medium High Skill</c:v>
                </c:pt>
                <c:pt idx="3">
                  <c:v>High Skill</c:v>
                </c:pt>
              </c:strCache>
            </c:strRef>
          </c:cat>
          <c:val>
            <c:numRef>
              <c:f>'Grafico 3.7'!$B$52:$B$55</c:f>
              <c:numCache>
                <c:formatCode>###0</c:formatCode>
                <c:ptCount val="4"/>
                <c:pt idx="0">
                  <c:v>3825286</c:v>
                </c:pt>
                <c:pt idx="1">
                  <c:v>6920450</c:v>
                </c:pt>
                <c:pt idx="2">
                  <c:v>888748</c:v>
                </c:pt>
                <c:pt idx="3">
                  <c:v>2094480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AE-4420-B66F-492FCE12D956}"/>
            </c:ext>
          </c:extLst>
        </c:ser>
        <c:ser>
          <c:idx val="1"/>
          <c:order val="1"/>
          <c:tx>
            <c:strRef>
              <c:f>'Grafico 3.7'!$C$51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delete val="1"/>
          </c:dLbls>
          <c:cat>
            <c:strRef>
              <c:f>'Grafico 3.7'!$A$52:$A$55</c:f>
              <c:strCache>
                <c:ptCount val="4"/>
                <c:pt idx="0">
                  <c:v>Low Skill</c:v>
                </c:pt>
                <c:pt idx="1">
                  <c:v>Medium Low Skill</c:v>
                </c:pt>
                <c:pt idx="2">
                  <c:v>Medium High Skill</c:v>
                </c:pt>
                <c:pt idx="3">
                  <c:v>High Skill</c:v>
                </c:pt>
              </c:strCache>
            </c:strRef>
          </c:cat>
          <c:val>
            <c:numRef>
              <c:f>'Grafico 3.7'!$C$52:$C$55</c:f>
              <c:numCache>
                <c:formatCode>###0</c:formatCode>
                <c:ptCount val="4"/>
                <c:pt idx="0">
                  <c:v>3467967</c:v>
                </c:pt>
                <c:pt idx="1">
                  <c:v>5031769</c:v>
                </c:pt>
                <c:pt idx="2">
                  <c:v>715449</c:v>
                </c:pt>
                <c:pt idx="3">
                  <c:v>1686158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AE-4420-B66F-492FCE12D956}"/>
            </c:ext>
          </c:extLst>
        </c:ser>
        <c:ser>
          <c:idx val="2"/>
          <c:order val="2"/>
          <c:tx>
            <c:strRef>
              <c:f>'Grafico 3.7'!$D$51</c:f>
              <c:strCache>
                <c:ptCount val="1"/>
                <c:pt idx="0">
                  <c:v>2021</c:v>
                </c:pt>
              </c:strCache>
            </c:strRef>
          </c:tx>
          <c:spPr>
            <a:pattFill prst="narVert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delete val="1"/>
          </c:dLbls>
          <c:cat>
            <c:strRef>
              <c:f>'Grafico 3.7'!$A$52:$A$55</c:f>
              <c:strCache>
                <c:ptCount val="4"/>
                <c:pt idx="0">
                  <c:v>Low Skill</c:v>
                </c:pt>
                <c:pt idx="1">
                  <c:v>Medium Low Skill</c:v>
                </c:pt>
                <c:pt idx="2">
                  <c:v>Medium High Skill</c:v>
                </c:pt>
                <c:pt idx="3">
                  <c:v>High Skill</c:v>
                </c:pt>
              </c:strCache>
            </c:strRef>
          </c:cat>
          <c:val>
            <c:numRef>
              <c:f>'Grafico 3.7'!$D$52:$D$55</c:f>
              <c:numCache>
                <c:formatCode>###0</c:formatCode>
                <c:ptCount val="4"/>
                <c:pt idx="0">
                  <c:v>3718367</c:v>
                </c:pt>
                <c:pt idx="1">
                  <c:v>6141716</c:v>
                </c:pt>
                <c:pt idx="2">
                  <c:v>888155</c:v>
                </c:pt>
                <c:pt idx="3">
                  <c:v>2266115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AE-4420-B66F-492FCE12D95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200748416"/>
        <c:axId val="200754304"/>
      </c:barChart>
      <c:catAx>
        <c:axId val="2007484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754304"/>
        <c:crosses val="autoZero"/>
        <c:auto val="1"/>
        <c:lblAlgn val="ctr"/>
        <c:lblOffset val="100"/>
        <c:noMultiLvlLbl val="0"/>
      </c:catAx>
      <c:valAx>
        <c:axId val="200754304"/>
        <c:scaling>
          <c:orientation val="minMax"/>
        </c:scaling>
        <c:delete val="0"/>
        <c:axPos val="t"/>
        <c:numFmt formatCode="#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748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9722048767114945"/>
          <c:y val="0.93938223938223941"/>
          <c:w val="0.25282275108869817"/>
          <c:h val="4.34365974523454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333317377880956E-2"/>
          <c:y val="0.11144104096814487"/>
          <c:w val="0.85940629761705323"/>
          <c:h val="0.8354236645274832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'Grafico 3.7'!$F$51</c:f>
              <c:strCache>
                <c:ptCount val="1"/>
                <c:pt idx="0">
                  <c:v>Var% 2020/2019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'Grafico 3.7'!$F$52:$F$55</c:f>
              <c:numCache>
                <c:formatCode>0.0</c:formatCode>
                <c:ptCount val="4"/>
                <c:pt idx="0">
                  <c:v>-9.3409747663311968</c:v>
                </c:pt>
                <c:pt idx="1">
                  <c:v>-27.29130331120086</c:v>
                </c:pt>
                <c:pt idx="2">
                  <c:v>-19.499228127658235</c:v>
                </c:pt>
                <c:pt idx="3">
                  <c:v>-19.495149153966619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75-453A-9715-E374DFB3D578}"/>
            </c:ext>
          </c:extLst>
        </c:ser>
        <c:ser>
          <c:idx val="1"/>
          <c:order val="1"/>
          <c:tx>
            <c:strRef>
              <c:f>'Grafico 3.7'!$G$51</c:f>
              <c:strCache>
                <c:ptCount val="1"/>
                <c:pt idx="0">
                  <c:v>Var% 2021/2019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'Grafico 3.7'!$G$52:$G$55</c:f>
              <c:numCache>
                <c:formatCode>0.0</c:formatCode>
                <c:ptCount val="4"/>
                <c:pt idx="0">
                  <c:v>-2.7950589838250002</c:v>
                </c:pt>
                <c:pt idx="1">
                  <c:v>-11.252649755434978</c:v>
                </c:pt>
                <c:pt idx="2">
                  <c:v>-6.6723075607483778E-2</c:v>
                </c:pt>
                <c:pt idx="3">
                  <c:v>8.194635422634736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75-453A-9715-E374DFB3D57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200781184"/>
        <c:axId val="200475776"/>
      </c:barChart>
      <c:catAx>
        <c:axId val="200781184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high"/>
        <c:crossAx val="200475776"/>
        <c:crosses val="autoZero"/>
        <c:auto val="1"/>
        <c:lblAlgn val="ctr"/>
        <c:lblOffset val="100"/>
        <c:noMultiLvlLbl val="0"/>
      </c:catAx>
      <c:valAx>
        <c:axId val="200475776"/>
        <c:scaling>
          <c:orientation val="minMax"/>
        </c:scaling>
        <c:delete val="0"/>
        <c:axPos val="t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78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8842105263157893"/>
          <c:y val="0.94369189907038509"/>
          <c:w val="0.71537329127234495"/>
          <c:h val="4.46431696037995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Variazione % 2021/2019 attivazioni</a:t>
            </a:r>
          </a:p>
        </c:rich>
      </c:tx>
      <c:layout>
        <c:manualLayout>
          <c:xMode val="edge"/>
          <c:yMode val="edge"/>
          <c:x val="8.1139912255493607E-2"/>
          <c:y val="0.4869111972288730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3.2414157422081355E-2"/>
          <c:y val="4.2267967625123096E-2"/>
          <c:w val="0.48138079698212627"/>
          <c:h val="0.918496929965202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32-428B-93DB-6E07D72548D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632-428B-93DB-6E07D72548D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632-428B-93DB-6E07D72548D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32-428B-93DB-6E07D72548D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632-428B-93DB-6E07D72548D1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632-428B-93DB-6E07D72548D1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632-428B-93DB-6E07D72548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3.8'!$A$4:$A$14</c:f>
              <c:strCache>
                <c:ptCount val="11"/>
                <c:pt idx="0">
                  <c:v>Specialisti della salute</c:v>
                </c:pt>
                <c:pt idx="1">
                  <c:v>Professioni non qualificate manifattura, estrazione minerali e costruzioni</c:v>
                </c:pt>
                <c:pt idx="2">
                  <c:v>Specialisti in scienze matematiche, informatiche, chimiche, fisiche e naturali</c:v>
                </c:pt>
                <c:pt idx="3">
                  <c:v>Professioni tecniche scienze della salute e della vita</c:v>
                </c:pt>
                <c:pt idx="4">
                  <c:v>Professioni non qualificate attività domestiche, ricreative e culturali</c:v>
                </c:pt>
                <c:pt idx="6">
                  <c:v>Professioni tecniche organizzazione, amministrazione e attività finanziarie e comm.li</c:v>
                </c:pt>
                <c:pt idx="7">
                  <c:v>Agricoltori e operai specializzati agricoltura, foreste, zootecnia, pesca e caccia</c:v>
                </c:pt>
                <c:pt idx="8">
                  <c:v>Impiegati addetti movimenti denaro e assistenza clienti</c:v>
                </c:pt>
                <c:pt idx="9">
                  <c:v>Professioni qualificate attività commerciali</c:v>
                </c:pt>
                <c:pt idx="10">
                  <c:v>Professioni qualificate attività ricettive e ristorazione</c:v>
                </c:pt>
              </c:strCache>
            </c:strRef>
          </c:cat>
          <c:val>
            <c:numRef>
              <c:f>'Grafico 3.8'!$B$4:$B$14</c:f>
              <c:numCache>
                <c:formatCode>0.0</c:formatCode>
                <c:ptCount val="11"/>
                <c:pt idx="0">
                  <c:v>65.022755703000001</c:v>
                </c:pt>
                <c:pt idx="1">
                  <c:v>16.546686189999999</c:v>
                </c:pt>
                <c:pt idx="2">
                  <c:v>14.12054444</c:v>
                </c:pt>
                <c:pt idx="3">
                  <c:v>12.164142289999999</c:v>
                </c:pt>
                <c:pt idx="4">
                  <c:v>11.07276119</c:v>
                </c:pt>
                <c:pt idx="6">
                  <c:v>-9.0251014460000007</c:v>
                </c:pt>
                <c:pt idx="7">
                  <c:v>-9.2703617820000002</c:v>
                </c:pt>
                <c:pt idx="8">
                  <c:v>-11.77948054</c:v>
                </c:pt>
                <c:pt idx="9">
                  <c:v>-15.234799580000001</c:v>
                </c:pt>
                <c:pt idx="10">
                  <c:v>-30.248105089999999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632-428B-93DB-6E07D7254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0027520"/>
        <c:axId val="200041600"/>
      </c:barChart>
      <c:catAx>
        <c:axId val="2000275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041600"/>
        <c:crosses val="autoZero"/>
        <c:auto val="1"/>
        <c:lblAlgn val="ctr"/>
        <c:lblOffset val="100"/>
        <c:noMultiLvlLbl val="0"/>
      </c:catAx>
      <c:valAx>
        <c:axId val="200041600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prstDash val="sys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027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/>
            </a:pPr>
            <a:r>
              <a:rPr lang="it-IT" sz="1400" b="0"/>
              <a:t>Stranieri</a:t>
            </a:r>
            <a:r>
              <a:rPr lang="it-IT" sz="1400" b="0" baseline="0"/>
              <a:t> </a:t>
            </a:r>
            <a:r>
              <a:rPr lang="it-IT" sz="1400" b="0"/>
              <a:t>Extra UE</a:t>
            </a:r>
          </a:p>
        </c:rich>
      </c:tx>
      <c:layout>
        <c:manualLayout>
          <c:xMode val="edge"/>
          <c:yMode val="edge"/>
          <c:x val="0.49371897626060529"/>
          <c:y val="7.8258566303065322E-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52081939832036639"/>
          <c:y val="5.2617046722370713E-2"/>
          <c:w val="0.47421289179389087"/>
          <c:h val="0.91880051690786357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'Grafico 3.9'!$C$4</c:f>
              <c:strCache>
                <c:ptCount val="1"/>
                <c:pt idx="0">
                  <c:v>Var % 2021/2019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983D-4214-B18C-A65BF359154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983D-4214-B18C-A65BF359154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5-983D-4214-B18C-A65BF359154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7-983D-4214-B18C-A65BF359154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9-983D-4214-B18C-A65BF35915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3.9'!$A$5:$A$14</c:f>
              <c:strCache>
                <c:ptCount val="10"/>
                <c:pt idx="0">
                  <c:v>Professioni non qualificate nella manifattura, nell'estrazione di minerali e nelle costruzioni</c:v>
                </c:pt>
                <c:pt idx="1">
                  <c:v>Conduttori di impianti industriali</c:v>
                </c:pt>
                <c:pt idx="2">
                  <c:v>Professioni non qualificate nelle attività domestiche, ricreative e culturali</c:v>
                </c:pt>
                <c:pt idx="3">
                  <c:v>Artigiani ed operai metalmeccanici specializzati e installatori e manutentori di attrezzature elettriche ed elettroniche</c:v>
                </c:pt>
                <c:pt idx="4">
                  <c:v>Professioni qualificate nei servizi culturali, di sicurezza, di pulizia e alla persona</c:v>
                </c:pt>
                <c:pt idx="5">
                  <c:v>Professioni non qualificate nel commercio e nei servizi</c:v>
                </c:pt>
                <c:pt idx="6">
                  <c:v>Artigiani e operai specializzati delle lavorazioni alimentari, del legno, del tessile, dell'abbigliamento, delle pelli, del cuoio e dell'industria dello spettacolo</c:v>
                </c:pt>
                <c:pt idx="7">
                  <c:v>Professioni qualificate nelle attività commerciali</c:v>
                </c:pt>
                <c:pt idx="8">
                  <c:v>Specialisti in scienze umane, sociali, artistiche e gestionali</c:v>
                </c:pt>
                <c:pt idx="9">
                  <c:v>Professioni qualificate nelle attività ricettive e della ristorazione</c:v>
                </c:pt>
              </c:strCache>
            </c:strRef>
          </c:cat>
          <c:val>
            <c:numRef>
              <c:f>'Grafico 3.9'!$C$5:$C$14</c:f>
              <c:numCache>
                <c:formatCode>0.0</c:formatCode>
                <c:ptCount val="10"/>
                <c:pt idx="0">
                  <c:v>31.900506262923965</c:v>
                </c:pt>
                <c:pt idx="1">
                  <c:v>28.918409055180007</c:v>
                </c:pt>
                <c:pt idx="2">
                  <c:v>26.726712712338994</c:v>
                </c:pt>
                <c:pt idx="3">
                  <c:v>17.489836713608696</c:v>
                </c:pt>
                <c:pt idx="4">
                  <c:v>13.900048329607925</c:v>
                </c:pt>
                <c:pt idx="5">
                  <c:v>-10.136198312998168</c:v>
                </c:pt>
                <c:pt idx="6">
                  <c:v>-10.274185204345576</c:v>
                </c:pt>
                <c:pt idx="7">
                  <c:v>-18.853332882067249</c:v>
                </c:pt>
                <c:pt idx="8">
                  <c:v>-20.36596181673902</c:v>
                </c:pt>
                <c:pt idx="9">
                  <c:v>-29.73803118551989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83D-4214-B18C-A65BF35915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0154496"/>
        <c:axId val="200171904"/>
      </c:barChart>
      <c:catAx>
        <c:axId val="20015449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200171904"/>
        <c:crosses val="autoZero"/>
        <c:auto val="1"/>
        <c:lblAlgn val="ctr"/>
        <c:lblOffset val="100"/>
        <c:noMultiLvlLbl val="0"/>
      </c:catAx>
      <c:valAx>
        <c:axId val="200171904"/>
        <c:scaling>
          <c:orientation val="minMax"/>
        </c:scaling>
        <c:delete val="1"/>
        <c:axPos val="t"/>
        <c:numFmt formatCode="0.0" sourceLinked="1"/>
        <c:majorTickMark val="none"/>
        <c:minorTickMark val="none"/>
        <c:tickLblPos val="nextTo"/>
        <c:crossAx val="2001544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/>
            </a:pPr>
            <a:r>
              <a:rPr lang="it-IT" sz="1400" b="0"/>
              <a:t>Stranieri UE</a:t>
            </a:r>
          </a:p>
        </c:rich>
      </c:tx>
      <c:layout>
        <c:manualLayout>
          <c:xMode val="edge"/>
          <c:yMode val="edge"/>
          <c:x val="1.9849368318756076E-2"/>
          <c:y val="2.552322613578356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"/>
          <c:y val="4.6919135108111486E-2"/>
          <c:w val="0.49258491923203479"/>
          <c:h val="0.9397772445366228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'Grafico 3.9'!$C$16</c:f>
              <c:strCache>
                <c:ptCount val="1"/>
                <c:pt idx="0">
                  <c:v>Var % 2021/2019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68C2-48DB-BC51-D8EE133B7DA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68C2-48DB-BC51-D8EE133B7DA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5-68C2-48DB-BC51-D8EE133B7DA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7-68C2-48DB-BC51-D8EE133B7DA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9-68C2-48DB-BC51-D8EE133B7D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3.9'!$A$17:$A$26</c:f>
              <c:strCache>
                <c:ptCount val="10"/>
                <c:pt idx="0">
                  <c:v>Professioni tecniche nelle scienze della salute e della vita</c:v>
                </c:pt>
                <c:pt idx="1">
                  <c:v>Impiegati addetti alle funzioni di segreteria e alle macchine da ufficio</c:v>
                </c:pt>
                <c:pt idx="2">
                  <c:v>Specialisti della formazione e della ricerca</c:v>
                </c:pt>
                <c:pt idx="3">
                  <c:v>Conduttori di impianti industriali</c:v>
                </c:pt>
                <c:pt idx="4">
                  <c:v>Professioni non qualificate nella manifattura, nell'estrazione di minerali e nelle costruzioni</c:v>
                </c:pt>
                <c:pt idx="5">
                  <c:v>Specialisti in scienze umane, sociali, artistiche e gestionali</c:v>
                </c:pt>
                <c:pt idx="6">
                  <c:v>Impiegati addetti ai movimenti di denaro e all'assistenza clienti</c:v>
                </c:pt>
                <c:pt idx="7">
                  <c:v>Agricoltori e operai specializzati dell'agricoltura, delle foreste, della zootecnia, della pesca e della caccia</c:v>
                </c:pt>
                <c:pt idx="8">
                  <c:v>Professioni non qualificate nel commercio e nei servizi</c:v>
                </c:pt>
                <c:pt idx="9">
                  <c:v>Professioni qualificate nelle attività ricettive e della ristorazione</c:v>
                </c:pt>
              </c:strCache>
            </c:strRef>
          </c:cat>
          <c:val>
            <c:numRef>
              <c:f>'Grafico 3.9'!$C$17:$C$26</c:f>
              <c:numCache>
                <c:formatCode>0.0</c:formatCode>
                <c:ptCount val="10"/>
                <c:pt idx="0">
                  <c:v>39.511542321846768</c:v>
                </c:pt>
                <c:pt idx="1">
                  <c:v>3.9546137160020018</c:v>
                </c:pt>
                <c:pt idx="2">
                  <c:v>3.8487394957983194</c:v>
                </c:pt>
                <c:pt idx="3">
                  <c:v>2.9605263157894735</c:v>
                </c:pt>
                <c:pt idx="4">
                  <c:v>2.3471789326378731</c:v>
                </c:pt>
                <c:pt idx="5">
                  <c:v>-18.869538174467422</c:v>
                </c:pt>
                <c:pt idx="6">
                  <c:v>-20.777642770352369</c:v>
                </c:pt>
                <c:pt idx="7">
                  <c:v>-25.226111814049396</c:v>
                </c:pt>
                <c:pt idx="8">
                  <c:v>-26.103956976514702</c:v>
                </c:pt>
                <c:pt idx="9">
                  <c:v>-37.712559568761229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8C2-48DB-BC51-D8EE133B7D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0198016"/>
        <c:axId val="200206976"/>
      </c:barChart>
      <c:catAx>
        <c:axId val="20019801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high"/>
        <c:crossAx val="200206976"/>
        <c:crosses val="autoZero"/>
        <c:auto val="1"/>
        <c:lblAlgn val="ctr"/>
        <c:lblOffset val="100"/>
        <c:noMultiLvlLbl val="0"/>
      </c:catAx>
      <c:valAx>
        <c:axId val="200206976"/>
        <c:scaling>
          <c:orientation val="minMax"/>
        </c:scaling>
        <c:delete val="1"/>
        <c:axPos val="t"/>
        <c:numFmt formatCode="0.0" sourceLinked="1"/>
        <c:majorTickMark val="none"/>
        <c:minorTickMark val="none"/>
        <c:tickLblPos val="nextTo"/>
        <c:crossAx val="2001980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1516463697913335E-2"/>
          <c:y val="3.5143962082498259E-2"/>
          <c:w val="0.93185556582411222"/>
          <c:h val="0.78822222381129137"/>
        </c:manualLayout>
      </c:layout>
      <c:lineChart>
        <c:grouping val="standard"/>
        <c:varyColors val="0"/>
        <c:ser>
          <c:idx val="0"/>
          <c:order val="0"/>
          <c:tx>
            <c:strRef>
              <c:f>'Grafico 3.10'!$B$3</c:f>
              <c:strCache>
                <c:ptCount val="1"/>
                <c:pt idx="0">
                  <c:v>Livello Skill 1 - Basso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'Grafico 3.10'!$A$4:$A$39</c:f>
              <c:numCache>
                <c:formatCode>mmm\-yy</c:formatCode>
                <c:ptCount val="36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</c:numCache>
            </c:numRef>
          </c:cat>
          <c:val>
            <c:numRef>
              <c:f>'Grafico 3.10'!$B$4:$B$39</c:f>
              <c:numCache>
                <c:formatCode>General</c:formatCode>
                <c:ptCount val="36"/>
                <c:pt idx="0">
                  <c:v>310730.66666666669</c:v>
                </c:pt>
                <c:pt idx="1">
                  <c:v>307557</c:v>
                </c:pt>
                <c:pt idx="2">
                  <c:v>308870.40000000002</c:v>
                </c:pt>
                <c:pt idx="3">
                  <c:v>290158.2</c:v>
                </c:pt>
                <c:pt idx="4">
                  <c:v>311283.40000000002</c:v>
                </c:pt>
                <c:pt idx="5">
                  <c:v>306972.40000000002</c:v>
                </c:pt>
                <c:pt idx="6">
                  <c:v>328187.40000000002</c:v>
                </c:pt>
                <c:pt idx="7">
                  <c:v>332310.40000000002</c:v>
                </c:pt>
                <c:pt idx="8">
                  <c:v>311945.40000000002</c:v>
                </c:pt>
                <c:pt idx="9">
                  <c:v>281752.8</c:v>
                </c:pt>
                <c:pt idx="10">
                  <c:v>328105.40000000002</c:v>
                </c:pt>
                <c:pt idx="11">
                  <c:v>296176.8</c:v>
                </c:pt>
                <c:pt idx="12">
                  <c:v>273483.59999999998</c:v>
                </c:pt>
                <c:pt idx="13">
                  <c:v>252545.8</c:v>
                </c:pt>
                <c:pt idx="14">
                  <c:v>261646</c:v>
                </c:pt>
                <c:pt idx="15">
                  <c:v>229321.4</c:v>
                </c:pt>
                <c:pt idx="16">
                  <c:v>247031.4</c:v>
                </c:pt>
                <c:pt idx="17">
                  <c:v>251635.20000000001</c:v>
                </c:pt>
                <c:pt idx="18">
                  <c:v>303021.40000000002</c:v>
                </c:pt>
                <c:pt idx="19">
                  <c:v>325761.2</c:v>
                </c:pt>
                <c:pt idx="20">
                  <c:v>314423.2</c:v>
                </c:pt>
                <c:pt idx="21">
                  <c:v>275271</c:v>
                </c:pt>
                <c:pt idx="22">
                  <c:v>311393.40000000002</c:v>
                </c:pt>
                <c:pt idx="23">
                  <c:v>272811.59999999998</c:v>
                </c:pt>
                <c:pt idx="24">
                  <c:v>248173.8</c:v>
                </c:pt>
                <c:pt idx="25">
                  <c:v>244620.2</c:v>
                </c:pt>
                <c:pt idx="26">
                  <c:v>277899</c:v>
                </c:pt>
                <c:pt idx="27">
                  <c:v>262966</c:v>
                </c:pt>
                <c:pt idx="28">
                  <c:v>289095</c:v>
                </c:pt>
                <c:pt idx="29">
                  <c:v>289606</c:v>
                </c:pt>
                <c:pt idx="30">
                  <c:v>326506.59999999998</c:v>
                </c:pt>
                <c:pt idx="31">
                  <c:v>337876.4</c:v>
                </c:pt>
                <c:pt idx="32">
                  <c:v>320897.40000000002</c:v>
                </c:pt>
                <c:pt idx="33">
                  <c:v>293668.59999999998</c:v>
                </c:pt>
                <c:pt idx="34">
                  <c:v>310070</c:v>
                </c:pt>
                <c:pt idx="35">
                  <c:v>274927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CA-4140-95B0-82E0368B02DC}"/>
            </c:ext>
          </c:extLst>
        </c:ser>
        <c:ser>
          <c:idx val="1"/>
          <c:order val="1"/>
          <c:tx>
            <c:strRef>
              <c:f>'Grafico 3.10'!$C$3</c:f>
              <c:strCache>
                <c:ptCount val="1"/>
                <c:pt idx="0">
                  <c:v>Livello Skill 2 -Medio Bassa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'Grafico 3.10'!$A$4:$A$39</c:f>
              <c:numCache>
                <c:formatCode>mmm\-yy</c:formatCode>
                <c:ptCount val="36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</c:numCache>
            </c:numRef>
          </c:cat>
          <c:val>
            <c:numRef>
              <c:f>'Grafico 3.10'!$C$4:$C$39</c:f>
              <c:numCache>
                <c:formatCode>General</c:formatCode>
                <c:ptCount val="36"/>
                <c:pt idx="0">
                  <c:v>487525.33333333331</c:v>
                </c:pt>
                <c:pt idx="1">
                  <c:v>504058.5</c:v>
                </c:pt>
                <c:pt idx="2">
                  <c:v>512423</c:v>
                </c:pt>
                <c:pt idx="3">
                  <c:v>527514.19999999995</c:v>
                </c:pt>
                <c:pt idx="4">
                  <c:v>558903.80000000005</c:v>
                </c:pt>
                <c:pt idx="5">
                  <c:v>531791.6</c:v>
                </c:pt>
                <c:pt idx="6">
                  <c:v>532217.80000000005</c:v>
                </c:pt>
                <c:pt idx="7">
                  <c:v>529291.4</c:v>
                </c:pt>
                <c:pt idx="8">
                  <c:v>491501.2</c:v>
                </c:pt>
                <c:pt idx="9">
                  <c:v>461706.8</c:v>
                </c:pt>
                <c:pt idx="10">
                  <c:v>503953.6</c:v>
                </c:pt>
                <c:pt idx="11">
                  <c:v>476711.8</c:v>
                </c:pt>
                <c:pt idx="12">
                  <c:v>430810.8</c:v>
                </c:pt>
                <c:pt idx="13">
                  <c:v>364417</c:v>
                </c:pt>
                <c:pt idx="14">
                  <c:v>335748.4</c:v>
                </c:pt>
                <c:pt idx="15">
                  <c:v>317643.40000000002</c:v>
                </c:pt>
                <c:pt idx="16">
                  <c:v>340431</c:v>
                </c:pt>
                <c:pt idx="17">
                  <c:v>345061</c:v>
                </c:pt>
                <c:pt idx="18">
                  <c:v>415440.6</c:v>
                </c:pt>
                <c:pt idx="19">
                  <c:v>450062.2</c:v>
                </c:pt>
                <c:pt idx="20">
                  <c:v>424143.2</c:v>
                </c:pt>
                <c:pt idx="21">
                  <c:v>364385</c:v>
                </c:pt>
                <c:pt idx="22">
                  <c:v>377749.4</c:v>
                </c:pt>
                <c:pt idx="23">
                  <c:v>344493</c:v>
                </c:pt>
                <c:pt idx="24">
                  <c:v>319942.2</c:v>
                </c:pt>
                <c:pt idx="25">
                  <c:v>319337.40000000002</c:v>
                </c:pt>
                <c:pt idx="26">
                  <c:v>373213.8</c:v>
                </c:pt>
                <c:pt idx="27">
                  <c:v>427783.6</c:v>
                </c:pt>
                <c:pt idx="28">
                  <c:v>480725.6</c:v>
                </c:pt>
                <c:pt idx="29">
                  <c:v>482931</c:v>
                </c:pt>
                <c:pt idx="30">
                  <c:v>525929.80000000005</c:v>
                </c:pt>
                <c:pt idx="31">
                  <c:v>533839.4</c:v>
                </c:pt>
                <c:pt idx="32">
                  <c:v>495559</c:v>
                </c:pt>
                <c:pt idx="33">
                  <c:v>461927.2</c:v>
                </c:pt>
                <c:pt idx="34">
                  <c:v>491647.75</c:v>
                </c:pt>
                <c:pt idx="35">
                  <c:v>473417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CA-4140-95B0-82E0368B02DC}"/>
            </c:ext>
          </c:extLst>
        </c:ser>
        <c:ser>
          <c:idx val="2"/>
          <c:order val="2"/>
          <c:tx>
            <c:strRef>
              <c:f>'Grafico 3.10'!$D$3</c:f>
              <c:strCache>
                <c:ptCount val="1"/>
                <c:pt idx="0">
                  <c:v>Livello Skill 3 -Medio Alta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'Grafico 3.10'!$A$4:$A$39</c:f>
              <c:numCache>
                <c:formatCode>mmm\-yy</c:formatCode>
                <c:ptCount val="36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</c:numCache>
            </c:numRef>
          </c:cat>
          <c:val>
            <c:numRef>
              <c:f>'Grafico 3.10'!$D$4:$D$39</c:f>
              <c:numCache>
                <c:formatCode>General</c:formatCode>
                <c:ptCount val="36"/>
                <c:pt idx="0">
                  <c:v>70050.333333333328</c:v>
                </c:pt>
                <c:pt idx="1">
                  <c:v>68612.5</c:v>
                </c:pt>
                <c:pt idx="2">
                  <c:v>68194.8</c:v>
                </c:pt>
                <c:pt idx="3">
                  <c:v>65431.199999999997</c:v>
                </c:pt>
                <c:pt idx="4">
                  <c:v>68051.399999999994</c:v>
                </c:pt>
                <c:pt idx="5">
                  <c:v>63353.2</c:v>
                </c:pt>
                <c:pt idx="6">
                  <c:v>67445.600000000006</c:v>
                </c:pt>
                <c:pt idx="7">
                  <c:v>68810.600000000006</c:v>
                </c:pt>
                <c:pt idx="8">
                  <c:v>66438</c:v>
                </c:pt>
                <c:pt idx="9">
                  <c:v>62103</c:v>
                </c:pt>
                <c:pt idx="10">
                  <c:v>70450</c:v>
                </c:pt>
                <c:pt idx="11">
                  <c:v>65061.8</c:v>
                </c:pt>
                <c:pt idx="12">
                  <c:v>59795.199999999997</c:v>
                </c:pt>
                <c:pt idx="13">
                  <c:v>52771.4</c:v>
                </c:pt>
                <c:pt idx="14">
                  <c:v>48664.6</c:v>
                </c:pt>
                <c:pt idx="15">
                  <c:v>43141.4</c:v>
                </c:pt>
                <c:pt idx="16">
                  <c:v>43469.4</c:v>
                </c:pt>
                <c:pt idx="17">
                  <c:v>41228.199999999997</c:v>
                </c:pt>
                <c:pt idx="18">
                  <c:v>51921.8</c:v>
                </c:pt>
                <c:pt idx="19">
                  <c:v>60086.2</c:v>
                </c:pt>
                <c:pt idx="20">
                  <c:v>62117</c:v>
                </c:pt>
                <c:pt idx="21">
                  <c:v>59871.199999999997</c:v>
                </c:pt>
                <c:pt idx="22">
                  <c:v>66785.8</c:v>
                </c:pt>
                <c:pt idx="23">
                  <c:v>61817.2</c:v>
                </c:pt>
                <c:pt idx="24">
                  <c:v>59480</c:v>
                </c:pt>
                <c:pt idx="25">
                  <c:v>59096.2</c:v>
                </c:pt>
                <c:pt idx="26">
                  <c:v>62813.599999999999</c:v>
                </c:pt>
                <c:pt idx="27">
                  <c:v>63606.6</c:v>
                </c:pt>
                <c:pt idx="28">
                  <c:v>66897</c:v>
                </c:pt>
                <c:pt idx="29">
                  <c:v>63369.8</c:v>
                </c:pt>
                <c:pt idx="30">
                  <c:v>70390.399999999994</c:v>
                </c:pt>
                <c:pt idx="31">
                  <c:v>72991</c:v>
                </c:pt>
                <c:pt idx="32">
                  <c:v>72593.8</c:v>
                </c:pt>
                <c:pt idx="33">
                  <c:v>70213</c:v>
                </c:pt>
                <c:pt idx="34">
                  <c:v>76989.75</c:v>
                </c:pt>
                <c:pt idx="35">
                  <c:v>70496.333333333328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CA-4140-95B0-82E0368B02DC}"/>
            </c:ext>
          </c:extLst>
        </c:ser>
        <c:ser>
          <c:idx val="3"/>
          <c:order val="3"/>
          <c:tx>
            <c:strRef>
              <c:f>'Grafico 3.10'!$E$3</c:f>
              <c:strCache>
                <c:ptCount val="1"/>
                <c:pt idx="0">
                  <c:v>Livello Skill 4 -Alta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'Grafico 3.10'!$A$4:$A$39</c:f>
              <c:numCache>
                <c:formatCode>mmm\-yy</c:formatCode>
                <c:ptCount val="36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</c:numCache>
            </c:numRef>
          </c:cat>
          <c:val>
            <c:numRef>
              <c:f>'Grafico 3.10'!$E$4:$E$39</c:f>
              <c:numCache>
                <c:formatCode>General</c:formatCode>
                <c:ptCount val="36"/>
                <c:pt idx="0">
                  <c:v>150286.33333333334</c:v>
                </c:pt>
                <c:pt idx="1">
                  <c:v>145621</c:v>
                </c:pt>
                <c:pt idx="2">
                  <c:v>146358.39999999999</c:v>
                </c:pt>
                <c:pt idx="3">
                  <c:v>139875.6</c:v>
                </c:pt>
                <c:pt idx="4">
                  <c:v>133249.79999999999</c:v>
                </c:pt>
                <c:pt idx="5">
                  <c:v>115700.6</c:v>
                </c:pt>
                <c:pt idx="6">
                  <c:v>186949.6</c:v>
                </c:pt>
                <c:pt idx="7">
                  <c:v>205069.2</c:v>
                </c:pt>
                <c:pt idx="8">
                  <c:v>212779.2</c:v>
                </c:pt>
                <c:pt idx="9">
                  <c:v>215975.8</c:v>
                </c:pt>
                <c:pt idx="10">
                  <c:v>237847.6</c:v>
                </c:pt>
                <c:pt idx="11">
                  <c:v>167405.4</c:v>
                </c:pt>
                <c:pt idx="12">
                  <c:v>131256.6</c:v>
                </c:pt>
                <c:pt idx="13">
                  <c:v>103609.60000000001</c:v>
                </c:pt>
                <c:pt idx="14">
                  <c:v>88955</c:v>
                </c:pt>
                <c:pt idx="15">
                  <c:v>68766.600000000006</c:v>
                </c:pt>
                <c:pt idx="16">
                  <c:v>56608.2</c:v>
                </c:pt>
                <c:pt idx="17">
                  <c:v>56203.4</c:v>
                </c:pt>
                <c:pt idx="18">
                  <c:v>134831.4</c:v>
                </c:pt>
                <c:pt idx="19">
                  <c:v>183493.8</c:v>
                </c:pt>
                <c:pt idx="20">
                  <c:v>206314.6</c:v>
                </c:pt>
                <c:pt idx="21">
                  <c:v>213230.4</c:v>
                </c:pt>
                <c:pt idx="22">
                  <c:v>232236</c:v>
                </c:pt>
                <c:pt idx="23">
                  <c:v>174734.6</c:v>
                </c:pt>
                <c:pt idx="24">
                  <c:v>143592</c:v>
                </c:pt>
                <c:pt idx="25">
                  <c:v>136912</c:v>
                </c:pt>
                <c:pt idx="26">
                  <c:v>145346.20000000001</c:v>
                </c:pt>
                <c:pt idx="27">
                  <c:v>145666.6</c:v>
                </c:pt>
                <c:pt idx="28">
                  <c:v>142473.20000000001</c:v>
                </c:pt>
                <c:pt idx="29">
                  <c:v>131360</c:v>
                </c:pt>
                <c:pt idx="30">
                  <c:v>210049</c:v>
                </c:pt>
                <c:pt idx="31">
                  <c:v>227857.2</c:v>
                </c:pt>
                <c:pt idx="32">
                  <c:v>236977.4</c:v>
                </c:pt>
                <c:pt idx="33">
                  <c:v>242707</c:v>
                </c:pt>
                <c:pt idx="34">
                  <c:v>283854.5</c:v>
                </c:pt>
                <c:pt idx="35">
                  <c:v>197344.66666666666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CA-4140-95B0-82E0368B0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653440"/>
        <c:axId val="200655232"/>
      </c:lineChart>
      <c:dateAx>
        <c:axId val="20065344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655232"/>
        <c:crosses val="autoZero"/>
        <c:auto val="1"/>
        <c:lblOffset val="100"/>
        <c:baseTimeUnit val="months"/>
      </c:dateAx>
      <c:valAx>
        <c:axId val="20065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65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546711256108555"/>
          <c:y val="3.3372661740266221E-2"/>
          <c:w val="0.60751675510966119"/>
          <c:h val="0.13321213791704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1516463697913335E-2"/>
          <c:y val="3.5143962082498259E-2"/>
          <c:w val="0.93185556582411222"/>
          <c:h val="0.78822222381129137"/>
        </c:manualLayout>
      </c:layout>
      <c:lineChart>
        <c:grouping val="standard"/>
        <c:varyColors val="0"/>
        <c:ser>
          <c:idx val="0"/>
          <c:order val="0"/>
          <c:tx>
            <c:strRef>
              <c:f>'Grafico 3.1'!$Y$3</c:f>
              <c:strCache>
                <c:ptCount val="1"/>
                <c:pt idx="0">
                  <c:v>Livello Skill 1 - Basso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'Grafico 3.1'!$X$4:$X$39</c:f>
              <c:strCache>
                <c:ptCount val="36"/>
                <c:pt idx="0">
                  <c:v>gen-19</c:v>
                </c:pt>
                <c:pt idx="1">
                  <c:v>feb-19</c:v>
                </c:pt>
                <c:pt idx="2">
                  <c:v>mar-19</c:v>
                </c:pt>
                <c:pt idx="3">
                  <c:v>apr-19</c:v>
                </c:pt>
                <c:pt idx="4">
                  <c:v>may-19</c:v>
                </c:pt>
                <c:pt idx="5">
                  <c:v>jun-19</c:v>
                </c:pt>
                <c:pt idx="6">
                  <c:v>jul-19</c:v>
                </c:pt>
                <c:pt idx="7">
                  <c:v>agu-19</c:v>
                </c:pt>
                <c:pt idx="8">
                  <c:v>sept-19</c:v>
                </c:pt>
                <c:pt idx="9">
                  <c:v>oct-19</c:v>
                </c:pt>
                <c:pt idx="10">
                  <c:v>nov-19</c:v>
                </c:pt>
                <c:pt idx="11">
                  <c:v>dec-19</c:v>
                </c:pt>
                <c:pt idx="12">
                  <c:v>gen-20</c:v>
                </c:pt>
                <c:pt idx="13">
                  <c:v>feb-20</c:v>
                </c:pt>
                <c:pt idx="14">
                  <c:v>mar-20</c:v>
                </c:pt>
                <c:pt idx="15">
                  <c:v>apr-20</c:v>
                </c:pt>
                <c:pt idx="16">
                  <c:v>may-20</c:v>
                </c:pt>
                <c:pt idx="17">
                  <c:v>jun-20</c:v>
                </c:pt>
                <c:pt idx="18">
                  <c:v>jul-20</c:v>
                </c:pt>
                <c:pt idx="19">
                  <c:v>agu-20</c:v>
                </c:pt>
                <c:pt idx="20">
                  <c:v>sept-20</c:v>
                </c:pt>
                <c:pt idx="21">
                  <c:v>oct-20</c:v>
                </c:pt>
                <c:pt idx="22">
                  <c:v>nov-20</c:v>
                </c:pt>
                <c:pt idx="23">
                  <c:v>dec-20</c:v>
                </c:pt>
                <c:pt idx="24">
                  <c:v>gen-21</c:v>
                </c:pt>
                <c:pt idx="25">
                  <c:v>feb-21</c:v>
                </c:pt>
                <c:pt idx="26">
                  <c:v>mar-21</c:v>
                </c:pt>
                <c:pt idx="27">
                  <c:v>apr-21</c:v>
                </c:pt>
                <c:pt idx="28">
                  <c:v>may-21</c:v>
                </c:pt>
                <c:pt idx="29">
                  <c:v>jun-21</c:v>
                </c:pt>
                <c:pt idx="30">
                  <c:v>jul-21</c:v>
                </c:pt>
                <c:pt idx="31">
                  <c:v>agu-21</c:v>
                </c:pt>
                <c:pt idx="32">
                  <c:v>sept-21</c:v>
                </c:pt>
                <c:pt idx="33">
                  <c:v>oct-21</c:v>
                </c:pt>
                <c:pt idx="34">
                  <c:v>nov-21</c:v>
                </c:pt>
                <c:pt idx="35">
                  <c:v>dec-21</c:v>
                </c:pt>
              </c:strCache>
            </c:strRef>
          </c:cat>
          <c:val>
            <c:numRef>
              <c:f>'Grafico 3.1'!$Y$4:$Y$39</c:f>
              <c:numCache>
                <c:formatCode>###0</c:formatCode>
                <c:ptCount val="36"/>
                <c:pt idx="0">
                  <c:v>310730.66666666669</c:v>
                </c:pt>
                <c:pt idx="1">
                  <c:v>307557</c:v>
                </c:pt>
                <c:pt idx="2">
                  <c:v>308870.40000000002</c:v>
                </c:pt>
                <c:pt idx="3">
                  <c:v>290158.2</c:v>
                </c:pt>
                <c:pt idx="4">
                  <c:v>311283.40000000002</c:v>
                </c:pt>
                <c:pt idx="5">
                  <c:v>306972.40000000002</c:v>
                </c:pt>
                <c:pt idx="6">
                  <c:v>328187.40000000002</c:v>
                </c:pt>
                <c:pt idx="7">
                  <c:v>332310.40000000002</c:v>
                </c:pt>
                <c:pt idx="8">
                  <c:v>311945.40000000002</c:v>
                </c:pt>
                <c:pt idx="9">
                  <c:v>281752.8</c:v>
                </c:pt>
                <c:pt idx="10">
                  <c:v>328105.40000000002</c:v>
                </c:pt>
                <c:pt idx="11">
                  <c:v>296176.8</c:v>
                </c:pt>
                <c:pt idx="12">
                  <c:v>273483.59999999998</c:v>
                </c:pt>
                <c:pt idx="13">
                  <c:v>252545.8</c:v>
                </c:pt>
                <c:pt idx="14">
                  <c:v>261646</c:v>
                </c:pt>
                <c:pt idx="15">
                  <c:v>229321.4</c:v>
                </c:pt>
                <c:pt idx="16">
                  <c:v>247031.4</c:v>
                </c:pt>
                <c:pt idx="17">
                  <c:v>251635.20000000001</c:v>
                </c:pt>
                <c:pt idx="18">
                  <c:v>303021.40000000002</c:v>
                </c:pt>
                <c:pt idx="19">
                  <c:v>325761.2</c:v>
                </c:pt>
                <c:pt idx="20">
                  <c:v>314423.2</c:v>
                </c:pt>
                <c:pt idx="21">
                  <c:v>275271</c:v>
                </c:pt>
                <c:pt idx="22">
                  <c:v>311393.40000000002</c:v>
                </c:pt>
                <c:pt idx="23">
                  <c:v>272811.59999999998</c:v>
                </c:pt>
                <c:pt idx="24">
                  <c:v>248173.8</c:v>
                </c:pt>
                <c:pt idx="25">
                  <c:v>244620.2</c:v>
                </c:pt>
                <c:pt idx="26">
                  <c:v>277899</c:v>
                </c:pt>
                <c:pt idx="27">
                  <c:v>262966</c:v>
                </c:pt>
                <c:pt idx="28">
                  <c:v>289095</c:v>
                </c:pt>
                <c:pt idx="29">
                  <c:v>289606</c:v>
                </c:pt>
                <c:pt idx="30">
                  <c:v>326506.59999999998</c:v>
                </c:pt>
                <c:pt idx="31">
                  <c:v>337876.4</c:v>
                </c:pt>
                <c:pt idx="32">
                  <c:v>320897.40000000002</c:v>
                </c:pt>
                <c:pt idx="33">
                  <c:v>293668.59999999998</c:v>
                </c:pt>
                <c:pt idx="34">
                  <c:v>310070</c:v>
                </c:pt>
                <c:pt idx="35">
                  <c:v>274927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E6-4BCA-A530-DDD64A0CB937}"/>
            </c:ext>
          </c:extLst>
        </c:ser>
        <c:ser>
          <c:idx val="1"/>
          <c:order val="1"/>
          <c:tx>
            <c:strRef>
              <c:f>'Grafico 3.1'!$Z$3</c:f>
              <c:strCache>
                <c:ptCount val="1"/>
                <c:pt idx="0">
                  <c:v>Livello Skill 2 -Medio Bassa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'Grafico 3.1'!$X$4:$X$39</c:f>
              <c:strCache>
                <c:ptCount val="36"/>
                <c:pt idx="0">
                  <c:v>gen-19</c:v>
                </c:pt>
                <c:pt idx="1">
                  <c:v>feb-19</c:v>
                </c:pt>
                <c:pt idx="2">
                  <c:v>mar-19</c:v>
                </c:pt>
                <c:pt idx="3">
                  <c:v>apr-19</c:v>
                </c:pt>
                <c:pt idx="4">
                  <c:v>may-19</c:v>
                </c:pt>
                <c:pt idx="5">
                  <c:v>jun-19</c:v>
                </c:pt>
                <c:pt idx="6">
                  <c:v>jul-19</c:v>
                </c:pt>
                <c:pt idx="7">
                  <c:v>agu-19</c:v>
                </c:pt>
                <c:pt idx="8">
                  <c:v>sept-19</c:v>
                </c:pt>
                <c:pt idx="9">
                  <c:v>oct-19</c:v>
                </c:pt>
                <c:pt idx="10">
                  <c:v>nov-19</c:v>
                </c:pt>
                <c:pt idx="11">
                  <c:v>dec-19</c:v>
                </c:pt>
                <c:pt idx="12">
                  <c:v>gen-20</c:v>
                </c:pt>
                <c:pt idx="13">
                  <c:v>feb-20</c:v>
                </c:pt>
                <c:pt idx="14">
                  <c:v>mar-20</c:v>
                </c:pt>
                <c:pt idx="15">
                  <c:v>apr-20</c:v>
                </c:pt>
                <c:pt idx="16">
                  <c:v>may-20</c:v>
                </c:pt>
                <c:pt idx="17">
                  <c:v>jun-20</c:v>
                </c:pt>
                <c:pt idx="18">
                  <c:v>jul-20</c:v>
                </c:pt>
                <c:pt idx="19">
                  <c:v>agu-20</c:v>
                </c:pt>
                <c:pt idx="20">
                  <c:v>sept-20</c:v>
                </c:pt>
                <c:pt idx="21">
                  <c:v>oct-20</c:v>
                </c:pt>
                <c:pt idx="22">
                  <c:v>nov-20</c:v>
                </c:pt>
                <c:pt idx="23">
                  <c:v>dec-20</c:v>
                </c:pt>
                <c:pt idx="24">
                  <c:v>gen-21</c:v>
                </c:pt>
                <c:pt idx="25">
                  <c:v>feb-21</c:v>
                </c:pt>
                <c:pt idx="26">
                  <c:v>mar-21</c:v>
                </c:pt>
                <c:pt idx="27">
                  <c:v>apr-21</c:v>
                </c:pt>
                <c:pt idx="28">
                  <c:v>may-21</c:v>
                </c:pt>
                <c:pt idx="29">
                  <c:v>jun-21</c:v>
                </c:pt>
                <c:pt idx="30">
                  <c:v>jul-21</c:v>
                </c:pt>
                <c:pt idx="31">
                  <c:v>agu-21</c:v>
                </c:pt>
                <c:pt idx="32">
                  <c:v>sept-21</c:v>
                </c:pt>
                <c:pt idx="33">
                  <c:v>oct-21</c:v>
                </c:pt>
                <c:pt idx="34">
                  <c:v>nov-21</c:v>
                </c:pt>
                <c:pt idx="35">
                  <c:v>dec-21</c:v>
                </c:pt>
              </c:strCache>
            </c:strRef>
          </c:cat>
          <c:val>
            <c:numRef>
              <c:f>'Grafico 3.1'!$Z$4:$Z$39</c:f>
              <c:numCache>
                <c:formatCode>###0</c:formatCode>
                <c:ptCount val="36"/>
                <c:pt idx="0">
                  <c:v>487525.33333333331</c:v>
                </c:pt>
                <c:pt idx="1">
                  <c:v>504058.5</c:v>
                </c:pt>
                <c:pt idx="2">
                  <c:v>512423</c:v>
                </c:pt>
                <c:pt idx="3">
                  <c:v>527514.19999999995</c:v>
                </c:pt>
                <c:pt idx="4">
                  <c:v>558903.80000000005</c:v>
                </c:pt>
                <c:pt idx="5">
                  <c:v>531791.6</c:v>
                </c:pt>
                <c:pt idx="6">
                  <c:v>532217.80000000005</c:v>
                </c:pt>
                <c:pt idx="7">
                  <c:v>529291.4</c:v>
                </c:pt>
                <c:pt idx="8">
                  <c:v>491501.2</c:v>
                </c:pt>
                <c:pt idx="9">
                  <c:v>461706.8</c:v>
                </c:pt>
                <c:pt idx="10">
                  <c:v>503953.6</c:v>
                </c:pt>
                <c:pt idx="11">
                  <c:v>476711.8</c:v>
                </c:pt>
                <c:pt idx="12">
                  <c:v>430810.8</c:v>
                </c:pt>
                <c:pt idx="13">
                  <c:v>364417</c:v>
                </c:pt>
                <c:pt idx="14">
                  <c:v>335748.4</c:v>
                </c:pt>
                <c:pt idx="15">
                  <c:v>317643.40000000002</c:v>
                </c:pt>
                <c:pt idx="16">
                  <c:v>340431</c:v>
                </c:pt>
                <c:pt idx="17">
                  <c:v>345061</c:v>
                </c:pt>
                <c:pt idx="18">
                  <c:v>415440.6</c:v>
                </c:pt>
                <c:pt idx="19">
                  <c:v>450062.2</c:v>
                </c:pt>
                <c:pt idx="20">
                  <c:v>424143.2</c:v>
                </c:pt>
                <c:pt idx="21">
                  <c:v>364385</c:v>
                </c:pt>
                <c:pt idx="22">
                  <c:v>377749.4</c:v>
                </c:pt>
                <c:pt idx="23">
                  <c:v>344493</c:v>
                </c:pt>
                <c:pt idx="24">
                  <c:v>319942.2</c:v>
                </c:pt>
                <c:pt idx="25">
                  <c:v>319337.40000000002</c:v>
                </c:pt>
                <c:pt idx="26">
                  <c:v>373213.8</c:v>
                </c:pt>
                <c:pt idx="27">
                  <c:v>427783.6</c:v>
                </c:pt>
                <c:pt idx="28">
                  <c:v>480725.6</c:v>
                </c:pt>
                <c:pt idx="29">
                  <c:v>482931</c:v>
                </c:pt>
                <c:pt idx="30">
                  <c:v>525929.80000000005</c:v>
                </c:pt>
                <c:pt idx="31">
                  <c:v>533839.4</c:v>
                </c:pt>
                <c:pt idx="32">
                  <c:v>495559</c:v>
                </c:pt>
                <c:pt idx="33">
                  <c:v>461927.2</c:v>
                </c:pt>
                <c:pt idx="34">
                  <c:v>491647.75</c:v>
                </c:pt>
                <c:pt idx="35">
                  <c:v>473417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E6-4BCA-A530-DDD64A0CB937}"/>
            </c:ext>
          </c:extLst>
        </c:ser>
        <c:ser>
          <c:idx val="2"/>
          <c:order val="2"/>
          <c:tx>
            <c:strRef>
              <c:f>'Grafico 3.1'!$AA$3</c:f>
              <c:strCache>
                <c:ptCount val="1"/>
                <c:pt idx="0">
                  <c:v>Livello Skill 3 -Medio Alta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'Grafico 3.1'!$X$4:$X$39</c:f>
              <c:strCache>
                <c:ptCount val="36"/>
                <c:pt idx="0">
                  <c:v>gen-19</c:v>
                </c:pt>
                <c:pt idx="1">
                  <c:v>feb-19</c:v>
                </c:pt>
                <c:pt idx="2">
                  <c:v>mar-19</c:v>
                </c:pt>
                <c:pt idx="3">
                  <c:v>apr-19</c:v>
                </c:pt>
                <c:pt idx="4">
                  <c:v>may-19</c:v>
                </c:pt>
                <c:pt idx="5">
                  <c:v>jun-19</c:v>
                </c:pt>
                <c:pt idx="6">
                  <c:v>jul-19</c:v>
                </c:pt>
                <c:pt idx="7">
                  <c:v>agu-19</c:v>
                </c:pt>
                <c:pt idx="8">
                  <c:v>sept-19</c:v>
                </c:pt>
                <c:pt idx="9">
                  <c:v>oct-19</c:v>
                </c:pt>
                <c:pt idx="10">
                  <c:v>nov-19</c:v>
                </c:pt>
                <c:pt idx="11">
                  <c:v>dec-19</c:v>
                </c:pt>
                <c:pt idx="12">
                  <c:v>gen-20</c:v>
                </c:pt>
                <c:pt idx="13">
                  <c:v>feb-20</c:v>
                </c:pt>
                <c:pt idx="14">
                  <c:v>mar-20</c:v>
                </c:pt>
                <c:pt idx="15">
                  <c:v>apr-20</c:v>
                </c:pt>
                <c:pt idx="16">
                  <c:v>may-20</c:v>
                </c:pt>
                <c:pt idx="17">
                  <c:v>jun-20</c:v>
                </c:pt>
                <c:pt idx="18">
                  <c:v>jul-20</c:v>
                </c:pt>
                <c:pt idx="19">
                  <c:v>agu-20</c:v>
                </c:pt>
                <c:pt idx="20">
                  <c:v>sept-20</c:v>
                </c:pt>
                <c:pt idx="21">
                  <c:v>oct-20</c:v>
                </c:pt>
                <c:pt idx="22">
                  <c:v>nov-20</c:v>
                </c:pt>
                <c:pt idx="23">
                  <c:v>dec-20</c:v>
                </c:pt>
                <c:pt idx="24">
                  <c:v>gen-21</c:v>
                </c:pt>
                <c:pt idx="25">
                  <c:v>feb-21</c:v>
                </c:pt>
                <c:pt idx="26">
                  <c:v>mar-21</c:v>
                </c:pt>
                <c:pt idx="27">
                  <c:v>apr-21</c:v>
                </c:pt>
                <c:pt idx="28">
                  <c:v>may-21</c:v>
                </c:pt>
                <c:pt idx="29">
                  <c:v>jun-21</c:v>
                </c:pt>
                <c:pt idx="30">
                  <c:v>jul-21</c:v>
                </c:pt>
                <c:pt idx="31">
                  <c:v>agu-21</c:v>
                </c:pt>
                <c:pt idx="32">
                  <c:v>sept-21</c:v>
                </c:pt>
                <c:pt idx="33">
                  <c:v>oct-21</c:v>
                </c:pt>
                <c:pt idx="34">
                  <c:v>nov-21</c:v>
                </c:pt>
                <c:pt idx="35">
                  <c:v>dec-21</c:v>
                </c:pt>
              </c:strCache>
            </c:strRef>
          </c:cat>
          <c:val>
            <c:numRef>
              <c:f>'Grafico 3.1'!$AA$4:$AA$39</c:f>
              <c:numCache>
                <c:formatCode>###0</c:formatCode>
                <c:ptCount val="36"/>
                <c:pt idx="0">
                  <c:v>70050.333333333328</c:v>
                </c:pt>
                <c:pt idx="1">
                  <c:v>68612.5</c:v>
                </c:pt>
                <c:pt idx="2">
                  <c:v>68194.8</c:v>
                </c:pt>
                <c:pt idx="3">
                  <c:v>65431.199999999997</c:v>
                </c:pt>
                <c:pt idx="4">
                  <c:v>68051.399999999994</c:v>
                </c:pt>
                <c:pt idx="5">
                  <c:v>63353.2</c:v>
                </c:pt>
                <c:pt idx="6">
                  <c:v>67445.600000000006</c:v>
                </c:pt>
                <c:pt idx="7">
                  <c:v>68810.600000000006</c:v>
                </c:pt>
                <c:pt idx="8">
                  <c:v>66438</c:v>
                </c:pt>
                <c:pt idx="9">
                  <c:v>62103</c:v>
                </c:pt>
                <c:pt idx="10">
                  <c:v>70450</c:v>
                </c:pt>
                <c:pt idx="11">
                  <c:v>65061.8</c:v>
                </c:pt>
                <c:pt idx="12">
                  <c:v>59795.199999999997</c:v>
                </c:pt>
                <c:pt idx="13">
                  <c:v>52771.4</c:v>
                </c:pt>
                <c:pt idx="14">
                  <c:v>48664.6</c:v>
                </c:pt>
                <c:pt idx="15">
                  <c:v>43141.4</c:v>
                </c:pt>
                <c:pt idx="16">
                  <c:v>43469.4</c:v>
                </c:pt>
                <c:pt idx="17">
                  <c:v>41228.199999999997</c:v>
                </c:pt>
                <c:pt idx="18">
                  <c:v>51921.8</c:v>
                </c:pt>
                <c:pt idx="19">
                  <c:v>60086.2</c:v>
                </c:pt>
                <c:pt idx="20">
                  <c:v>62117</c:v>
                </c:pt>
                <c:pt idx="21">
                  <c:v>59871.199999999997</c:v>
                </c:pt>
                <c:pt idx="22">
                  <c:v>66785.8</c:v>
                </c:pt>
                <c:pt idx="23">
                  <c:v>61817.2</c:v>
                </c:pt>
                <c:pt idx="24">
                  <c:v>59480</c:v>
                </c:pt>
                <c:pt idx="25">
                  <c:v>59096.2</c:v>
                </c:pt>
                <c:pt idx="26">
                  <c:v>62813.599999999999</c:v>
                </c:pt>
                <c:pt idx="27">
                  <c:v>63606.6</c:v>
                </c:pt>
                <c:pt idx="28">
                  <c:v>66897</c:v>
                </c:pt>
                <c:pt idx="29">
                  <c:v>63369.8</c:v>
                </c:pt>
                <c:pt idx="30">
                  <c:v>70390.399999999994</c:v>
                </c:pt>
                <c:pt idx="31">
                  <c:v>72991</c:v>
                </c:pt>
                <c:pt idx="32">
                  <c:v>72593.8</c:v>
                </c:pt>
                <c:pt idx="33">
                  <c:v>70213</c:v>
                </c:pt>
                <c:pt idx="34">
                  <c:v>76989.75</c:v>
                </c:pt>
                <c:pt idx="35">
                  <c:v>70496.333333333328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E6-4BCA-A530-DDD64A0CB937}"/>
            </c:ext>
          </c:extLst>
        </c:ser>
        <c:ser>
          <c:idx val="3"/>
          <c:order val="3"/>
          <c:tx>
            <c:strRef>
              <c:f>'Grafico 3.1'!$AB$3</c:f>
              <c:strCache>
                <c:ptCount val="1"/>
                <c:pt idx="0">
                  <c:v>Livello Skill 4 -Alta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'Grafico 3.1'!$X$4:$X$39</c:f>
              <c:strCache>
                <c:ptCount val="36"/>
                <c:pt idx="0">
                  <c:v>gen-19</c:v>
                </c:pt>
                <c:pt idx="1">
                  <c:v>feb-19</c:v>
                </c:pt>
                <c:pt idx="2">
                  <c:v>mar-19</c:v>
                </c:pt>
                <c:pt idx="3">
                  <c:v>apr-19</c:v>
                </c:pt>
                <c:pt idx="4">
                  <c:v>may-19</c:v>
                </c:pt>
                <c:pt idx="5">
                  <c:v>jun-19</c:v>
                </c:pt>
                <c:pt idx="6">
                  <c:v>jul-19</c:v>
                </c:pt>
                <c:pt idx="7">
                  <c:v>agu-19</c:v>
                </c:pt>
                <c:pt idx="8">
                  <c:v>sept-19</c:v>
                </c:pt>
                <c:pt idx="9">
                  <c:v>oct-19</c:v>
                </c:pt>
                <c:pt idx="10">
                  <c:v>nov-19</c:v>
                </c:pt>
                <c:pt idx="11">
                  <c:v>dec-19</c:v>
                </c:pt>
                <c:pt idx="12">
                  <c:v>gen-20</c:v>
                </c:pt>
                <c:pt idx="13">
                  <c:v>feb-20</c:v>
                </c:pt>
                <c:pt idx="14">
                  <c:v>mar-20</c:v>
                </c:pt>
                <c:pt idx="15">
                  <c:v>apr-20</c:v>
                </c:pt>
                <c:pt idx="16">
                  <c:v>may-20</c:v>
                </c:pt>
                <c:pt idx="17">
                  <c:v>jun-20</c:v>
                </c:pt>
                <c:pt idx="18">
                  <c:v>jul-20</c:v>
                </c:pt>
                <c:pt idx="19">
                  <c:v>agu-20</c:v>
                </c:pt>
                <c:pt idx="20">
                  <c:v>sept-20</c:v>
                </c:pt>
                <c:pt idx="21">
                  <c:v>oct-20</c:v>
                </c:pt>
                <c:pt idx="22">
                  <c:v>nov-20</c:v>
                </c:pt>
                <c:pt idx="23">
                  <c:v>dec-20</c:v>
                </c:pt>
                <c:pt idx="24">
                  <c:v>gen-21</c:v>
                </c:pt>
                <c:pt idx="25">
                  <c:v>feb-21</c:v>
                </c:pt>
                <c:pt idx="26">
                  <c:v>mar-21</c:v>
                </c:pt>
                <c:pt idx="27">
                  <c:v>apr-21</c:v>
                </c:pt>
                <c:pt idx="28">
                  <c:v>may-21</c:v>
                </c:pt>
                <c:pt idx="29">
                  <c:v>jun-21</c:v>
                </c:pt>
                <c:pt idx="30">
                  <c:v>jul-21</c:v>
                </c:pt>
                <c:pt idx="31">
                  <c:v>agu-21</c:v>
                </c:pt>
                <c:pt idx="32">
                  <c:v>sept-21</c:v>
                </c:pt>
                <c:pt idx="33">
                  <c:v>oct-21</c:v>
                </c:pt>
                <c:pt idx="34">
                  <c:v>nov-21</c:v>
                </c:pt>
                <c:pt idx="35">
                  <c:v>dec-21</c:v>
                </c:pt>
              </c:strCache>
            </c:strRef>
          </c:cat>
          <c:val>
            <c:numRef>
              <c:f>'Grafico 3.1'!$AB$4:$AB$39</c:f>
              <c:numCache>
                <c:formatCode>###0</c:formatCode>
                <c:ptCount val="36"/>
                <c:pt idx="0">
                  <c:v>150286.33333333334</c:v>
                </c:pt>
                <c:pt idx="1">
                  <c:v>145621</c:v>
                </c:pt>
                <c:pt idx="2">
                  <c:v>146358.39999999999</c:v>
                </c:pt>
                <c:pt idx="3">
                  <c:v>139875.6</c:v>
                </c:pt>
                <c:pt idx="4">
                  <c:v>133249.79999999999</c:v>
                </c:pt>
                <c:pt idx="5">
                  <c:v>115700.6</c:v>
                </c:pt>
                <c:pt idx="6">
                  <c:v>186949.6</c:v>
                </c:pt>
                <c:pt idx="7">
                  <c:v>205069.2</c:v>
                </c:pt>
                <c:pt idx="8">
                  <c:v>212779.2</c:v>
                </c:pt>
                <c:pt idx="9">
                  <c:v>215975.8</c:v>
                </c:pt>
                <c:pt idx="10">
                  <c:v>237847.6</c:v>
                </c:pt>
                <c:pt idx="11">
                  <c:v>167405.4</c:v>
                </c:pt>
                <c:pt idx="12">
                  <c:v>131256.6</c:v>
                </c:pt>
                <c:pt idx="13">
                  <c:v>103609.60000000001</c:v>
                </c:pt>
                <c:pt idx="14">
                  <c:v>88955</c:v>
                </c:pt>
                <c:pt idx="15">
                  <c:v>68766.600000000006</c:v>
                </c:pt>
                <c:pt idx="16">
                  <c:v>56608.2</c:v>
                </c:pt>
                <c:pt idx="17">
                  <c:v>56203.4</c:v>
                </c:pt>
                <c:pt idx="18">
                  <c:v>134831.4</c:v>
                </c:pt>
                <c:pt idx="19">
                  <c:v>183493.8</c:v>
                </c:pt>
                <c:pt idx="20">
                  <c:v>206314.6</c:v>
                </c:pt>
                <c:pt idx="21">
                  <c:v>213230.4</c:v>
                </c:pt>
                <c:pt idx="22">
                  <c:v>232236</c:v>
                </c:pt>
                <c:pt idx="23">
                  <c:v>174734.6</c:v>
                </c:pt>
                <c:pt idx="24">
                  <c:v>143592</c:v>
                </c:pt>
                <c:pt idx="25">
                  <c:v>136912</c:v>
                </c:pt>
                <c:pt idx="26">
                  <c:v>145346.20000000001</c:v>
                </c:pt>
                <c:pt idx="27">
                  <c:v>145666.6</c:v>
                </c:pt>
                <c:pt idx="28">
                  <c:v>142473.20000000001</c:v>
                </c:pt>
                <c:pt idx="29">
                  <c:v>131360</c:v>
                </c:pt>
                <c:pt idx="30">
                  <c:v>210049</c:v>
                </c:pt>
                <c:pt idx="31">
                  <c:v>227857.2</c:v>
                </c:pt>
                <c:pt idx="32">
                  <c:v>236977.4</c:v>
                </c:pt>
                <c:pt idx="33">
                  <c:v>242707</c:v>
                </c:pt>
                <c:pt idx="34">
                  <c:v>283854.5</c:v>
                </c:pt>
                <c:pt idx="35">
                  <c:v>197344.66666666666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E6-4BCA-A530-DDD64A0CB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023872"/>
        <c:axId val="179025408"/>
      </c:lineChart>
      <c:catAx>
        <c:axId val="17902387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025408"/>
        <c:crosses val="autoZero"/>
        <c:auto val="1"/>
        <c:lblAlgn val="ctr"/>
        <c:lblOffset val="100"/>
        <c:noMultiLvlLbl val="1"/>
      </c:catAx>
      <c:valAx>
        <c:axId val="17902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023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546711256108555"/>
          <c:y val="3.3372661740266221E-2"/>
          <c:w val="0.60751675510966119"/>
          <c:h val="0.13321213791704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/>
              <a:t>Skill Level 1 - Low</a:t>
            </a:r>
          </a:p>
        </c:rich>
      </c:tx>
      <c:layout>
        <c:manualLayout>
          <c:xMode val="edge"/>
          <c:yMode val="edge"/>
          <c:x val="0.38860765898238625"/>
          <c:y val="2.8169014084507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2148457346446152"/>
          <c:y val="8.7369413330375956E-2"/>
          <c:w val="0.85559434588748695"/>
          <c:h val="0.68882296403090459"/>
        </c:manualLayout>
      </c:layout>
      <c:lineChart>
        <c:grouping val="standard"/>
        <c:varyColors val="0"/>
        <c:ser>
          <c:idx val="0"/>
          <c:order val="0"/>
          <c:tx>
            <c:strRef>
              <c:f>'Grafico 3.11'!$B$4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'Grafico 3.11'!$A$5:$A$16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'Grafico 3.11'!$B$5:$B$16</c:f>
              <c:numCache>
                <c:formatCode>General</c:formatCode>
                <c:ptCount val="12"/>
                <c:pt idx="0">
                  <c:v>440489</c:v>
                </c:pt>
                <c:pt idx="1">
                  <c:v>675323</c:v>
                </c:pt>
                <c:pt idx="2">
                  <c:v>932192</c:v>
                </c:pt>
                <c:pt idx="3">
                  <c:v>1230228</c:v>
                </c:pt>
                <c:pt idx="4">
                  <c:v>1544352</c:v>
                </c:pt>
                <c:pt idx="5">
                  <c:v>1891280</c:v>
                </c:pt>
                <c:pt idx="6">
                  <c:v>2231740</c:v>
                </c:pt>
                <c:pt idx="7">
                  <c:v>2467054</c:v>
                </c:pt>
                <c:pt idx="8">
                  <c:v>2871165</c:v>
                </c:pt>
                <c:pt idx="9">
                  <c:v>3205904</c:v>
                </c:pt>
                <c:pt idx="10">
                  <c:v>3451007</c:v>
                </c:pt>
                <c:pt idx="11">
                  <c:v>3640504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D-473A-ADF4-61041C61D6FE}"/>
            </c:ext>
          </c:extLst>
        </c:ser>
        <c:ser>
          <c:idx val="1"/>
          <c:order val="1"/>
          <c:tx>
            <c:strRef>
              <c:f>'Grafico 3.11'!$C$4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'Grafico 3.11'!$A$5:$A$16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'Grafico 3.11'!$C$5:$C$16</c:f>
              <c:numCache>
                <c:formatCode>General</c:formatCode>
                <c:ptCount val="12"/>
                <c:pt idx="0">
                  <c:v>467077</c:v>
                </c:pt>
                <c:pt idx="1">
                  <c:v>711545</c:v>
                </c:pt>
                <c:pt idx="2">
                  <c:v>932818</c:v>
                </c:pt>
                <c:pt idx="3">
                  <c:v>1073232</c:v>
                </c:pt>
                <c:pt idx="4">
                  <c:v>1308230</c:v>
                </c:pt>
                <c:pt idx="5">
                  <c:v>1613684</c:v>
                </c:pt>
                <c:pt idx="6">
                  <c:v>1946702</c:v>
                </c:pt>
                <c:pt idx="7">
                  <c:v>2190994</c:v>
                </c:pt>
                <c:pt idx="8">
                  <c:v>2588339</c:v>
                </c:pt>
                <c:pt idx="9">
                  <c:v>2937036</c:v>
                </c:pt>
                <c:pt idx="10">
                  <c:v>3185800</c:v>
                </c:pt>
                <c:pt idx="11">
                  <c:v>3323057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7D-473A-ADF4-61041C61D6FE}"/>
            </c:ext>
          </c:extLst>
        </c:ser>
        <c:ser>
          <c:idx val="2"/>
          <c:order val="2"/>
          <c:tx>
            <c:strRef>
              <c:f>'Grafico 3.11'!$D$4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'Grafico 3.11'!$A$5:$A$16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'Grafico 3.11'!$D$5:$D$16</c:f>
              <c:numCache>
                <c:formatCode>General</c:formatCode>
                <c:ptCount val="12"/>
                <c:pt idx="0">
                  <c:v>424904</c:v>
                </c:pt>
                <c:pt idx="1">
                  <c:v>629340</c:v>
                </c:pt>
                <c:pt idx="2">
                  <c:v>854848</c:v>
                </c:pt>
                <c:pt idx="3">
                  <c:v>1085844</c:v>
                </c:pt>
                <c:pt idx="4">
                  <c:v>1389495</c:v>
                </c:pt>
                <c:pt idx="5">
                  <c:v>1739734</c:v>
                </c:pt>
                <c:pt idx="6">
                  <c:v>2074815</c:v>
                </c:pt>
                <c:pt idx="7">
                  <c:v>2302878</c:v>
                </c:pt>
                <c:pt idx="8">
                  <c:v>2718377</c:v>
                </c:pt>
                <c:pt idx="9">
                  <c:v>3078877</c:v>
                </c:pt>
                <c:pt idx="10">
                  <c:v>3344221</c:v>
                </c:pt>
                <c:pt idx="11">
                  <c:v>3543158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7D-473A-ADF4-61041C61D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702976"/>
        <c:axId val="200708864"/>
      </c:lineChart>
      <c:catAx>
        <c:axId val="20070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708864"/>
        <c:crosses val="autoZero"/>
        <c:auto val="1"/>
        <c:lblAlgn val="ctr"/>
        <c:lblOffset val="100"/>
        <c:noMultiLvlLbl val="0"/>
      </c:catAx>
      <c:valAx>
        <c:axId val="200708864"/>
        <c:scaling>
          <c:orientation val="minMax"/>
          <c:max val="45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702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844922999082947"/>
          <c:y val="0.17346789397804147"/>
          <c:w val="0.13731925075630605"/>
          <c:h val="0.279558981183690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/>
              <a:t>Skill Level 2 - Medium Low</a:t>
            </a:r>
          </a:p>
        </c:rich>
      </c:tx>
      <c:layout>
        <c:manualLayout>
          <c:xMode val="edge"/>
          <c:yMode val="edge"/>
          <c:x val="0.33718623881692206"/>
          <c:y val="2.33918128654970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2280397745980674"/>
          <c:y val="8.260883179076299E-2"/>
          <c:w val="0.85859990007642906"/>
          <c:h val="0.68322567696855252"/>
        </c:manualLayout>
      </c:layout>
      <c:lineChart>
        <c:grouping val="standard"/>
        <c:varyColors val="0"/>
        <c:ser>
          <c:idx val="0"/>
          <c:order val="0"/>
          <c:tx>
            <c:strRef>
              <c:f>'Grafico 3.11'!$F$4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'Grafico 3.11'!$E$5:$E$16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'Grafico 3.11'!$F$5:$F$16</c:f>
              <c:numCache>
                <c:formatCode>General</c:formatCode>
                <c:ptCount val="12"/>
                <c:pt idx="0">
                  <c:v>566728</c:v>
                </c:pt>
                <c:pt idx="1">
                  <c:v>983759</c:v>
                </c:pt>
                <c:pt idx="2">
                  <c:v>1462576</c:v>
                </c:pt>
                <c:pt idx="3">
                  <c:v>2016234</c:v>
                </c:pt>
                <c:pt idx="4">
                  <c:v>2562115</c:v>
                </c:pt>
                <c:pt idx="5">
                  <c:v>3204299</c:v>
                </c:pt>
                <c:pt idx="6">
                  <c:v>3778278</c:v>
                </c:pt>
                <c:pt idx="7">
                  <c:v>4121534</c:v>
                </c:pt>
                <c:pt idx="8">
                  <c:v>4677323</c:v>
                </c:pt>
                <c:pt idx="9">
                  <c:v>5208572</c:v>
                </c:pt>
                <c:pt idx="10">
                  <c:v>5661805</c:v>
                </c:pt>
                <c:pt idx="11">
                  <c:v>6086812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26-415A-ABB1-34771D9E8CC6}"/>
            </c:ext>
          </c:extLst>
        </c:ser>
        <c:ser>
          <c:idx val="1"/>
          <c:order val="1"/>
          <c:tx>
            <c:strRef>
              <c:f>'Grafico 3.11'!$G$4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'Grafico 3.11'!$E$5:$E$16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'Grafico 3.11'!$G$5:$G$16</c:f>
              <c:numCache>
                <c:formatCode>General</c:formatCode>
                <c:ptCount val="12"/>
                <c:pt idx="0">
                  <c:v>554490</c:v>
                </c:pt>
                <c:pt idx="1">
                  <c:v>974070</c:v>
                </c:pt>
                <c:pt idx="2">
                  <c:v>1275814</c:v>
                </c:pt>
                <c:pt idx="3">
                  <c:v>1397078</c:v>
                </c:pt>
                <c:pt idx="4">
                  <c:v>1678742</c:v>
                </c:pt>
                <c:pt idx="5">
                  <c:v>2142707</c:v>
                </c:pt>
                <c:pt idx="6">
                  <c:v>2676225</c:v>
                </c:pt>
                <c:pt idx="7">
                  <c:v>3001119</c:v>
                </c:pt>
                <c:pt idx="8">
                  <c:v>3474281</c:v>
                </c:pt>
                <c:pt idx="9">
                  <c:v>3929053</c:v>
                </c:pt>
                <c:pt idx="10">
                  <c:v>4263423</c:v>
                </c:pt>
                <c:pt idx="11">
                  <c:v>4498150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26-415A-ABB1-34771D9E8CC6}"/>
            </c:ext>
          </c:extLst>
        </c:ser>
        <c:ser>
          <c:idx val="2"/>
          <c:order val="2"/>
          <c:tx>
            <c:strRef>
              <c:f>'Grafico 3.11'!$H$4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'Grafico 3.11'!$E$5:$E$16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'Grafico 3.11'!$H$5:$H$16</c:f>
              <c:numCache>
                <c:formatCode>General</c:formatCode>
                <c:ptCount val="12"/>
                <c:pt idx="0">
                  <c:v>391716</c:v>
                </c:pt>
                <c:pt idx="1">
                  <c:v>698596</c:v>
                </c:pt>
                <c:pt idx="2">
                  <c:v>1030614</c:v>
                </c:pt>
                <c:pt idx="3">
                  <c:v>1361960</c:v>
                </c:pt>
                <c:pt idx="4">
                  <c:v>1866069</c:v>
                </c:pt>
                <c:pt idx="5">
                  <c:v>2530634</c:v>
                </c:pt>
                <c:pt idx="6">
                  <c:v>3102224</c:v>
                </c:pt>
                <c:pt idx="7">
                  <c:v>3445269</c:v>
                </c:pt>
                <c:pt idx="8">
                  <c:v>3991609</c:v>
                </c:pt>
                <c:pt idx="9">
                  <c:v>4535266</c:v>
                </c:pt>
                <c:pt idx="10">
                  <c:v>5008429</c:v>
                </c:pt>
                <c:pt idx="11">
                  <c:v>5411860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26-415A-ABB1-34771D9E8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534848"/>
        <c:axId val="201548928"/>
      </c:lineChart>
      <c:catAx>
        <c:axId val="20153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1548928"/>
        <c:crosses val="autoZero"/>
        <c:auto val="1"/>
        <c:lblAlgn val="ctr"/>
        <c:lblOffset val="100"/>
        <c:noMultiLvlLbl val="0"/>
      </c:catAx>
      <c:valAx>
        <c:axId val="20154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153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901447802895606"/>
          <c:y val="0.20140645577197588"/>
          <c:w val="0.13901748840534719"/>
          <c:h val="0.30736547405258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 b="0" i="0" baseline="0">
                <a:effectLst/>
              </a:rPr>
              <a:t>Skill Level 3 - Medium High</a:t>
            </a:r>
            <a:endParaRPr lang="it-IT" sz="1200">
              <a:effectLst/>
            </a:endParaRPr>
          </a:p>
        </c:rich>
      </c:tx>
      <c:layout>
        <c:manualLayout>
          <c:xMode val="edge"/>
          <c:yMode val="edge"/>
          <c:x val="0.32972759879118696"/>
          <c:y val="5.25687175114413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112358963097739"/>
          <c:y val="5.5816162265369292E-2"/>
          <c:w val="0.85563844360092434"/>
          <c:h val="0.72392994249426335"/>
        </c:manualLayout>
      </c:layout>
      <c:lineChart>
        <c:grouping val="standard"/>
        <c:varyColors val="0"/>
        <c:ser>
          <c:idx val="0"/>
          <c:order val="0"/>
          <c:tx>
            <c:strRef>
              <c:f>'Grafico 3.11'!$J$4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'Grafico 3.11'!$I$5:$I$16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'Grafico 3.11'!$J$5:$J$16</c:f>
              <c:numCache>
                <c:formatCode>General</c:formatCode>
                <c:ptCount val="12"/>
                <c:pt idx="0">
                  <c:v>86933</c:v>
                </c:pt>
                <c:pt idx="1">
                  <c:v>147647</c:v>
                </c:pt>
                <c:pt idx="2">
                  <c:v>210151</c:v>
                </c:pt>
                <c:pt idx="3">
                  <c:v>274450</c:v>
                </c:pt>
                <c:pt idx="4">
                  <c:v>340974</c:v>
                </c:pt>
                <c:pt idx="5">
                  <c:v>414089</c:v>
                </c:pt>
                <c:pt idx="6">
                  <c:v>487904</c:v>
                </c:pt>
                <c:pt idx="7">
                  <c:v>526917</c:v>
                </c:pt>
                <c:pt idx="8">
                  <c:v>611678</c:v>
                </c:pt>
                <c:pt idx="9">
                  <c:v>685027</c:v>
                </c:pt>
                <c:pt idx="10">
                  <c:v>746279</c:v>
                </c:pt>
                <c:pt idx="11">
                  <c:v>798419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86-42BE-9980-0ADCBA8D75CC}"/>
            </c:ext>
          </c:extLst>
        </c:ser>
        <c:ser>
          <c:idx val="1"/>
          <c:order val="1"/>
          <c:tx>
            <c:strRef>
              <c:f>'Grafico 3.11'!$K$4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'Grafico 3.11'!$I$5:$I$16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'Grafico 3.11'!$K$5:$K$16</c:f>
              <c:numCache>
                <c:formatCode>General</c:formatCode>
                <c:ptCount val="12"/>
                <c:pt idx="0">
                  <c:v>80748</c:v>
                </c:pt>
                <c:pt idx="1">
                  <c:v>138568</c:v>
                </c:pt>
                <c:pt idx="2">
                  <c:v>185584</c:v>
                </c:pt>
                <c:pt idx="3">
                  <c:v>211717</c:v>
                </c:pt>
                <c:pt idx="4">
                  <c:v>243323</c:v>
                </c:pt>
                <c:pt idx="5">
                  <c:v>296455</c:v>
                </c:pt>
                <c:pt idx="6">
                  <c:v>355915</c:v>
                </c:pt>
                <c:pt idx="7">
                  <c:v>391725</c:v>
                </c:pt>
                <c:pt idx="8">
                  <c:v>471326</c:v>
                </c:pt>
                <c:pt idx="9">
                  <c:v>543754</c:v>
                </c:pt>
                <c:pt idx="10">
                  <c:v>607040</c:v>
                </c:pt>
                <c:pt idx="11">
                  <c:v>655271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86-42BE-9980-0ADCBA8D75CC}"/>
            </c:ext>
          </c:extLst>
        </c:ser>
        <c:ser>
          <c:idx val="2"/>
          <c:order val="2"/>
          <c:tx>
            <c:strRef>
              <c:f>'Grafico 3.11'!$L$4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'Grafico 3.11'!$I$5:$I$16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'Grafico 3.11'!$L$5:$L$16</c:f>
              <c:numCache>
                <c:formatCode>General</c:formatCode>
                <c:ptCount val="12"/>
                <c:pt idx="0">
                  <c:v>70383</c:v>
                </c:pt>
                <c:pt idx="1">
                  <c:v>125141</c:v>
                </c:pt>
                <c:pt idx="2">
                  <c:v>185883</c:v>
                </c:pt>
                <c:pt idx="3">
                  <c:v>247250</c:v>
                </c:pt>
                <c:pt idx="4">
                  <c:v>314068</c:v>
                </c:pt>
                <c:pt idx="5">
                  <c:v>388416</c:v>
                </c:pt>
                <c:pt idx="6">
                  <c:v>459626</c:v>
                </c:pt>
                <c:pt idx="7">
                  <c:v>502732</c:v>
                </c:pt>
                <c:pt idx="8">
                  <c:v>599202</c:v>
                </c:pt>
                <c:pt idx="9">
                  <c:v>679023</c:v>
                </c:pt>
                <c:pt idx="10">
                  <c:v>751385</c:v>
                </c:pt>
                <c:pt idx="11">
                  <c:v>810691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86-42BE-9980-0ADCBA8D7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347072"/>
        <c:axId val="201348608"/>
      </c:lineChart>
      <c:catAx>
        <c:axId val="201347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1348608"/>
        <c:crosses val="autoZero"/>
        <c:auto val="1"/>
        <c:lblAlgn val="ctr"/>
        <c:lblOffset val="100"/>
        <c:noMultiLvlLbl val="0"/>
      </c:catAx>
      <c:valAx>
        <c:axId val="201348608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1347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866598658973297"/>
          <c:y val="0.15694452702077238"/>
          <c:w val="0.1784563582938587"/>
          <c:h val="0.280692492193714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 b="0" i="0" u="none" strike="noStrike" baseline="0">
                <a:effectLst/>
              </a:rPr>
              <a:t>Skill Level 4 - High</a:t>
            </a:r>
            <a:r>
              <a:rPr lang="it-IT" sz="1200" b="0" i="0" u="none" strike="noStrike" baseline="0"/>
              <a:t> </a:t>
            </a:r>
            <a:endParaRPr lang="it-IT" sz="1200">
              <a:effectLst/>
            </a:endParaRPr>
          </a:p>
        </c:rich>
      </c:tx>
      <c:layout>
        <c:manualLayout>
          <c:xMode val="edge"/>
          <c:yMode val="edge"/>
          <c:x val="0.42742098889344388"/>
          <c:y val="1.90469620902765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2519346372026077"/>
          <c:y val="0.10132228208316066"/>
          <c:w val="0.84925177831031995"/>
          <c:h val="0.66765820939049281"/>
        </c:manualLayout>
      </c:layout>
      <c:lineChart>
        <c:grouping val="standard"/>
        <c:varyColors val="0"/>
        <c:ser>
          <c:idx val="0"/>
          <c:order val="0"/>
          <c:tx>
            <c:strRef>
              <c:f>'Grafico 3.11'!$N$4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'Grafico 3.11'!$M$5:$M$16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'Grafico 3.11'!$N$5:$N$16</c:f>
              <c:numCache>
                <c:formatCode>General</c:formatCode>
                <c:ptCount val="12"/>
                <c:pt idx="0">
                  <c:v>165792</c:v>
                </c:pt>
                <c:pt idx="1">
                  <c:v>302295</c:v>
                </c:pt>
                <c:pt idx="2">
                  <c:v>450859</c:v>
                </c:pt>
                <c:pt idx="3">
                  <c:v>582484</c:v>
                </c:pt>
                <c:pt idx="4">
                  <c:v>731792</c:v>
                </c:pt>
                <c:pt idx="5">
                  <c:v>865170</c:v>
                </c:pt>
                <c:pt idx="6">
                  <c:v>968544</c:v>
                </c:pt>
                <c:pt idx="7">
                  <c:v>1029362</c:v>
                </c:pt>
                <c:pt idx="8">
                  <c:v>1517232</c:v>
                </c:pt>
                <c:pt idx="9">
                  <c:v>1757138</c:v>
                </c:pt>
                <c:pt idx="10">
                  <c:v>1929066</c:v>
                </c:pt>
                <c:pt idx="11">
                  <c:v>2048423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8C-4099-9F10-94011CE4A923}"/>
            </c:ext>
          </c:extLst>
        </c:ser>
        <c:ser>
          <c:idx val="1"/>
          <c:order val="1"/>
          <c:tx>
            <c:strRef>
              <c:f>'Grafico 3.11'!$O$4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'Grafico 3.11'!$M$5:$M$16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'Grafico 3.11'!$O$5:$O$16</c:f>
              <c:numCache>
                <c:formatCode>General</c:formatCode>
                <c:ptCount val="12"/>
                <c:pt idx="0">
                  <c:v>170177</c:v>
                </c:pt>
                <c:pt idx="1">
                  <c:v>305836</c:v>
                </c:pt>
                <c:pt idx="2">
                  <c:v>364998</c:v>
                </c:pt>
                <c:pt idx="3">
                  <c:v>398691</c:v>
                </c:pt>
                <c:pt idx="4">
                  <c:v>444775</c:v>
                </c:pt>
                <c:pt idx="5">
                  <c:v>514010</c:v>
                </c:pt>
                <c:pt idx="6">
                  <c:v>588877</c:v>
                </c:pt>
                <c:pt idx="7">
                  <c:v>646015</c:v>
                </c:pt>
                <c:pt idx="8">
                  <c:v>1072848</c:v>
                </c:pt>
                <c:pt idx="9">
                  <c:v>1362244</c:v>
                </c:pt>
                <c:pt idx="10">
                  <c:v>1545583</c:v>
                </c:pt>
                <c:pt idx="11">
                  <c:v>1655029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8C-4099-9F10-94011CE4A923}"/>
            </c:ext>
          </c:extLst>
        </c:ser>
        <c:ser>
          <c:idx val="2"/>
          <c:order val="2"/>
          <c:tx>
            <c:strRef>
              <c:f>'Grafico 3.11'!$P$4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'Grafico 3.11'!$M$5:$M$16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'Grafico 3.11'!$P$5:$P$16</c:f>
              <c:numCache>
                <c:formatCode>General</c:formatCode>
                <c:ptCount val="12"/>
                <c:pt idx="0">
                  <c:v>152166</c:v>
                </c:pt>
                <c:pt idx="1">
                  <c:v>291492</c:v>
                </c:pt>
                <c:pt idx="2">
                  <c:v>425175</c:v>
                </c:pt>
                <c:pt idx="3">
                  <c:v>575114</c:v>
                </c:pt>
                <c:pt idx="4">
                  <c:v>726731</c:v>
                </c:pt>
                <c:pt idx="5">
                  <c:v>880499</c:v>
                </c:pt>
                <c:pt idx="6">
                  <c:v>1003858</c:v>
                </c:pt>
                <c:pt idx="7">
                  <c:v>1081975</c:v>
                </c:pt>
                <c:pt idx="8">
                  <c:v>1625359</c:v>
                </c:pt>
                <c:pt idx="9">
                  <c:v>1866017</c:v>
                </c:pt>
                <c:pt idx="10">
                  <c:v>2065386</c:v>
                </c:pt>
                <c:pt idx="11">
                  <c:v>2217393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8C-4099-9F10-94011CE4A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372032"/>
        <c:axId val="201373568"/>
      </c:lineChart>
      <c:catAx>
        <c:axId val="201372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1373568"/>
        <c:crosses val="autoZero"/>
        <c:auto val="1"/>
        <c:lblAlgn val="ctr"/>
        <c:lblOffset val="100"/>
        <c:noMultiLvlLbl val="0"/>
      </c:catAx>
      <c:valAx>
        <c:axId val="201373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1372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008513720731145"/>
          <c:y val="0.10316084173688814"/>
          <c:w val="0.18028814332990986"/>
          <c:h val="0.284979915145015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343162739723423E-2"/>
          <c:y val="0.12913435225506528"/>
          <c:w val="0.82207142088311536"/>
          <c:h val="0.8149477148689746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'Grafico 3.12'!$F$4</c:f>
              <c:strCache>
                <c:ptCount val="1"/>
                <c:pt idx="0">
                  <c:v>Var% 2020/2019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'Grafico 3.12'!$F$5:$F$8</c:f>
              <c:numCache>
                <c:formatCode>General</c:formatCode>
                <c:ptCount val="4"/>
                <c:pt idx="0">
                  <c:v>-9.3409747663311968</c:v>
                </c:pt>
                <c:pt idx="1">
                  <c:v>-27.29130331120086</c:v>
                </c:pt>
                <c:pt idx="2">
                  <c:v>-19.499228127658235</c:v>
                </c:pt>
                <c:pt idx="3">
                  <c:v>-19.495149153966619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29-4B37-A971-DED43430A4DA}"/>
            </c:ext>
          </c:extLst>
        </c:ser>
        <c:ser>
          <c:idx val="1"/>
          <c:order val="1"/>
          <c:tx>
            <c:strRef>
              <c:f>'Grafico 3.12'!$G$4</c:f>
              <c:strCache>
                <c:ptCount val="1"/>
                <c:pt idx="0">
                  <c:v>Var% 2021/2019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'Grafico 3.12'!$G$5:$G$8</c:f>
              <c:numCache>
                <c:formatCode>General</c:formatCode>
                <c:ptCount val="4"/>
                <c:pt idx="0">
                  <c:v>-2.7950589838250002</c:v>
                </c:pt>
                <c:pt idx="1">
                  <c:v>-11.252649755434978</c:v>
                </c:pt>
                <c:pt idx="2">
                  <c:v>-6.6723075607483778E-2</c:v>
                </c:pt>
                <c:pt idx="3">
                  <c:v>8.194635422634736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29-4B37-A971-DED43430A4D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201597696"/>
        <c:axId val="201599232"/>
      </c:barChart>
      <c:catAx>
        <c:axId val="201597696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high"/>
        <c:crossAx val="201599232"/>
        <c:crosses val="autoZero"/>
        <c:auto val="1"/>
        <c:lblAlgn val="ctr"/>
        <c:lblOffset val="100"/>
        <c:noMultiLvlLbl val="0"/>
      </c:catAx>
      <c:valAx>
        <c:axId val="201599232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159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8842105263157893"/>
          <c:y val="0.94369189907038509"/>
          <c:w val="0.71537329127234495"/>
          <c:h val="4.46431696037995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590147658408621"/>
          <c:y val="9.2254180517938045E-2"/>
          <c:w val="0.53506795209592994"/>
          <c:h val="0.814381378003425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'Grafico 3.12'!$B$4</c:f>
              <c:strCache>
                <c:ptCount val="1"/>
                <c:pt idx="0">
                  <c:v>2019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elete val="1"/>
          </c:dLbls>
          <c:cat>
            <c:strRef>
              <c:f>'Grafico 3.12'!$A$5:$A$8</c:f>
              <c:strCache>
                <c:ptCount val="4"/>
                <c:pt idx="0">
                  <c:v>Livello Skill 1 - Basso</c:v>
                </c:pt>
                <c:pt idx="1">
                  <c:v>Livello Skill 2 -Medio Bassa</c:v>
                </c:pt>
                <c:pt idx="2">
                  <c:v>Livello Skill 3 -Medio Alta</c:v>
                </c:pt>
                <c:pt idx="3">
                  <c:v>Livello Skill 4 -Alta</c:v>
                </c:pt>
              </c:strCache>
            </c:strRef>
          </c:cat>
          <c:val>
            <c:numRef>
              <c:f>'Grafico 3.12'!$B$5:$B$8</c:f>
              <c:numCache>
                <c:formatCode>General</c:formatCode>
                <c:ptCount val="4"/>
                <c:pt idx="0">
                  <c:v>3825286</c:v>
                </c:pt>
                <c:pt idx="1">
                  <c:v>6920450</c:v>
                </c:pt>
                <c:pt idx="2">
                  <c:v>888748</c:v>
                </c:pt>
                <c:pt idx="3">
                  <c:v>2094480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3-4A1F-BDF7-36163BCACFD7}"/>
            </c:ext>
          </c:extLst>
        </c:ser>
        <c:ser>
          <c:idx val="1"/>
          <c:order val="1"/>
          <c:tx>
            <c:strRef>
              <c:f>'Grafico 3.12'!$C$4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delete val="1"/>
          </c:dLbls>
          <c:cat>
            <c:strRef>
              <c:f>'Grafico 3.12'!$A$5:$A$8</c:f>
              <c:strCache>
                <c:ptCount val="4"/>
                <c:pt idx="0">
                  <c:v>Livello Skill 1 - Basso</c:v>
                </c:pt>
                <c:pt idx="1">
                  <c:v>Livello Skill 2 -Medio Bassa</c:v>
                </c:pt>
                <c:pt idx="2">
                  <c:v>Livello Skill 3 -Medio Alta</c:v>
                </c:pt>
                <c:pt idx="3">
                  <c:v>Livello Skill 4 -Alta</c:v>
                </c:pt>
              </c:strCache>
            </c:strRef>
          </c:cat>
          <c:val>
            <c:numRef>
              <c:f>'Grafico 3.12'!$C$5:$C$8</c:f>
              <c:numCache>
                <c:formatCode>General</c:formatCode>
                <c:ptCount val="4"/>
                <c:pt idx="0">
                  <c:v>3467967</c:v>
                </c:pt>
                <c:pt idx="1">
                  <c:v>5031769</c:v>
                </c:pt>
                <c:pt idx="2">
                  <c:v>715449</c:v>
                </c:pt>
                <c:pt idx="3">
                  <c:v>1686158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3-4A1F-BDF7-36163BCACFD7}"/>
            </c:ext>
          </c:extLst>
        </c:ser>
        <c:ser>
          <c:idx val="2"/>
          <c:order val="2"/>
          <c:tx>
            <c:strRef>
              <c:f>'Grafico 3.12'!$D$4</c:f>
              <c:strCache>
                <c:ptCount val="1"/>
                <c:pt idx="0">
                  <c:v>2021</c:v>
                </c:pt>
              </c:strCache>
            </c:strRef>
          </c:tx>
          <c:spPr>
            <a:pattFill prst="narVert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delete val="1"/>
          </c:dLbls>
          <c:cat>
            <c:strRef>
              <c:f>'Grafico 3.12'!$A$5:$A$8</c:f>
              <c:strCache>
                <c:ptCount val="4"/>
                <c:pt idx="0">
                  <c:v>Livello Skill 1 - Basso</c:v>
                </c:pt>
                <c:pt idx="1">
                  <c:v>Livello Skill 2 -Medio Bassa</c:v>
                </c:pt>
                <c:pt idx="2">
                  <c:v>Livello Skill 3 -Medio Alta</c:v>
                </c:pt>
                <c:pt idx="3">
                  <c:v>Livello Skill 4 -Alta</c:v>
                </c:pt>
              </c:strCache>
            </c:strRef>
          </c:cat>
          <c:val>
            <c:numRef>
              <c:f>'Grafico 3.12'!$D$5:$D$8</c:f>
              <c:numCache>
                <c:formatCode>General</c:formatCode>
                <c:ptCount val="4"/>
                <c:pt idx="0">
                  <c:v>3718367</c:v>
                </c:pt>
                <c:pt idx="1">
                  <c:v>6141716</c:v>
                </c:pt>
                <c:pt idx="2">
                  <c:v>888155</c:v>
                </c:pt>
                <c:pt idx="3">
                  <c:v>2266115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3-4A1F-BDF7-36163BCACFD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201647232"/>
        <c:axId val="201648768"/>
      </c:barChart>
      <c:catAx>
        <c:axId val="2016472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1648768"/>
        <c:crosses val="autoZero"/>
        <c:auto val="1"/>
        <c:lblAlgn val="ctr"/>
        <c:lblOffset val="100"/>
        <c:noMultiLvlLbl val="0"/>
      </c:catAx>
      <c:valAx>
        <c:axId val="20164876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1647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972204042972697"/>
          <c:y val="0.95470781669532689"/>
          <c:w val="0.25282275108869817"/>
          <c:h val="4.34365974523454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01627961061829"/>
          <c:y val="6.1279663007727463E-2"/>
          <c:w val="0.86991760523605433"/>
          <c:h val="0.7165482306643387"/>
        </c:manualLayout>
      </c:layout>
      <c:lineChart>
        <c:grouping val="standard"/>
        <c:varyColors val="0"/>
        <c:ser>
          <c:idx val="0"/>
          <c:order val="0"/>
          <c:tx>
            <c:strRef>
              <c:f>'Grafico 3.2'!$G$2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'Grafico 3.2'!$F$3:$F$14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'Grafico 3.2'!$G$3:$G$14</c:f>
              <c:numCache>
                <c:formatCode>###0</c:formatCode>
                <c:ptCount val="12"/>
                <c:pt idx="0">
                  <c:v>1277565</c:v>
                </c:pt>
                <c:pt idx="1">
                  <c:v>2141857</c:v>
                </c:pt>
                <c:pt idx="2">
                  <c:v>3105254</c:v>
                </c:pt>
                <c:pt idx="3">
                  <c:v>4168947</c:v>
                </c:pt>
                <c:pt idx="4">
                  <c:v>5263058</c:v>
                </c:pt>
                <c:pt idx="5">
                  <c:v>6474384</c:v>
                </c:pt>
                <c:pt idx="6">
                  <c:v>7580512</c:v>
                </c:pt>
                <c:pt idx="7">
                  <c:v>8269507</c:v>
                </c:pt>
                <c:pt idx="8">
                  <c:v>9820287</c:v>
                </c:pt>
                <c:pt idx="9">
                  <c:v>11018556</c:v>
                </c:pt>
                <c:pt idx="10">
                  <c:v>11967767</c:v>
                </c:pt>
                <c:pt idx="11">
                  <c:v>12768686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71-4031-9999-9D05D29E001F}"/>
            </c:ext>
          </c:extLst>
        </c:ser>
        <c:ser>
          <c:idx val="1"/>
          <c:order val="1"/>
          <c:tx>
            <c:strRef>
              <c:f>'Grafico 3.2'!$H$2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'Grafico 3.2'!$F$3:$F$14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'Grafico 3.2'!$H$3:$H$14</c:f>
              <c:numCache>
                <c:formatCode>General</c:formatCode>
                <c:ptCount val="12"/>
                <c:pt idx="0">
                  <c:v>1292570</c:v>
                </c:pt>
                <c:pt idx="1">
                  <c:v>2166597</c:v>
                </c:pt>
                <c:pt idx="2">
                  <c:v>2808494</c:v>
                </c:pt>
                <c:pt idx="3">
                  <c:v>3141327</c:v>
                </c:pt>
                <c:pt idx="4">
                  <c:v>3752824</c:v>
                </c:pt>
                <c:pt idx="5">
                  <c:v>4673948</c:v>
                </c:pt>
                <c:pt idx="6">
                  <c:v>5705346</c:v>
                </c:pt>
                <c:pt idx="7">
                  <c:v>6381116</c:v>
                </c:pt>
                <c:pt idx="8">
                  <c:v>7773811</c:v>
                </c:pt>
                <c:pt idx="9">
                  <c:v>8953022</c:v>
                </c:pt>
                <c:pt idx="10">
                  <c:v>9796674</c:v>
                </c:pt>
                <c:pt idx="11">
                  <c:v>10337401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71-4031-9999-9D05D29E001F}"/>
            </c:ext>
          </c:extLst>
        </c:ser>
        <c:ser>
          <c:idx val="2"/>
          <c:order val="2"/>
          <c:tx>
            <c:strRef>
              <c:f>'Grafico 3.2'!$I$2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'Grafico 3.2'!$F$3:$F$14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'Grafico 3.2'!$I$3:$I$14</c:f>
              <c:numCache>
                <c:formatCode>General</c:formatCode>
                <c:ptCount val="12"/>
                <c:pt idx="0">
                  <c:v>1053968</c:v>
                </c:pt>
                <c:pt idx="1">
                  <c:v>1773765</c:v>
                </c:pt>
                <c:pt idx="2">
                  <c:v>2540973</c:v>
                </c:pt>
                <c:pt idx="3">
                  <c:v>3330438</c:v>
                </c:pt>
                <c:pt idx="4">
                  <c:v>4377245</c:v>
                </c:pt>
                <c:pt idx="5">
                  <c:v>5639629</c:v>
                </c:pt>
                <c:pt idx="6">
                  <c:v>6754944</c:v>
                </c:pt>
                <c:pt idx="7">
                  <c:v>7456204</c:v>
                </c:pt>
                <c:pt idx="8">
                  <c:v>9071421</c:v>
                </c:pt>
                <c:pt idx="9">
                  <c:v>10310845</c:v>
                </c:pt>
                <c:pt idx="10">
                  <c:v>11335711</c:v>
                </c:pt>
                <c:pt idx="11">
                  <c:v>12169709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71-4031-9999-9D05D29E0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492352"/>
        <c:axId val="199493888"/>
      </c:lineChart>
      <c:catAx>
        <c:axId val="19949235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9493888"/>
        <c:crosses val="autoZero"/>
        <c:auto val="1"/>
        <c:lblAlgn val="ctr"/>
        <c:lblOffset val="100"/>
        <c:noMultiLvlLbl val="0"/>
      </c:catAx>
      <c:valAx>
        <c:axId val="19949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949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603242632645602"/>
          <c:y val="8.2237924746315222E-2"/>
          <c:w val="0.14274726735107479"/>
          <c:h val="0.275671353717195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003477112593731E-2"/>
          <c:y val="3.7261431484442616E-2"/>
          <c:w val="0.96516029196024478"/>
          <c:h val="0.77445065468302521"/>
        </c:manualLayout>
      </c:layout>
      <c:lineChart>
        <c:grouping val="standard"/>
        <c:varyColors val="0"/>
        <c:ser>
          <c:idx val="0"/>
          <c:order val="0"/>
          <c:tx>
            <c:strRef>
              <c:f>Foglio13!#REF!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chemeClr val="accent1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'Grafico 3.3'!$A$77:$B$84</c:f>
              <c:multiLvlStrCache>
                <c:ptCount val="8"/>
                <c:lvl>
                  <c:pt idx="0">
                    <c:v>1 trim</c:v>
                  </c:pt>
                  <c:pt idx="1">
                    <c:v>2 trim</c:v>
                  </c:pt>
                  <c:pt idx="2">
                    <c:v>3 trim</c:v>
                  </c:pt>
                  <c:pt idx="3">
                    <c:v>4 trim</c:v>
                  </c:pt>
                  <c:pt idx="4">
                    <c:v>1 trim</c:v>
                  </c:pt>
                  <c:pt idx="5">
                    <c:v>2 trim</c:v>
                  </c:pt>
                  <c:pt idx="6">
                    <c:v>3 trim</c:v>
                  </c:pt>
                  <c:pt idx="7">
                    <c:v>4 trim</c:v>
                  </c:pt>
                </c:lvl>
                <c:lvl>
                  <c:pt idx="0">
                    <c:v>Var % trim 2020/2019</c:v>
                  </c:pt>
                  <c:pt idx="4">
                    <c:v>Var % trim 2021/2019</c:v>
                  </c:pt>
                </c:lvl>
              </c:multiLvlStrCache>
            </c:multiLvlStrRef>
          </c:cat>
          <c:val>
            <c:numRef>
              <c:f>'Grafico 3.3'!$C$77:$C$84</c:f>
              <c:numCache>
                <c:formatCode>###0.0</c:formatCode>
                <c:ptCount val="8"/>
                <c:pt idx="0">
                  <c:v>-11.1434388808946</c:v>
                </c:pt>
                <c:pt idx="1">
                  <c:v>-46.369616285866549</c:v>
                </c:pt>
                <c:pt idx="2">
                  <c:v>-7.9053876243207606</c:v>
                </c:pt>
                <c:pt idx="3">
                  <c:v>-12.191500910601752</c:v>
                </c:pt>
                <c:pt idx="4">
                  <c:v>-18.436443501221529</c:v>
                </c:pt>
                <c:pt idx="5">
                  <c:v>-7.7281281027463749</c:v>
                </c:pt>
                <c:pt idx="6">
                  <c:v>3.3008694718683396</c:v>
                </c:pt>
                <c:pt idx="7">
                  <c:v>5.6606106585463483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62-4F7A-B59A-E275EA656581}"/>
            </c:ext>
          </c:extLst>
        </c:ser>
        <c:ser>
          <c:idx val="1"/>
          <c:order val="1"/>
          <c:tx>
            <c:strRef>
              <c:f>'Grafico 3.3'!$D$75:$D$76</c:f>
              <c:strCache>
                <c:ptCount val="2"/>
                <c:pt idx="0">
                  <c:v>Stranieri di cui:</c:v>
                </c:pt>
                <c:pt idx="1">
                  <c:v>Extra UE</c:v>
                </c:pt>
              </c:strCache>
            </c:strRef>
          </c:tx>
          <c:spPr>
            <a:ln w="19050" cap="rnd" cmpd="sng" algn="ctr">
              <a:solidFill>
                <a:schemeClr val="accent2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'Grafico 3.3'!$A$77:$B$84</c:f>
              <c:multiLvlStrCache>
                <c:ptCount val="8"/>
                <c:lvl>
                  <c:pt idx="0">
                    <c:v>1 trim</c:v>
                  </c:pt>
                  <c:pt idx="1">
                    <c:v>2 trim</c:v>
                  </c:pt>
                  <c:pt idx="2">
                    <c:v>3 trim</c:v>
                  </c:pt>
                  <c:pt idx="3">
                    <c:v>4 trim</c:v>
                  </c:pt>
                  <c:pt idx="4">
                    <c:v>1 trim</c:v>
                  </c:pt>
                  <c:pt idx="5">
                    <c:v>2 trim</c:v>
                  </c:pt>
                  <c:pt idx="6">
                    <c:v>3 trim</c:v>
                  </c:pt>
                  <c:pt idx="7">
                    <c:v>4 trim</c:v>
                  </c:pt>
                </c:lvl>
                <c:lvl>
                  <c:pt idx="0">
                    <c:v>Var % trim 2020/2019</c:v>
                  </c:pt>
                  <c:pt idx="4">
                    <c:v>Var % trim 2021/2019</c:v>
                  </c:pt>
                </c:lvl>
              </c:multiLvlStrCache>
            </c:multiLvlStrRef>
          </c:cat>
          <c:val>
            <c:numRef>
              <c:f>'Grafico 3.3'!$D$77:$D$84</c:f>
              <c:numCache>
                <c:formatCode>###0.0</c:formatCode>
                <c:ptCount val="8"/>
                <c:pt idx="0">
                  <c:v>0.30690361487143691</c:v>
                </c:pt>
                <c:pt idx="1">
                  <c:v>-36.147399556322405</c:v>
                </c:pt>
                <c:pt idx="2">
                  <c:v>-1.0256926952141059</c:v>
                </c:pt>
                <c:pt idx="3">
                  <c:v>-11.692336989067876</c:v>
                </c:pt>
                <c:pt idx="4">
                  <c:v>-13.255901772534301</c:v>
                </c:pt>
                <c:pt idx="5">
                  <c:v>-4.3401616254093449</c:v>
                </c:pt>
                <c:pt idx="6">
                  <c:v>6.0106353204589977</c:v>
                </c:pt>
                <c:pt idx="7">
                  <c:v>9.9714607152611254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62-4F7A-B59A-E275EA656581}"/>
            </c:ext>
          </c:extLst>
        </c:ser>
        <c:ser>
          <c:idx val="2"/>
          <c:order val="2"/>
          <c:tx>
            <c:strRef>
              <c:f>'Grafico 3.3'!$E$75:$E$76</c:f>
              <c:strCache>
                <c:ptCount val="2"/>
                <c:pt idx="0">
                  <c:v>Stranieri di cui:</c:v>
                </c:pt>
                <c:pt idx="1">
                  <c:v>UE</c:v>
                </c:pt>
              </c:strCache>
            </c:strRef>
          </c:tx>
          <c:spPr>
            <a:ln w="19050" cap="rnd" cmpd="sng" algn="ctr">
              <a:solidFill>
                <a:schemeClr val="accent3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'Grafico 3.3'!$A$77:$B$84</c:f>
              <c:multiLvlStrCache>
                <c:ptCount val="8"/>
                <c:lvl>
                  <c:pt idx="0">
                    <c:v>1 trim</c:v>
                  </c:pt>
                  <c:pt idx="1">
                    <c:v>2 trim</c:v>
                  </c:pt>
                  <c:pt idx="2">
                    <c:v>3 trim</c:v>
                  </c:pt>
                  <c:pt idx="3">
                    <c:v>4 trim</c:v>
                  </c:pt>
                  <c:pt idx="4">
                    <c:v>1 trim</c:v>
                  </c:pt>
                  <c:pt idx="5">
                    <c:v>2 trim</c:v>
                  </c:pt>
                  <c:pt idx="6">
                    <c:v>3 trim</c:v>
                  </c:pt>
                  <c:pt idx="7">
                    <c:v>4 trim</c:v>
                  </c:pt>
                </c:lvl>
                <c:lvl>
                  <c:pt idx="0">
                    <c:v>Var % trim 2020/2019</c:v>
                  </c:pt>
                  <c:pt idx="4">
                    <c:v>Var % trim 2021/2019</c:v>
                  </c:pt>
                </c:lvl>
              </c:multiLvlStrCache>
            </c:multiLvlStrRef>
          </c:cat>
          <c:val>
            <c:numRef>
              <c:f>'Grafico 3.3'!$E$77:$E$84</c:f>
              <c:numCache>
                <c:formatCode>###0.0</c:formatCode>
                <c:ptCount val="8"/>
                <c:pt idx="0">
                  <c:v>-11.029723881601425</c:v>
                </c:pt>
                <c:pt idx="1">
                  <c:v>-40.219995208815781</c:v>
                </c:pt>
                <c:pt idx="2">
                  <c:v>-13.188763470463305</c:v>
                </c:pt>
                <c:pt idx="3">
                  <c:v>-25.519538790292906</c:v>
                </c:pt>
                <c:pt idx="4">
                  <c:v>-26.30734348631832</c:v>
                </c:pt>
                <c:pt idx="5">
                  <c:v>-20.574642657510182</c:v>
                </c:pt>
                <c:pt idx="6">
                  <c:v>-12.533430346889011</c:v>
                </c:pt>
                <c:pt idx="7">
                  <c:v>-11.323008192540849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62-4F7A-B59A-E275EA65658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8854528"/>
        <c:axId val="178876800"/>
      </c:lineChart>
      <c:catAx>
        <c:axId val="17885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8876800"/>
        <c:crosses val="autoZero"/>
        <c:auto val="1"/>
        <c:lblAlgn val="ctr"/>
        <c:lblOffset val="100"/>
        <c:noMultiLvlLbl val="0"/>
      </c:catAx>
      <c:valAx>
        <c:axId val="178876800"/>
        <c:scaling>
          <c:orientation val="minMax"/>
        </c:scaling>
        <c:delete val="1"/>
        <c:axPos val="l"/>
        <c:numFmt formatCode="###0.0" sourceLinked="1"/>
        <c:majorTickMark val="none"/>
        <c:minorTickMark val="none"/>
        <c:tickLblPos val="low"/>
        <c:crossAx val="17885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7178251742453"/>
          <c:y val="6.0700925667845143E-2"/>
          <c:w val="0.4787217792441878"/>
          <c:h val="0.14438853599737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108508361283998"/>
          <c:y val="0.15119280215298628"/>
          <c:w val="0.44221787766278653"/>
          <c:h val="0.7835380539774480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'Grafico 3.4'!$B$2</c:f>
              <c:strCache>
                <c:ptCount val="1"/>
                <c:pt idx="0">
                  <c:v>2019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elete val="1"/>
          </c:dLbls>
          <c:cat>
            <c:strRef>
              <c:f>'Grafico 3.4'!$A$3:$A$9</c:f>
              <c:strCache>
                <c:ptCount val="7"/>
                <c:pt idx="0">
                  <c:v>AGRICOLTURA (A)</c:v>
                </c:pt>
                <c:pt idx="1">
                  <c:v>INDUSTRIA IN SENSO STRETTO (B, C, D, E)</c:v>
                </c:pt>
                <c:pt idx="2">
                  <c:v>COSTRUZIONI (F)</c:v>
                </c:pt>
                <c:pt idx="3">
                  <c:v>COMMERCIO (G)</c:v>
                </c:pt>
                <c:pt idx="4">
                  <c:v>TRASPORTO, MAGAZZINAGGIO E ALTRI SERVIZI (H,J,K,L,M,N)</c:v>
                </c:pt>
                <c:pt idx="5">
                  <c:v>ALLOGGIO E RISTORAZIONE (I)</c:v>
                </c:pt>
                <c:pt idx="6">
                  <c:v> ALTRI SERVIZI (O-U)</c:v>
                </c:pt>
              </c:strCache>
            </c:strRef>
          </c:cat>
          <c:val>
            <c:numRef>
              <c:f>'Grafico 3.4'!$B$3:$B$9</c:f>
              <c:numCache>
                <c:formatCode>###0</c:formatCode>
                <c:ptCount val="7"/>
                <c:pt idx="0">
                  <c:v>1645464</c:v>
                </c:pt>
                <c:pt idx="1">
                  <c:v>1495692</c:v>
                </c:pt>
                <c:pt idx="2">
                  <c:v>677459</c:v>
                </c:pt>
                <c:pt idx="3">
                  <c:v>1145908</c:v>
                </c:pt>
                <c:pt idx="4">
                  <c:v>3099384</c:v>
                </c:pt>
                <c:pt idx="5">
                  <c:v>2625729</c:v>
                </c:pt>
                <c:pt idx="6">
                  <c:v>3241425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CB-4D7B-9E7D-5445475A1F23}"/>
            </c:ext>
          </c:extLst>
        </c:ser>
        <c:ser>
          <c:idx val="1"/>
          <c:order val="1"/>
          <c:tx>
            <c:strRef>
              <c:f>'Grafico 3.4'!$C$2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delete val="1"/>
          </c:dLbls>
          <c:cat>
            <c:strRef>
              <c:f>'Grafico 3.4'!$A$3:$A$9</c:f>
              <c:strCache>
                <c:ptCount val="7"/>
                <c:pt idx="0">
                  <c:v>AGRICOLTURA (A)</c:v>
                </c:pt>
                <c:pt idx="1">
                  <c:v>INDUSTRIA IN SENSO STRETTO (B, C, D, E)</c:v>
                </c:pt>
                <c:pt idx="2">
                  <c:v>COSTRUZIONI (F)</c:v>
                </c:pt>
                <c:pt idx="3">
                  <c:v>COMMERCIO (G)</c:v>
                </c:pt>
                <c:pt idx="4">
                  <c:v>TRASPORTO, MAGAZZINAGGIO E ALTRI SERVIZI (H,J,K,L,M,N)</c:v>
                </c:pt>
                <c:pt idx="5">
                  <c:v>ALLOGGIO E RISTORAZIONE (I)</c:v>
                </c:pt>
                <c:pt idx="6">
                  <c:v> ALTRI SERVIZI (O-U)</c:v>
                </c:pt>
              </c:strCache>
            </c:strRef>
          </c:cat>
          <c:val>
            <c:numRef>
              <c:f>'Grafico 3.4'!$C$3:$C$9</c:f>
              <c:numCache>
                <c:formatCode>###0</c:formatCode>
                <c:ptCount val="7"/>
                <c:pt idx="0">
                  <c:v>1616827</c:v>
                </c:pt>
                <c:pt idx="1">
                  <c:v>1179749</c:v>
                </c:pt>
                <c:pt idx="2">
                  <c:v>607919</c:v>
                </c:pt>
                <c:pt idx="3">
                  <c:v>889876</c:v>
                </c:pt>
                <c:pt idx="4">
                  <c:v>2428438</c:v>
                </c:pt>
                <c:pt idx="5">
                  <c:v>1438301</c:v>
                </c:pt>
                <c:pt idx="6">
                  <c:v>2949232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CB-4D7B-9E7D-5445475A1F23}"/>
            </c:ext>
          </c:extLst>
        </c:ser>
        <c:ser>
          <c:idx val="2"/>
          <c:order val="2"/>
          <c:tx>
            <c:strRef>
              <c:f>'Grafico 3.4'!$D$2</c:f>
              <c:strCache>
                <c:ptCount val="1"/>
                <c:pt idx="0">
                  <c:v>2021</c:v>
                </c:pt>
              </c:strCache>
            </c:strRef>
          </c:tx>
          <c:spPr>
            <a:pattFill prst="narVert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delete val="1"/>
          </c:dLbls>
          <c:cat>
            <c:strRef>
              <c:f>'Grafico 3.4'!$A$3:$A$9</c:f>
              <c:strCache>
                <c:ptCount val="7"/>
                <c:pt idx="0">
                  <c:v>AGRICOLTURA (A)</c:v>
                </c:pt>
                <c:pt idx="1">
                  <c:v>INDUSTRIA IN SENSO STRETTO (B, C, D, E)</c:v>
                </c:pt>
                <c:pt idx="2">
                  <c:v>COSTRUZIONI (F)</c:v>
                </c:pt>
                <c:pt idx="3">
                  <c:v>COMMERCIO (G)</c:v>
                </c:pt>
                <c:pt idx="4">
                  <c:v>TRASPORTO, MAGAZZINAGGIO E ALTRI SERVIZI (H,J,K,L,M,N)</c:v>
                </c:pt>
                <c:pt idx="5">
                  <c:v>ALLOGGIO E RISTORAZIONE (I)</c:v>
                </c:pt>
                <c:pt idx="6">
                  <c:v> ALTRI SERVIZI (O-U)</c:v>
                </c:pt>
              </c:strCache>
            </c:strRef>
          </c:cat>
          <c:val>
            <c:numRef>
              <c:f>'Grafico 3.4'!$D$3:$D$9</c:f>
              <c:numCache>
                <c:formatCode>###0</c:formatCode>
                <c:ptCount val="7"/>
                <c:pt idx="0">
                  <c:v>1559768</c:v>
                </c:pt>
                <c:pt idx="1">
                  <c:v>1486975</c:v>
                </c:pt>
                <c:pt idx="2">
                  <c:v>754763</c:v>
                </c:pt>
                <c:pt idx="3">
                  <c:v>1051043</c:v>
                </c:pt>
                <c:pt idx="4">
                  <c:v>3088674</c:v>
                </c:pt>
                <c:pt idx="5">
                  <c:v>1927855</c:v>
                </c:pt>
                <c:pt idx="6">
                  <c:v>3336890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CB-4D7B-9E7D-5445475A1F2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198701056"/>
        <c:axId val="198702592"/>
      </c:barChart>
      <c:catAx>
        <c:axId val="1987010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8702592"/>
        <c:crosses val="autoZero"/>
        <c:auto val="1"/>
        <c:lblAlgn val="ctr"/>
        <c:lblOffset val="100"/>
        <c:noMultiLvlLbl val="0"/>
      </c:catAx>
      <c:valAx>
        <c:axId val="198702592"/>
        <c:scaling>
          <c:orientation val="minMax"/>
        </c:scaling>
        <c:delete val="0"/>
        <c:axPos val="t"/>
        <c:numFmt formatCode="#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8701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408426452388212"/>
          <c:y val="0.94434299014586998"/>
          <c:w val="0.30753382478670804"/>
          <c:h val="4.90199621498206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143402529229296E-2"/>
          <c:y val="5.2872443232177678E-2"/>
          <c:w val="0.85244505878771426"/>
          <c:h val="0.8613240011665208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'Grafico 3.4'!$E$2</c:f>
              <c:strCache>
                <c:ptCount val="1"/>
                <c:pt idx="0">
                  <c:v>% var 2020/2019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'Grafico 3.4'!$E$3:$E$9</c:f>
              <c:numCache>
                <c:formatCode>0.0</c:formatCode>
                <c:ptCount val="7"/>
                <c:pt idx="0">
                  <c:v>-1.7403601658863395</c:v>
                </c:pt>
                <c:pt idx="1">
                  <c:v>-21.123533454748706</c:v>
                </c:pt>
                <c:pt idx="2">
                  <c:v>-10.264827834599584</c:v>
                </c:pt>
                <c:pt idx="3">
                  <c:v>-22.343154947866669</c:v>
                </c:pt>
                <c:pt idx="4">
                  <c:v>-21.647720966488826</c:v>
                </c:pt>
                <c:pt idx="5">
                  <c:v>-45.22279336519496</c:v>
                </c:pt>
                <c:pt idx="6">
                  <c:v>-9.0143378298125043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41-4C32-A287-693A8FA9A530}"/>
            </c:ext>
          </c:extLst>
        </c:ser>
        <c:ser>
          <c:idx val="1"/>
          <c:order val="1"/>
          <c:tx>
            <c:strRef>
              <c:f>'Grafico 3.4'!$F$2</c:f>
              <c:strCache>
                <c:ptCount val="1"/>
                <c:pt idx="0">
                  <c:v>% var 2021/2019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'Grafico 3.4'!$F$3:$F$9</c:f>
              <c:numCache>
                <c:formatCode>0.0</c:formatCode>
                <c:ptCount val="7"/>
                <c:pt idx="0">
                  <c:v>-5.2080142743931201</c:v>
                </c:pt>
                <c:pt idx="1">
                  <c:v>-0.58280715548388295</c:v>
                </c:pt>
                <c:pt idx="2">
                  <c:v>11.410875049264973</c:v>
                </c:pt>
                <c:pt idx="3">
                  <c:v>-8.2785878098416283</c:v>
                </c:pt>
                <c:pt idx="4">
                  <c:v>-0.3455525356006226</c:v>
                </c:pt>
                <c:pt idx="5">
                  <c:v>-26.578295018259691</c:v>
                </c:pt>
                <c:pt idx="6">
                  <c:v>2.9451552943535639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1-4C32-A287-693A8FA9A53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198730880"/>
        <c:axId val="198732416"/>
      </c:barChart>
      <c:catAx>
        <c:axId val="198730880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high"/>
        <c:crossAx val="198732416"/>
        <c:crosses val="autoZero"/>
        <c:auto val="1"/>
        <c:lblAlgn val="ctr"/>
        <c:lblOffset val="100"/>
        <c:noMultiLvlLbl val="0"/>
      </c:catAx>
      <c:valAx>
        <c:axId val="198732416"/>
        <c:scaling>
          <c:orientation val="minMax"/>
        </c:scaling>
        <c:delete val="0"/>
        <c:axPos val="t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873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8044558899994562"/>
          <c:y val="0.9439360929557008"/>
          <c:w val="0.63168077897360819"/>
          <c:h val="4.90199509375053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312582727898116E-2"/>
          <c:y val="3.4031351167651214E-2"/>
          <c:w val="0.4917749289510327"/>
          <c:h val="0.9362514450297818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'Grafico 3.5'!$C$2</c:f>
              <c:strCache>
                <c:ptCount val="1"/>
                <c:pt idx="0">
                  <c:v>var % 2021/2019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46D-4AFC-A5F3-F19D5246C3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3.5'!$A$3:$A$23</c:f>
              <c:strCache>
                <c:ptCount val="21"/>
                <c:pt idx="0">
                  <c:v>SERVIZI DI INFORMAZIONE E COMUNICAZIONE</c:v>
                </c:pt>
                <c:pt idx="1">
                  <c:v>ISTRUZIONE</c:v>
                </c:pt>
                <c:pt idx="2">
                  <c:v>FORNITURA DI ENERGIA ELETTRICA, GAS, VAPORE E ARIA CONDIZIONATA</c:v>
                </c:pt>
                <c:pt idx="3">
                  <c:v>SANITA' E ASSISTENZA SOCIALE</c:v>
                </c:pt>
                <c:pt idx="4">
                  <c:v>COSTRUZIONI</c:v>
                </c:pt>
                <c:pt idx="5">
                  <c:v>ATTIVITA' DI FAMIGLIE E CONVIVENZE COME DATORI DI LAVORO PER PERSONALE DOMESTICO; PRODUZIONE DI BENI E SERVIZI INDIFFERENZIATI PER USO PROPRIO  DA PARTE DI FAMIGLIE E CONVIVENZE</c:v>
                </c:pt>
                <c:pt idx="6">
                  <c:v>FORNITURA DI ACQUA; RETI FOGNARIE, ATTIVITA' DI GESTIONE DEI RIFIUTI E RISANAMENTO</c:v>
                </c:pt>
                <c:pt idx="7">
                  <c:v>ATTIVITA' FINANZIARIE E ASSICURATIVE</c:v>
                </c:pt>
                <c:pt idx="8">
                  <c:v>ATTIVITA' PROFESSIONALI, SCIENTIFICHE E TECNICHE</c:v>
                </c:pt>
                <c:pt idx="9">
                  <c:v>ATTIVITA' MANIFATTURIERE</c:v>
                </c:pt>
                <c:pt idx="10">
                  <c:v>ATTIVITA' IMMOBILIARI</c:v>
                </c:pt>
                <c:pt idx="11">
                  <c:v> TOTALE ATTIVAZIONI</c:v>
                </c:pt>
                <c:pt idx="12">
                  <c:v>AGRICOLTURA, SILVICOLTURA E PESCA</c:v>
                </c:pt>
                <c:pt idx="13">
                  <c:v>COMMERCIO ALL'INGROSSO E AL DETTAGLIO; RIPARAZIONE DI AUTOVEICOLI E MOTOCICLI</c:v>
                </c:pt>
                <c:pt idx="14">
                  <c:v>TRASPORTO E MAGAZZINAGGIO</c:v>
                </c:pt>
                <c:pt idx="15">
                  <c:v>NOLEGGIO, AGENZIE DI VIAGGIO, SERVIZI DI SUPPORTO ALLE IMPRESE</c:v>
                </c:pt>
                <c:pt idx="16">
                  <c:v>ALTRE ATTIVITA' DI SERVIZI </c:v>
                </c:pt>
                <c:pt idx="17">
                  <c:v> AMMINISTRAZIONE PUBBLICA E DIFESA; ASSICURAZIONE SOCIALE OBBLIGATORIA</c:v>
                </c:pt>
                <c:pt idx="18">
                  <c:v>ESTRAZIONE DI MINERALI DA CAVE E MINIERE</c:v>
                </c:pt>
                <c:pt idx="19">
                  <c:v>ATTIVITA' ARTISTICHE, SPORTIVE, DI INTRATTENIMENTO E DIVERTIMENTO</c:v>
                </c:pt>
                <c:pt idx="20">
                  <c:v>ATTIVITA' DEI SERVIZI DI ALLOGGIO E DI RISTORAZIONE</c:v>
                </c:pt>
              </c:strCache>
            </c:strRef>
          </c:cat>
          <c:val>
            <c:numRef>
              <c:f>'Grafico 3.5'!$C$3:$C$23</c:f>
              <c:numCache>
                <c:formatCode>0.0</c:formatCode>
                <c:ptCount val="21"/>
                <c:pt idx="0">
                  <c:v>22.747554902400552</c:v>
                </c:pt>
                <c:pt idx="1">
                  <c:v>16.613207123951369</c:v>
                </c:pt>
                <c:pt idx="2">
                  <c:v>11.931764926422344</c:v>
                </c:pt>
                <c:pt idx="3">
                  <c:v>11.41200396150386</c:v>
                </c:pt>
                <c:pt idx="4">
                  <c:v>11.203818974039764</c:v>
                </c:pt>
                <c:pt idx="5">
                  <c:v>11.191300001690164</c:v>
                </c:pt>
                <c:pt idx="6">
                  <c:v>3.6920770275968704</c:v>
                </c:pt>
                <c:pt idx="7">
                  <c:v>3.2308470058366652</c:v>
                </c:pt>
                <c:pt idx="8">
                  <c:v>2.5448814205229335</c:v>
                </c:pt>
                <c:pt idx="9">
                  <c:v>-0.59356134555583329</c:v>
                </c:pt>
                <c:pt idx="10">
                  <c:v>-3.281639019707832</c:v>
                </c:pt>
                <c:pt idx="11">
                  <c:v>-4.682611157540018</c:v>
                </c:pt>
                <c:pt idx="12">
                  <c:v>-5.1569945938425095</c:v>
                </c:pt>
                <c:pt idx="13">
                  <c:v>-7.8957046190055902</c:v>
                </c:pt>
                <c:pt idx="14">
                  <c:v>-8.1669952328545516</c:v>
                </c:pt>
                <c:pt idx="15">
                  <c:v>-11.028612360895945</c:v>
                </c:pt>
                <c:pt idx="16">
                  <c:v>-16.036864722804275</c:v>
                </c:pt>
                <c:pt idx="17">
                  <c:v>-18.141648831570883</c:v>
                </c:pt>
                <c:pt idx="18">
                  <c:v>-19.660661185936682</c:v>
                </c:pt>
                <c:pt idx="19">
                  <c:v>-20.238743810457756</c:v>
                </c:pt>
                <c:pt idx="20">
                  <c:v>-29.390431768089336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6D-4AFC-A5F3-F19D5246C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9890432"/>
        <c:axId val="199891968"/>
      </c:barChart>
      <c:catAx>
        <c:axId val="199890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9891968"/>
        <c:crosses val="autoZero"/>
        <c:auto val="1"/>
        <c:lblAlgn val="ctr"/>
        <c:lblOffset val="100"/>
        <c:noMultiLvlLbl val="0"/>
      </c:catAx>
      <c:valAx>
        <c:axId val="1998919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9890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cap="all" spc="0" baseline="0">
                <a:gradFill>
                  <a:gsLst>
                    <a:gs pos="0">
                      <a:schemeClr val="dk1">
                        <a:lumMod val="50000"/>
                        <a:lumOff val="50000"/>
                      </a:schemeClr>
                    </a:gs>
                    <a:gs pos="100000">
                      <a:schemeClr val="dk1">
                        <a:lumMod val="85000"/>
                        <a:lumOff val="15000"/>
                      </a:schemeClr>
                    </a:gs>
                  </a:gsLst>
                  <a:lin ang="5400000" scaled="0"/>
                </a:gradFill>
                <a:latin typeface="+mn-lt"/>
                <a:ea typeface="+mn-ea"/>
                <a:cs typeface="+mn-cs"/>
              </a:defRPr>
            </a:pPr>
            <a:r>
              <a:rPr lang="it-IT"/>
              <a:t>Var. % attivazioni 2020/2019</a:t>
            </a:r>
          </a:p>
        </c:rich>
      </c:tx>
      <c:layout>
        <c:manualLayout>
          <c:xMode val="edge"/>
          <c:yMode val="edge"/>
          <c:x val="0.34876595798435717"/>
          <c:y val="0.126034460388229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cap="all" spc="0" baseline="0">
              <a:gradFill>
                <a:gsLst>
                  <a:gs pos="0">
                    <a:schemeClr val="dk1">
                      <a:lumMod val="50000"/>
                      <a:lumOff val="50000"/>
                    </a:schemeClr>
                  </a:gs>
                  <a:gs pos="100000">
                    <a:schemeClr val="dk1">
                      <a:lumMod val="85000"/>
                      <a:lumOff val="15000"/>
                    </a:schemeClr>
                  </a:gs>
                </a:gsLst>
                <a:lin ang="5400000" scaled="0"/>
              </a:gra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5.868002612499363E-2"/>
          <c:y val="9.0672550020912845E-2"/>
          <c:w val="0.94131997387500632"/>
          <c:h val="0.7266601532856265"/>
        </c:manualLayout>
      </c:layout>
      <c:lineChart>
        <c:grouping val="standard"/>
        <c:varyColors val="0"/>
        <c:ser>
          <c:idx val="0"/>
          <c:order val="0"/>
          <c:tx>
            <c:strRef>
              <c:f>'Grafico 3.6'!$B$22:$B$23</c:f>
              <c:strCache>
                <c:ptCount val="2"/>
                <c:pt idx="0">
                  <c:v>Var. % 2020/2019</c:v>
                </c:pt>
                <c:pt idx="1">
                  <c:v>Italian Citizen</c:v>
                </c:pt>
              </c:strCache>
            </c:strRef>
          </c:tx>
          <c:spPr>
            <a:ln w="19050" cap="rnd" cmpd="sng" algn="ctr">
              <a:solidFill>
                <a:schemeClr val="accent1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3.6'!$A$24:$A$27</c:f>
              <c:strCache>
                <c:ptCount val="4"/>
                <c:pt idx="0">
                  <c:v>Skill Level 4 - High</c:v>
                </c:pt>
                <c:pt idx="1">
                  <c:v>Skill Level 3 - Medium High</c:v>
                </c:pt>
                <c:pt idx="2">
                  <c:v>Skill Level 2 - Medium Low</c:v>
                </c:pt>
                <c:pt idx="3">
                  <c:v>Skill Level 1 - Low</c:v>
                </c:pt>
              </c:strCache>
            </c:strRef>
          </c:cat>
          <c:val>
            <c:numRef>
              <c:f>'Grafico 3.6'!$B$24:$B$27</c:f>
              <c:numCache>
                <c:formatCode>General</c:formatCode>
                <c:ptCount val="4"/>
                <c:pt idx="0">
                  <c:v>-18.600000000000001</c:v>
                </c:pt>
                <c:pt idx="1">
                  <c:v>-17</c:v>
                </c:pt>
                <c:pt idx="2">
                  <c:v>-27</c:v>
                </c:pt>
                <c:pt idx="3">
                  <c:v>-9.1999999999999993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31-497E-A29D-F35AC88921F6}"/>
            </c:ext>
          </c:extLst>
        </c:ser>
        <c:ser>
          <c:idx val="1"/>
          <c:order val="1"/>
          <c:tx>
            <c:strRef>
              <c:f>'Grafico 3.6'!$C$22:$C$23</c:f>
              <c:strCache>
                <c:ptCount val="2"/>
                <c:pt idx="0">
                  <c:v>Var. % 2020/2019</c:v>
                </c:pt>
                <c:pt idx="1">
                  <c:v>Non-EU foreigner</c:v>
                </c:pt>
              </c:strCache>
            </c:strRef>
          </c:tx>
          <c:spPr>
            <a:ln w="19050" cap="rnd" cmpd="sng" algn="ctr">
              <a:solidFill>
                <a:schemeClr val="accent2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3.6'!$A$24:$A$27</c:f>
              <c:strCache>
                <c:ptCount val="4"/>
                <c:pt idx="0">
                  <c:v>Skill Level 4 - High</c:v>
                </c:pt>
                <c:pt idx="1">
                  <c:v>Skill Level 3 - Medium High</c:v>
                </c:pt>
                <c:pt idx="2">
                  <c:v>Skill Level 2 - Medium Low</c:v>
                </c:pt>
                <c:pt idx="3">
                  <c:v>Skill Level 1 - Low</c:v>
                </c:pt>
              </c:strCache>
            </c:strRef>
          </c:cat>
          <c:val>
            <c:numRef>
              <c:f>'Grafico 3.6'!$C$24:$C$27</c:f>
              <c:numCache>
                <c:formatCode>General</c:formatCode>
                <c:ptCount val="4"/>
                <c:pt idx="0">
                  <c:v>-41.4</c:v>
                </c:pt>
                <c:pt idx="1">
                  <c:v>-26.6</c:v>
                </c:pt>
                <c:pt idx="2">
                  <c:v>-19.600000000000001</c:v>
                </c:pt>
                <c:pt idx="3">
                  <c:v>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31-497E-A29D-F35AC88921F6}"/>
            </c:ext>
          </c:extLst>
        </c:ser>
        <c:ser>
          <c:idx val="2"/>
          <c:order val="2"/>
          <c:tx>
            <c:strRef>
              <c:f>'Grafico 3.6'!$D$22:$D$23</c:f>
              <c:strCache>
                <c:ptCount val="2"/>
                <c:pt idx="0">
                  <c:v>Var. % 2020/2019</c:v>
                </c:pt>
                <c:pt idx="1">
                  <c:v>EU foreigner</c:v>
                </c:pt>
              </c:strCache>
            </c:strRef>
          </c:tx>
          <c:spPr>
            <a:ln w="19050" cap="rnd" cmpd="sng" algn="ctr">
              <a:solidFill>
                <a:schemeClr val="accent3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3.6'!$A$24:$A$27</c:f>
              <c:strCache>
                <c:ptCount val="4"/>
                <c:pt idx="0">
                  <c:v>Skill Level 4 - High</c:v>
                </c:pt>
                <c:pt idx="1">
                  <c:v>Skill Level 3 - Medium High</c:v>
                </c:pt>
                <c:pt idx="2">
                  <c:v>Skill Level 2 - Medium Low</c:v>
                </c:pt>
                <c:pt idx="3">
                  <c:v>Skill Level 1 - Low</c:v>
                </c:pt>
              </c:strCache>
            </c:strRef>
          </c:cat>
          <c:val>
            <c:numRef>
              <c:f>'Grafico 3.6'!$D$24:$D$27</c:f>
              <c:numCache>
                <c:formatCode>General</c:formatCode>
                <c:ptCount val="4"/>
                <c:pt idx="0">
                  <c:v>-39.1</c:v>
                </c:pt>
                <c:pt idx="1">
                  <c:v>-31</c:v>
                </c:pt>
                <c:pt idx="2">
                  <c:v>-25.9</c:v>
                </c:pt>
                <c:pt idx="3">
                  <c:v>-18.7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31-497E-A29D-F35AC88921F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>
              <a:solidFill>
                <a:schemeClr val="dk1">
                  <a:lumMod val="35000"/>
                  <a:lumOff val="65000"/>
                </a:schemeClr>
              </a:solidFill>
            </a:ln>
            <a:effectLst/>
          </c:spPr>
        </c:hiLowLines>
        <c:marker val="1"/>
        <c:smooth val="0"/>
        <c:axId val="199586944"/>
        <c:axId val="199588480"/>
      </c:lineChart>
      <c:catAx>
        <c:axId val="199586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9588480"/>
        <c:crosses val="autoZero"/>
        <c:auto val="1"/>
        <c:lblAlgn val="ctr"/>
        <c:lblOffset val="100"/>
        <c:noMultiLvlLbl val="0"/>
      </c:catAx>
      <c:valAx>
        <c:axId val="199588480"/>
        <c:scaling>
          <c:orientation val="minMax"/>
          <c:max val="20"/>
          <c:min val="-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958694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cap="all" spc="0" baseline="0">
                <a:gradFill>
                  <a:gsLst>
                    <a:gs pos="0">
                      <a:schemeClr val="dk1">
                        <a:lumMod val="50000"/>
                        <a:lumOff val="50000"/>
                      </a:schemeClr>
                    </a:gs>
                    <a:gs pos="100000">
                      <a:schemeClr val="dk1">
                        <a:lumMod val="85000"/>
                        <a:lumOff val="15000"/>
                      </a:schemeClr>
                    </a:gs>
                  </a:gsLst>
                  <a:lin ang="5400000" scaled="0"/>
                </a:gradFill>
                <a:latin typeface="+mn-lt"/>
                <a:ea typeface="+mn-ea"/>
                <a:cs typeface="+mn-cs"/>
              </a:defRPr>
            </a:pPr>
            <a:r>
              <a:rPr lang="it-IT"/>
              <a:t>Var. % attivazioni 2021/2019</a:t>
            </a:r>
          </a:p>
        </c:rich>
      </c:tx>
      <c:layout>
        <c:manualLayout>
          <c:xMode val="edge"/>
          <c:yMode val="edge"/>
          <c:x val="0.32570709381119672"/>
          <c:y val="5.9336810688475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cap="all" spc="0" baseline="0">
              <a:gradFill>
                <a:gsLst>
                  <a:gs pos="0">
                    <a:schemeClr val="dk1">
                      <a:lumMod val="50000"/>
                      <a:lumOff val="50000"/>
                    </a:schemeClr>
                  </a:gs>
                  <a:gs pos="100000">
                    <a:schemeClr val="dk1">
                      <a:lumMod val="85000"/>
                      <a:lumOff val="15000"/>
                    </a:schemeClr>
                  </a:gs>
                </a:gsLst>
                <a:lin ang="5400000" scaled="0"/>
              </a:gra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7.1345655230991595E-2"/>
          <c:y val="4.0141281643257927E-2"/>
          <c:w val="0.91052666663763504"/>
          <c:h val="0.74634034071417099"/>
        </c:manualLayout>
      </c:layout>
      <c:lineChart>
        <c:grouping val="standard"/>
        <c:varyColors val="0"/>
        <c:ser>
          <c:idx val="0"/>
          <c:order val="0"/>
          <c:tx>
            <c:strRef>
              <c:f>'Grafico 3.6'!$E$23</c:f>
              <c:strCache>
                <c:ptCount val="1"/>
                <c:pt idx="0">
                  <c:v>Italian Citizen</c:v>
                </c:pt>
              </c:strCache>
            </c:strRef>
          </c:tx>
          <c:spPr>
            <a:ln w="19050" cap="rnd" cmpd="sng" algn="ctr">
              <a:solidFill>
                <a:schemeClr val="accent1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3.6'!$A$24:$A$27</c:f>
              <c:strCache>
                <c:ptCount val="4"/>
                <c:pt idx="0">
                  <c:v>Skill Level 4 - High</c:v>
                </c:pt>
                <c:pt idx="1">
                  <c:v>Skill Level 3 - Medium High</c:v>
                </c:pt>
                <c:pt idx="2">
                  <c:v>Skill Level 2 - Medium Low</c:v>
                </c:pt>
                <c:pt idx="3">
                  <c:v>Skill Level 1 - Low</c:v>
                </c:pt>
              </c:strCache>
            </c:strRef>
          </c:cat>
          <c:val>
            <c:numRef>
              <c:f>'Grafico 3.6'!$E$24:$E$27</c:f>
              <c:numCache>
                <c:formatCode>General</c:formatCode>
                <c:ptCount val="4"/>
                <c:pt idx="0">
                  <c:v>9</c:v>
                </c:pt>
                <c:pt idx="1">
                  <c:v>2.2999999999999998</c:v>
                </c:pt>
                <c:pt idx="2">
                  <c:v>-11.6</c:v>
                </c:pt>
                <c:pt idx="3">
                  <c:v>-2.8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7F-4E9F-9062-DB35A278167B}"/>
            </c:ext>
          </c:extLst>
        </c:ser>
        <c:ser>
          <c:idx val="1"/>
          <c:order val="1"/>
          <c:tx>
            <c:strRef>
              <c:f>'Grafico 3.6'!$C$23</c:f>
              <c:strCache>
                <c:ptCount val="1"/>
                <c:pt idx="0">
                  <c:v>Non-EU foreigner</c:v>
                </c:pt>
              </c:strCache>
            </c:strRef>
          </c:tx>
          <c:spPr>
            <a:ln w="19050" cap="rnd" cmpd="sng" algn="ctr">
              <a:solidFill>
                <a:schemeClr val="accent2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3.6'!$A$24:$A$27</c:f>
              <c:strCache>
                <c:ptCount val="4"/>
                <c:pt idx="0">
                  <c:v>Skill Level 4 - High</c:v>
                </c:pt>
                <c:pt idx="1">
                  <c:v>Skill Level 3 - Medium High</c:v>
                </c:pt>
                <c:pt idx="2">
                  <c:v>Skill Level 2 - Medium Low</c:v>
                </c:pt>
                <c:pt idx="3">
                  <c:v>Skill Level 1 - Low</c:v>
                </c:pt>
              </c:strCache>
            </c:strRef>
          </c:cat>
          <c:val>
            <c:numRef>
              <c:f>'Grafico 3.6'!$F$24:$F$27</c:f>
              <c:numCache>
                <c:formatCode>General</c:formatCode>
                <c:ptCount val="4"/>
                <c:pt idx="0">
                  <c:v>-12.2</c:v>
                </c:pt>
                <c:pt idx="1">
                  <c:v>1.3</c:v>
                </c:pt>
                <c:pt idx="2">
                  <c:v>-3.9</c:v>
                </c:pt>
                <c:pt idx="3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7F-4E9F-9062-DB35A278167B}"/>
            </c:ext>
          </c:extLst>
        </c:ser>
        <c:ser>
          <c:idx val="2"/>
          <c:order val="2"/>
          <c:tx>
            <c:strRef>
              <c:f>'Grafico 3.6'!$D$23</c:f>
              <c:strCache>
                <c:ptCount val="1"/>
                <c:pt idx="0">
                  <c:v>EU foreigner</c:v>
                </c:pt>
              </c:strCache>
            </c:strRef>
          </c:tx>
          <c:spPr>
            <a:ln w="19050" cap="rnd" cmpd="sng" algn="ctr">
              <a:solidFill>
                <a:schemeClr val="accent3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3.6'!$A$24:$A$27</c:f>
              <c:strCache>
                <c:ptCount val="4"/>
                <c:pt idx="0">
                  <c:v>Skill Level 4 - High</c:v>
                </c:pt>
                <c:pt idx="1">
                  <c:v>Skill Level 3 - Medium High</c:v>
                </c:pt>
                <c:pt idx="2">
                  <c:v>Skill Level 2 - Medium Low</c:v>
                </c:pt>
                <c:pt idx="3">
                  <c:v>Skill Level 1 - Low</c:v>
                </c:pt>
              </c:strCache>
            </c:strRef>
          </c:cat>
          <c:val>
            <c:numRef>
              <c:f>'Grafico 3.6'!$G$24:$G$27</c:f>
              <c:numCache>
                <c:formatCode>General</c:formatCode>
                <c:ptCount val="4"/>
                <c:pt idx="0">
                  <c:v>-9.1999999999999993</c:v>
                </c:pt>
                <c:pt idx="1">
                  <c:v>-22.9</c:v>
                </c:pt>
                <c:pt idx="2">
                  <c:v>-18</c:v>
                </c:pt>
                <c:pt idx="3">
                  <c:v>-18.100000000000001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7F-4E9F-9062-DB35A278167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>
              <a:solidFill>
                <a:schemeClr val="dk1">
                  <a:lumMod val="35000"/>
                  <a:lumOff val="65000"/>
                </a:schemeClr>
              </a:solidFill>
            </a:ln>
            <a:effectLst/>
          </c:spPr>
        </c:hiLowLines>
        <c:marker val="1"/>
        <c:smooth val="0"/>
        <c:axId val="199707264"/>
        <c:axId val="199725440"/>
      </c:lineChart>
      <c:catAx>
        <c:axId val="199707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9725440"/>
        <c:crosses val="autoZero"/>
        <c:auto val="1"/>
        <c:lblAlgn val="ctr"/>
        <c:lblOffset val="100"/>
        <c:noMultiLvlLbl val="0"/>
      </c:catAx>
      <c:valAx>
        <c:axId val="199725440"/>
        <c:scaling>
          <c:orientation val="minMax"/>
          <c:min val="-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970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337633660878273"/>
          <c:y val="0.79000683111355041"/>
          <c:w val="0.80762548441094917"/>
          <c:h val="0.17990468029993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cs:styleClr val="auto"/>
    </cs:fontRef>
    <cs:spPr/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 w="9575">
        <a:solidFill>
          <a:schemeClr val="lt1">
            <a:lumMod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 cmpd="sng" algn="ctr">
        <a:solidFill>
          <a:schemeClr val="phClr">
            <a:shade val="95000"/>
            <a:satMod val="105000"/>
          </a:schemeClr>
        </a:solidFill>
        <a:round/>
      </a:ln>
    </cs:spPr>
  </cs:dataPointLine>
  <cs:dataPointMarker>
    <cs:lnRef idx="0"/>
    <cs:fillRef idx="0"/>
    <cs:effectRef idx="0"/>
    <cs:fontRef idx="minor">
      <a:schemeClr val="dk1"/>
    </cs:fontRef>
    <cs:spPr>
      <a:solidFill>
        <a:schemeClr val="lt1"/>
      </a:solidFill>
    </cs:spPr>
  </cs:dataPointMarker>
  <cs:dataPointMarkerLayout symbol="circle" size="17"/>
  <cs:dataPointWireframe>
    <cs:lnRef idx="0">
      <cs:styleClr val="auto"/>
    </cs:lnRef>
    <cs:fillRef idx="1"/>
    <cs:effectRef idx="0"/>
    <cs:fontRef idx="minor">
      <a:schemeClr val="dk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/>
    </cs:fontRef>
    <cs:defRPr sz="1440" b="0" kern="1200" cap="all" spc="0" baseline="0">
      <a:gradFill>
        <a:gsLst>
          <a:gs pos="0">
            <a:schemeClr val="dk1">
              <a:lumMod val="50000"/>
              <a:lumOff val="50000"/>
            </a:schemeClr>
          </a:gs>
          <a:gs pos="100000">
            <a:schemeClr val="dk1">
              <a:lumMod val="85000"/>
              <a:lumOff val="15000"/>
            </a:schemeClr>
          </a:gs>
        </a:gsLst>
        <a:lin ang="5400000" scaled="0"/>
      </a:gradFill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3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cs:styleClr val="auto"/>
    </cs:fontRef>
    <cs:spPr/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 w="9575">
        <a:solidFill>
          <a:schemeClr val="lt1">
            <a:lumMod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 cmpd="sng" algn="ctr">
        <a:solidFill>
          <a:schemeClr val="phClr">
            <a:shade val="95000"/>
            <a:satMod val="105000"/>
          </a:schemeClr>
        </a:solidFill>
        <a:round/>
      </a:ln>
    </cs:spPr>
  </cs:dataPointLine>
  <cs:dataPointMarker>
    <cs:lnRef idx="0"/>
    <cs:fillRef idx="0"/>
    <cs:effectRef idx="0"/>
    <cs:fontRef idx="minor">
      <a:schemeClr val="dk1"/>
    </cs:fontRef>
    <cs:spPr>
      <a:solidFill>
        <a:schemeClr val="lt1"/>
      </a:solidFill>
    </cs:spPr>
  </cs:dataPointMarker>
  <cs:dataPointMarkerLayout symbol="circle" size="17"/>
  <cs:dataPointWireframe>
    <cs:lnRef idx="0">
      <cs:styleClr val="auto"/>
    </cs:lnRef>
    <cs:fillRef idx="1"/>
    <cs:effectRef idx="0"/>
    <cs:fontRef idx="minor">
      <a:schemeClr val="dk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/>
    </cs:fontRef>
    <cs:defRPr sz="1440" b="0" kern="1200" cap="all" spc="0" baseline="0">
      <a:gradFill>
        <a:gsLst>
          <a:gs pos="0">
            <a:schemeClr val="dk1">
              <a:lumMod val="50000"/>
              <a:lumOff val="50000"/>
            </a:schemeClr>
          </a:gs>
          <a:gs pos="100000">
            <a:schemeClr val="dk1">
              <a:lumMod val="85000"/>
              <a:lumOff val="15000"/>
            </a:schemeClr>
          </a:gs>
        </a:gsLst>
        <a:lin ang="5400000" scaled="0"/>
      </a:gradFill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3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cs:styleClr val="auto"/>
    </cs:fontRef>
    <cs:spPr/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 w="9575">
        <a:solidFill>
          <a:schemeClr val="lt1">
            <a:lumMod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 cmpd="sng" algn="ctr">
        <a:solidFill>
          <a:schemeClr val="phClr">
            <a:shade val="95000"/>
            <a:satMod val="105000"/>
          </a:schemeClr>
        </a:solidFill>
        <a:round/>
      </a:ln>
    </cs:spPr>
  </cs:dataPointLine>
  <cs:dataPointMarker>
    <cs:lnRef idx="0"/>
    <cs:fillRef idx="0"/>
    <cs:effectRef idx="0"/>
    <cs:fontRef idx="minor">
      <a:schemeClr val="dk1"/>
    </cs:fontRef>
    <cs:spPr>
      <a:solidFill>
        <a:schemeClr val="lt1"/>
      </a:solidFill>
    </cs:spPr>
  </cs:dataPointMarker>
  <cs:dataPointMarkerLayout symbol="circle" size="17"/>
  <cs:dataPointWireframe>
    <cs:lnRef idx="0">
      <cs:styleClr val="auto"/>
    </cs:lnRef>
    <cs:fillRef idx="1"/>
    <cs:effectRef idx="0"/>
    <cs:fontRef idx="minor">
      <a:schemeClr val="dk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/>
    </cs:fontRef>
    <cs:defRPr sz="1440" b="0" kern="1200" cap="all" spc="0" baseline="0">
      <a:gradFill>
        <a:gsLst>
          <a:gs pos="0">
            <a:schemeClr val="dk1">
              <a:lumMod val="50000"/>
              <a:lumOff val="50000"/>
            </a:schemeClr>
          </a:gs>
          <a:gs pos="100000">
            <a:schemeClr val="dk1">
              <a:lumMod val="85000"/>
              <a:lumOff val="15000"/>
            </a:schemeClr>
          </a:gs>
        </a:gsLst>
        <a:lin ang="5400000" scaled="0"/>
      </a:gradFill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4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1.png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180976</xdr:rowOff>
    </xdr:from>
    <xdr:to>
      <xdr:col>15</xdr:col>
      <xdr:colOff>95250</xdr:colOff>
      <xdr:row>58</xdr:row>
      <xdr:rowOff>104776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380999</xdr:colOff>
      <xdr:row>61</xdr:row>
      <xdr:rowOff>104774</xdr:rowOff>
    </xdr:from>
    <xdr:to>
      <xdr:col>15</xdr:col>
      <xdr:colOff>66674</xdr:colOff>
      <xdr:row>81</xdr:row>
      <xdr:rowOff>95250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21</xdr:col>
      <xdr:colOff>59055</xdr:colOff>
      <xdr:row>22</xdr:row>
      <xdr:rowOff>173356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4E67D50-8C74-4A8E-A5D3-FB5F1A8FA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16</xdr:row>
      <xdr:rowOff>47626</xdr:rowOff>
    </xdr:from>
    <xdr:to>
      <xdr:col>8</xdr:col>
      <xdr:colOff>213360</xdr:colOff>
      <xdr:row>30</xdr:row>
      <xdr:rowOff>99060</xdr:rowOff>
    </xdr:to>
    <xdr:graphicFrame macro="">
      <xdr:nvGraphicFramePr>
        <xdr:cNvPr id="2" name="Grafico 1" title="Attivazioni cumulate">
          <a:extLst>
            <a:ext uri="{FF2B5EF4-FFF2-40B4-BE49-F238E27FC236}">
              <a16:creationId xmlns:a16="http://schemas.microsoft.com/office/drawing/2014/main" id="{5FCCC755-D380-49AA-907A-52D07CEC1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188595</xdr:colOff>
      <xdr:row>16</xdr:row>
      <xdr:rowOff>55245</xdr:rowOff>
    </xdr:from>
    <xdr:to>
      <xdr:col>16</xdr:col>
      <xdr:colOff>525780</xdr:colOff>
      <xdr:row>30</xdr:row>
      <xdr:rowOff>60960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CB307EC-1965-4ECD-91D9-F7A54C2A4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600074</xdr:colOff>
      <xdr:row>30</xdr:row>
      <xdr:rowOff>38100</xdr:rowOff>
    </xdr:from>
    <xdr:to>
      <xdr:col>8</xdr:col>
      <xdr:colOff>586740</xdr:colOff>
      <xdr:row>45</xdr:row>
      <xdr:rowOff>7620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45C85F7-EBDF-4226-8A2F-EFD623184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9525</xdr:colOff>
      <xdr:row>30</xdr:row>
      <xdr:rowOff>83820</xdr:rowOff>
    </xdr:from>
    <xdr:to>
      <xdr:col>17</xdr:col>
      <xdr:colOff>464820</xdr:colOff>
      <xdr:row>45</xdr:row>
      <xdr:rowOff>20956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0F6B7A6-46E1-4824-BF2D-6BF2A02473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130536</xdr:colOff>
      <xdr:row>10</xdr:row>
      <xdr:rowOff>184150</xdr:rowOff>
    </xdr:from>
    <xdr:to>
      <xdr:col>5</xdr:col>
      <xdr:colOff>444014</xdr:colOff>
      <xdr:row>36</xdr:row>
      <xdr:rowOff>176893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D621531-465B-4FA8-99E9-4A1481C1E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424543</xdr:colOff>
      <xdr:row>11</xdr:row>
      <xdr:rowOff>0</xdr:rowOff>
    </xdr:from>
    <xdr:to>
      <xdr:col>12</xdr:col>
      <xdr:colOff>348344</xdr:colOff>
      <xdr:row>37</xdr:row>
      <xdr:rowOff>32657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F9BCD473-E090-4905-809C-28074C32A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590550</xdr:colOff>
      <xdr:row>1</xdr:row>
      <xdr:rowOff>190498</xdr:rowOff>
    </xdr:from>
    <xdr:to>
      <xdr:col>22</xdr:col>
      <xdr:colOff>514350</xdr:colOff>
      <xdr:row>19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83634</xdr:colOff>
      <xdr:row>86</xdr:row>
      <xdr:rowOff>170983</xdr:rowOff>
    </xdr:from>
    <xdr:to>
      <xdr:col>11</xdr:col>
      <xdr:colOff>139391</xdr:colOff>
      <xdr:row>105</xdr:row>
      <xdr:rowOff>104543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504825</xdr:colOff>
      <xdr:row>2</xdr:row>
      <xdr:rowOff>9525</xdr:rowOff>
    </xdr:from>
    <xdr:to>
      <xdr:col>18</xdr:col>
      <xdr:colOff>400050</xdr:colOff>
      <xdr:row>22</xdr:row>
      <xdr:rowOff>57150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504825</xdr:colOff>
      <xdr:row>1</xdr:row>
      <xdr:rowOff>457200</xdr:rowOff>
    </xdr:from>
    <xdr:to>
      <xdr:col>11</xdr:col>
      <xdr:colOff>552450</xdr:colOff>
      <xdr:row>22</xdr:row>
      <xdr:rowOff>47625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557211</xdr:colOff>
      <xdr:row>2</xdr:row>
      <xdr:rowOff>95249</xdr:rowOff>
    </xdr:from>
    <xdr:to>
      <xdr:col>13</xdr:col>
      <xdr:colOff>495300</xdr:colOff>
      <xdr:row>32</xdr:row>
      <xdr:rowOff>66675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224118</xdr:colOff>
      <xdr:row>31</xdr:row>
      <xdr:rowOff>22410</xdr:rowOff>
    </xdr:from>
    <xdr:to>
      <xdr:col>7</xdr:col>
      <xdr:colOff>116542</xdr:colOff>
      <xdr:row>48</xdr:row>
      <xdr:rowOff>103092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2958353</xdr:colOff>
      <xdr:row>51</xdr:row>
      <xdr:rowOff>112059</xdr:rowOff>
    </xdr:from>
    <xdr:to>
      <xdr:col>6</xdr:col>
      <xdr:colOff>553571</xdr:colOff>
      <xdr:row>64</xdr:row>
      <xdr:rowOff>168089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284480</xdr:colOff>
      <xdr:row>2</xdr:row>
      <xdr:rowOff>107674</xdr:rowOff>
    </xdr:from>
    <xdr:to>
      <xdr:col>25</xdr:col>
      <xdr:colOff>342239</xdr:colOff>
      <xdr:row>37</xdr:row>
      <xdr:rowOff>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802640</xdr:colOff>
      <xdr:row>2</xdr:row>
      <xdr:rowOff>107674</xdr:rowOff>
    </xdr:from>
    <xdr:to>
      <xdr:col>16</xdr:col>
      <xdr:colOff>294640</xdr:colOff>
      <xdr:row>36</xdr:row>
      <xdr:rowOff>182879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22</xdr:col>
      <xdr:colOff>214398</xdr:colOff>
      <xdr:row>44</xdr:row>
      <xdr:rowOff>112059</xdr:rowOff>
    </xdr:from>
    <xdr:to>
      <xdr:col>40</xdr:col>
      <xdr:colOff>158856</xdr:colOff>
      <xdr:row>71</xdr:row>
      <xdr:rowOff>168089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251016" y="8527677"/>
          <a:ext cx="10836575" cy="51995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651510</xdr:colOff>
      <xdr:row>16</xdr:row>
      <xdr:rowOff>9525</xdr:rowOff>
    </xdr:from>
    <xdr:to>
      <xdr:col>6</xdr:col>
      <xdr:colOff>287655</xdr:colOff>
      <xdr:row>42</xdr:row>
      <xdr:rowOff>40005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5716</xdr:colOff>
      <xdr:row>15</xdr:row>
      <xdr:rowOff>180975</xdr:rowOff>
    </xdr:from>
    <xdr:to>
      <xdr:col>1</xdr:col>
      <xdr:colOff>672465</xdr:colOff>
      <xdr:row>42</xdr:row>
      <xdr:rowOff>17145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58</xdr:row>
      <xdr:rowOff>60476</xdr:rowOff>
    </xdr:from>
    <xdr:to>
      <xdr:col>1</xdr:col>
      <xdr:colOff>895350</xdr:colOff>
      <xdr:row>84</xdr:row>
      <xdr:rowOff>50498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979715</xdr:colOff>
      <xdr:row>58</xdr:row>
      <xdr:rowOff>48381</xdr:rowOff>
    </xdr:from>
    <xdr:to>
      <xdr:col>6</xdr:col>
      <xdr:colOff>467784</xdr:colOff>
      <xdr:row>84</xdr:row>
      <xdr:rowOff>303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545354</xdr:colOff>
      <xdr:row>2</xdr:row>
      <xdr:rowOff>97118</xdr:rowOff>
    </xdr:from>
    <xdr:to>
      <xdr:col>12</xdr:col>
      <xdr:colOff>467099</xdr:colOff>
      <xdr:row>38</xdr:row>
      <xdr:rowOff>14755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BBC6B0B8-C52D-447C-ACE5-F6FF981F0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297180</xdr:colOff>
      <xdr:row>3</xdr:row>
      <xdr:rowOff>22860</xdr:rowOff>
    </xdr:from>
    <xdr:to>
      <xdr:col>22</xdr:col>
      <xdr:colOff>175260</xdr:colOff>
      <xdr:row>24</xdr:row>
      <xdr:rowOff>167640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E5FA2539-2F97-4409-8001-F01BDC725111}"/>
            </a:ext>
          </a:extLst>
        </xdr:cNvPr>
        <xdr:cNvGrpSpPr/>
      </xdr:nvGrpSpPr>
      <xdr:grpSpPr>
        <a:xfrm>
          <a:off x="8418221" y="805737"/>
          <a:ext cx="10170299" cy="4664588"/>
          <a:chOff x="8199120" y="205740"/>
          <a:chExt cx="10241280" cy="4983480"/>
        </a:xfrm>
      </xdr:grpSpPr>
      <xdr:graphicFrame macro="">
        <xdr:nvGraphicFramePr>
          <xdr:cNvPr id="7" name="Grafico 6">
            <a:extLst>
              <a:ext uri="{FF2B5EF4-FFF2-40B4-BE49-F238E27FC236}">
                <a16:creationId xmlns:a16="http://schemas.microsoft.com/office/drawing/2014/main" id="{302DEDED-BD58-4832-82E1-48914067E4EA}"/>
              </a:ext>
            </a:extLst>
          </xdr:cNvPr>
          <xdr:cNvGraphicFramePr/>
        </xdr:nvGraphicFramePr>
        <xdr:xfrm>
          <a:off x="8199120" y="205740"/>
          <a:ext cx="5113020" cy="49834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8" name="Grafico 7">
            <a:extLst>
              <a:ext uri="{FF2B5EF4-FFF2-40B4-BE49-F238E27FC236}">
                <a16:creationId xmlns:a16="http://schemas.microsoft.com/office/drawing/2014/main" id="{774B79F4-5EF4-4D21-BBCB-922FA0A5B513}"/>
              </a:ext>
            </a:extLst>
          </xdr:cNvPr>
          <xdr:cNvGraphicFramePr>
            <a:graphicFrameLocks/>
          </xdr:cNvGraphicFramePr>
        </xdr:nvGraphicFramePr>
        <xdr:xfrm>
          <a:off x="13296900" y="213360"/>
          <a:ext cx="5143500" cy="49758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2"/>
  <sheetViews>
    <sheetView workbookViewId="0">
      <selection sqref="A1:XFD1"/>
    </sheetView>
  </sheetViews>
  <sheetFormatPr defaultRowHeight="14.4" x14ac:dyDescent="0.3"/>
  <cols>
    <col min="6" max="6" width="14.33203125" bestFit="1" customWidth="1"/>
  </cols>
  <sheetData>
    <row r="1" spans="1:29" s="180" customFormat="1" x14ac:dyDescent="0.3">
      <c r="A1" s="180" t="s">
        <v>198</v>
      </c>
    </row>
    <row r="2" spans="1:29" ht="15" customHeight="1" x14ac:dyDescent="0.3">
      <c r="A2" s="14"/>
      <c r="B2" s="21" t="s">
        <v>19</v>
      </c>
      <c r="C2" s="22"/>
      <c r="D2" s="22"/>
      <c r="E2" s="127" t="s">
        <v>1</v>
      </c>
      <c r="F2" s="127"/>
      <c r="G2" s="127"/>
      <c r="H2" s="1"/>
      <c r="I2" t="s">
        <v>85</v>
      </c>
      <c r="O2" s="31"/>
      <c r="P2" s="31"/>
      <c r="Q2" s="31"/>
      <c r="R2" s="14"/>
      <c r="S2" s="127" t="s">
        <v>2</v>
      </c>
      <c r="T2" s="127"/>
      <c r="U2" s="127"/>
      <c r="V2" s="127"/>
      <c r="W2" s="128"/>
      <c r="X2" s="1"/>
    </row>
    <row r="3" spans="1:29" x14ac:dyDescent="0.3">
      <c r="A3" s="14"/>
      <c r="B3" s="2" t="s">
        <v>3</v>
      </c>
      <c r="C3" s="3" t="s">
        <v>4</v>
      </c>
      <c r="D3" s="3" t="s">
        <v>5</v>
      </c>
      <c r="E3" s="4" t="s">
        <v>16</v>
      </c>
      <c r="F3" s="4" t="s">
        <v>15</v>
      </c>
      <c r="G3" s="3" t="s">
        <v>5</v>
      </c>
      <c r="H3" s="1"/>
      <c r="I3" s="92" t="s">
        <v>111</v>
      </c>
      <c r="J3" s="93" t="s">
        <v>112</v>
      </c>
      <c r="K3" s="93" t="s">
        <v>5</v>
      </c>
      <c r="L3" s="4" t="s">
        <v>13</v>
      </c>
      <c r="M3" s="4" t="s">
        <v>14</v>
      </c>
      <c r="N3" s="4" t="s">
        <v>14</v>
      </c>
      <c r="O3" s="31"/>
      <c r="P3" s="31"/>
      <c r="Q3" s="31"/>
      <c r="R3" s="14"/>
      <c r="S3" s="43" t="s">
        <v>20</v>
      </c>
      <c r="T3" s="4" t="s">
        <v>12</v>
      </c>
      <c r="U3" s="4" t="s">
        <v>13</v>
      </c>
      <c r="V3" s="4" t="s">
        <v>14</v>
      </c>
      <c r="W3" s="5" t="s">
        <v>5</v>
      </c>
      <c r="X3" s="1"/>
      <c r="Y3" s="43" t="s">
        <v>20</v>
      </c>
      <c r="Z3" s="4" t="s">
        <v>113</v>
      </c>
      <c r="AA3" s="4" t="s">
        <v>114</v>
      </c>
      <c r="AB3" s="4" t="s">
        <v>115</v>
      </c>
      <c r="AC3" s="5" t="s">
        <v>5</v>
      </c>
    </row>
    <row r="4" spans="1:29" x14ac:dyDescent="0.3">
      <c r="A4" s="12">
        <v>43466</v>
      </c>
      <c r="B4" s="6">
        <v>733246</v>
      </c>
      <c r="C4" s="7">
        <v>541856</v>
      </c>
      <c r="D4" s="7">
        <v>1275102</v>
      </c>
      <c r="E4" s="7">
        <v>270374</v>
      </c>
      <c r="F4" s="7">
        <v>1007189</v>
      </c>
      <c r="G4" s="7">
        <v>1277563</v>
      </c>
      <c r="H4" s="12">
        <v>43466</v>
      </c>
      <c r="I4" s="13">
        <f t="shared" ref="I4:N4" si="0">+AVERAGE(B4:B6)</f>
        <v>581769.66666666663</v>
      </c>
      <c r="J4" s="13">
        <f t="shared" si="0"/>
        <v>452239</v>
      </c>
      <c r="K4" s="13">
        <f t="shared" si="0"/>
        <v>1034008.6666666666</v>
      </c>
      <c r="L4" s="13">
        <f t="shared" si="0"/>
        <v>211116.33333333334</v>
      </c>
      <c r="M4" s="13">
        <f t="shared" si="0"/>
        <v>823967.66666666663</v>
      </c>
      <c r="N4" s="13">
        <f t="shared" si="0"/>
        <v>1035084</v>
      </c>
      <c r="O4" s="32"/>
      <c r="P4" s="44">
        <f>(K15-K4)/K4*100</f>
        <v>-1.2634387977405719</v>
      </c>
      <c r="Q4" s="32"/>
      <c r="R4" s="12">
        <v>43466</v>
      </c>
      <c r="S4" s="7">
        <v>440489</v>
      </c>
      <c r="T4" s="7">
        <v>566728</v>
      </c>
      <c r="U4" s="7">
        <v>86933</v>
      </c>
      <c r="V4" s="7">
        <v>165792</v>
      </c>
      <c r="W4" s="8">
        <v>1259942</v>
      </c>
      <c r="X4" s="12">
        <v>43466</v>
      </c>
      <c r="Y4" s="13">
        <f>+AVERAGE(S4:S6)</f>
        <v>310730.66666666669</v>
      </c>
      <c r="Z4" s="13">
        <f>+AVERAGE(T4:T6)</f>
        <v>487525.33333333331</v>
      </c>
      <c r="AA4" s="13">
        <f>+AVERAGE(U4:U6)</f>
        <v>70050.333333333328</v>
      </c>
      <c r="AB4" s="13">
        <f>+AVERAGE(V4:V6)</f>
        <v>150286.33333333334</v>
      </c>
      <c r="AC4" s="13">
        <f>+AVERAGE(W4:W6)</f>
        <v>1018592.6666666666</v>
      </c>
    </row>
    <row r="5" spans="1:29" x14ac:dyDescent="0.3">
      <c r="A5" s="12">
        <v>43497</v>
      </c>
      <c r="B5" s="9">
        <v>478476</v>
      </c>
      <c r="C5" s="10">
        <v>385400</v>
      </c>
      <c r="D5" s="10">
        <v>863876</v>
      </c>
      <c r="E5" s="10">
        <v>172650</v>
      </c>
      <c r="F5" s="10">
        <v>691642</v>
      </c>
      <c r="G5" s="10">
        <v>864292</v>
      </c>
      <c r="H5" s="12">
        <v>43497</v>
      </c>
      <c r="I5" s="13">
        <f t="shared" ref="I5:N5" si="1">+AVERAGE(B4:B7)</f>
        <v>581823.75</v>
      </c>
      <c r="J5" s="13">
        <f t="shared" si="1"/>
        <v>459492.25</v>
      </c>
      <c r="K5" s="13">
        <f t="shared" si="1"/>
        <v>1041316</v>
      </c>
      <c r="L5" s="13">
        <f t="shared" si="1"/>
        <v>210744.5</v>
      </c>
      <c r="M5" s="13">
        <f t="shared" si="1"/>
        <v>831491.5</v>
      </c>
      <c r="N5" s="13">
        <f t="shared" si="1"/>
        <v>1042236</v>
      </c>
      <c r="O5" s="33"/>
      <c r="P5" s="44">
        <f t="shared" ref="P5:P27" si="2">(K16-K5)/K5*100</f>
        <v>-12.640005531462114</v>
      </c>
      <c r="Q5" s="33"/>
      <c r="R5" s="12">
        <v>43497</v>
      </c>
      <c r="S5" s="10">
        <v>234834</v>
      </c>
      <c r="T5" s="10">
        <v>417031</v>
      </c>
      <c r="U5" s="10">
        <v>60714</v>
      </c>
      <c r="V5" s="10">
        <v>136503</v>
      </c>
      <c r="W5" s="11">
        <v>849082</v>
      </c>
      <c r="X5" s="12">
        <v>43497</v>
      </c>
      <c r="Y5" s="13">
        <f>+AVERAGE(S4:S7)</f>
        <v>307557</v>
      </c>
      <c r="Z5" s="13">
        <f>+AVERAGE(T4:T7)</f>
        <v>504058.5</v>
      </c>
      <c r="AA5" s="13">
        <f>+AVERAGE(U4:U7)</f>
        <v>68612.5</v>
      </c>
      <c r="AB5" s="13">
        <f>+AVERAGE(V4:V7)</f>
        <v>145621</v>
      </c>
      <c r="AC5" s="13">
        <f>+AVERAGE(W4:W7)</f>
        <v>1025849</v>
      </c>
    </row>
    <row r="6" spans="1:29" x14ac:dyDescent="0.3">
      <c r="A6" s="12">
        <v>43525</v>
      </c>
      <c r="B6" s="9">
        <v>533587</v>
      </c>
      <c r="C6" s="10">
        <v>429461</v>
      </c>
      <c r="D6" s="10">
        <v>963048</v>
      </c>
      <c r="E6" s="10">
        <v>190325</v>
      </c>
      <c r="F6" s="10">
        <v>773072</v>
      </c>
      <c r="G6" s="10">
        <v>963397</v>
      </c>
      <c r="H6" s="12">
        <v>43525</v>
      </c>
      <c r="I6" s="13">
        <f>+AVERAGE(B4:B8)</f>
        <v>586288.6</v>
      </c>
      <c r="J6" s="13">
        <f>+AVERAGE(C4:C8)</f>
        <v>465529</v>
      </c>
      <c r="K6" s="13">
        <f t="shared" ref="K6:K37" si="3">+AVERAGE(D4:D8)</f>
        <v>1051817.6000000001</v>
      </c>
      <c r="L6" s="13">
        <f t="shared" ref="L6:L37" si="4">+AVERAGE(E4:E8)</f>
        <v>210420</v>
      </c>
      <c r="M6" s="13">
        <f t="shared" ref="M6:N37" si="5">+AVERAGE(F4:F8)</f>
        <v>842191</v>
      </c>
      <c r="N6" s="13">
        <f t="shared" si="5"/>
        <v>1052611</v>
      </c>
      <c r="O6" s="33"/>
      <c r="P6" s="44">
        <f t="shared" si="2"/>
        <v>-25.22838560602143</v>
      </c>
      <c r="Q6" s="33"/>
      <c r="R6" s="12">
        <v>43525</v>
      </c>
      <c r="S6" s="10">
        <v>256869</v>
      </c>
      <c r="T6" s="10">
        <v>478817</v>
      </c>
      <c r="U6" s="10">
        <v>62504</v>
      </c>
      <c r="V6" s="10">
        <v>148564</v>
      </c>
      <c r="W6" s="11">
        <v>946754</v>
      </c>
      <c r="X6" s="12">
        <v>43525</v>
      </c>
      <c r="Y6" s="13">
        <f>+AVERAGE(S4:S8)</f>
        <v>308870.40000000002</v>
      </c>
      <c r="Z6" s="13">
        <f t="shared" ref="Z6:AC21" si="6">+AVERAGE(T4:T8)</f>
        <v>512423</v>
      </c>
      <c r="AA6" s="13">
        <f t="shared" si="6"/>
        <v>68194.8</v>
      </c>
      <c r="AB6" s="13">
        <f t="shared" si="6"/>
        <v>146358.39999999999</v>
      </c>
      <c r="AC6" s="13">
        <f t="shared" si="6"/>
        <v>1035846.6</v>
      </c>
    </row>
    <row r="7" spans="1:29" x14ac:dyDescent="0.3">
      <c r="A7" s="12">
        <v>43556</v>
      </c>
      <c r="B7" s="9">
        <v>581986</v>
      </c>
      <c r="C7" s="10">
        <v>481252</v>
      </c>
      <c r="D7" s="10">
        <v>1063238</v>
      </c>
      <c r="E7" s="10">
        <v>209629</v>
      </c>
      <c r="F7" s="10">
        <v>854063</v>
      </c>
      <c r="G7" s="10">
        <v>1063692</v>
      </c>
      <c r="H7" s="12">
        <v>43556</v>
      </c>
      <c r="I7" s="13">
        <f t="shared" ref="I7:J36" si="7">+AVERAGE(B5:B9)</f>
        <v>574705</v>
      </c>
      <c r="J7" s="13">
        <f t="shared" si="7"/>
        <v>464294.6</v>
      </c>
      <c r="K7" s="13">
        <f t="shared" si="3"/>
        <v>1038999.6</v>
      </c>
      <c r="L7" s="13">
        <f t="shared" si="4"/>
        <v>203756.2</v>
      </c>
      <c r="M7" s="13">
        <f t="shared" si="5"/>
        <v>835607.2</v>
      </c>
      <c r="N7" s="13">
        <f t="shared" si="5"/>
        <v>1039363.4</v>
      </c>
      <c r="O7" s="33"/>
      <c r="P7" s="44">
        <f t="shared" si="2"/>
        <v>-27.801666141161167</v>
      </c>
      <c r="Q7" s="33"/>
      <c r="R7" s="12">
        <v>43556</v>
      </c>
      <c r="S7" s="10">
        <v>298036</v>
      </c>
      <c r="T7" s="10">
        <v>553658</v>
      </c>
      <c r="U7" s="10">
        <v>64299</v>
      </c>
      <c r="V7" s="10">
        <v>131625</v>
      </c>
      <c r="W7" s="11">
        <v>1047618</v>
      </c>
      <c r="X7" s="12">
        <v>43556</v>
      </c>
      <c r="Y7" s="13">
        <f t="shared" ref="Y7:Y36" si="8">+AVERAGE(S5:S9)</f>
        <v>290158.2</v>
      </c>
      <c r="Z7" s="13">
        <f t="shared" si="6"/>
        <v>527514.19999999995</v>
      </c>
      <c r="AA7" s="13">
        <f t="shared" si="6"/>
        <v>65431.199999999997</v>
      </c>
      <c r="AB7" s="13">
        <f t="shared" si="6"/>
        <v>139875.6</v>
      </c>
      <c r="AC7" s="13">
        <f t="shared" si="6"/>
        <v>1022979.2</v>
      </c>
    </row>
    <row r="8" spans="1:29" x14ac:dyDescent="0.3">
      <c r="A8" s="12">
        <v>43586</v>
      </c>
      <c r="B8" s="9">
        <v>604148</v>
      </c>
      <c r="C8" s="10">
        <v>489676</v>
      </c>
      <c r="D8" s="10">
        <v>1093824</v>
      </c>
      <c r="E8" s="10">
        <v>209122</v>
      </c>
      <c r="F8" s="10">
        <v>884989</v>
      </c>
      <c r="G8" s="10">
        <v>1094111</v>
      </c>
      <c r="H8" s="91" t="s">
        <v>59</v>
      </c>
      <c r="I8" s="13">
        <f>+AVERAGE(B6:B10)</f>
        <v>606639</v>
      </c>
      <c r="J8" s="13">
        <f t="shared" si="7"/>
        <v>480677.2</v>
      </c>
      <c r="K8" s="13">
        <f t="shared" si="3"/>
        <v>1087316.2</v>
      </c>
      <c r="L8" s="13">
        <f t="shared" si="4"/>
        <v>213834.8</v>
      </c>
      <c r="M8" s="13">
        <f t="shared" si="5"/>
        <v>873895.6</v>
      </c>
      <c r="N8" s="13">
        <f t="shared" si="5"/>
        <v>1087730.3999999999</v>
      </c>
      <c r="O8" s="33"/>
      <c r="P8" s="44">
        <f t="shared" si="2"/>
        <v>-37.824434143444194</v>
      </c>
      <c r="Q8" s="33"/>
      <c r="R8" s="12">
        <v>43586</v>
      </c>
      <c r="S8" s="10">
        <v>314124</v>
      </c>
      <c r="T8" s="10">
        <v>545881</v>
      </c>
      <c r="U8" s="10">
        <v>66524</v>
      </c>
      <c r="V8" s="10">
        <v>149308</v>
      </c>
      <c r="W8" s="11">
        <v>1075837</v>
      </c>
      <c r="X8" s="91" t="s">
        <v>59</v>
      </c>
      <c r="Y8" s="13">
        <f t="shared" si="8"/>
        <v>311283.40000000002</v>
      </c>
      <c r="Z8" s="13">
        <f t="shared" si="6"/>
        <v>558903.80000000005</v>
      </c>
      <c r="AA8" s="13">
        <f t="shared" si="6"/>
        <v>68051.399999999994</v>
      </c>
      <c r="AB8" s="13">
        <f t="shared" si="6"/>
        <v>133249.79999999999</v>
      </c>
      <c r="AC8" s="13">
        <f t="shared" si="6"/>
        <v>1071488.3999999999</v>
      </c>
    </row>
    <row r="9" spans="1:29" x14ac:dyDescent="0.3">
      <c r="A9" s="12">
        <v>43617</v>
      </c>
      <c r="B9" s="9">
        <v>675328</v>
      </c>
      <c r="C9" s="10">
        <v>535684</v>
      </c>
      <c r="D9" s="10">
        <v>1211012</v>
      </c>
      <c r="E9" s="10">
        <v>237055</v>
      </c>
      <c r="F9" s="10">
        <v>974270</v>
      </c>
      <c r="G9" s="10">
        <v>1211325</v>
      </c>
      <c r="H9" s="91" t="s">
        <v>61</v>
      </c>
      <c r="I9" s="13">
        <f t="shared" si="7"/>
        <v>581189.80000000005</v>
      </c>
      <c r="J9" s="13">
        <f t="shared" si="7"/>
        <v>451287.8</v>
      </c>
      <c r="K9" s="13">
        <f t="shared" si="3"/>
        <v>1032477.6</v>
      </c>
      <c r="L9" s="13">
        <f t="shared" si="4"/>
        <v>208795</v>
      </c>
      <c r="M9" s="13">
        <f t="shared" si="5"/>
        <v>824054.8</v>
      </c>
      <c r="N9" s="13">
        <f t="shared" si="5"/>
        <v>1032849.8</v>
      </c>
      <c r="O9" s="33"/>
      <c r="P9" s="44">
        <f t="shared" si="2"/>
        <v>-31.469215409612762</v>
      </c>
      <c r="Q9" s="33"/>
      <c r="R9" s="12">
        <v>43617</v>
      </c>
      <c r="S9" s="10">
        <v>346928</v>
      </c>
      <c r="T9" s="10">
        <v>642184</v>
      </c>
      <c r="U9" s="10">
        <v>73115</v>
      </c>
      <c r="V9" s="10">
        <v>133378</v>
      </c>
      <c r="W9" s="11">
        <v>1195605</v>
      </c>
      <c r="X9" s="91" t="s">
        <v>61</v>
      </c>
      <c r="Y9" s="13">
        <f t="shared" si="8"/>
        <v>306972.40000000002</v>
      </c>
      <c r="Z9" s="13">
        <f t="shared" si="6"/>
        <v>531791.6</v>
      </c>
      <c r="AA9" s="13">
        <f t="shared" si="6"/>
        <v>63353.2</v>
      </c>
      <c r="AB9" s="13">
        <f t="shared" si="6"/>
        <v>115700.6</v>
      </c>
      <c r="AC9" s="13">
        <f t="shared" si="6"/>
        <v>1017817.8</v>
      </c>
    </row>
    <row r="10" spans="1:29" x14ac:dyDescent="0.3">
      <c r="A10" s="12">
        <v>43647</v>
      </c>
      <c r="B10" s="9">
        <v>638146</v>
      </c>
      <c r="C10" s="10">
        <v>467313</v>
      </c>
      <c r="D10" s="10">
        <v>1105459</v>
      </c>
      <c r="E10" s="10">
        <v>223043</v>
      </c>
      <c r="F10" s="10">
        <v>883084</v>
      </c>
      <c r="G10" s="10">
        <v>1106127</v>
      </c>
      <c r="H10" s="91" t="s">
        <v>62</v>
      </c>
      <c r="I10" s="13">
        <f t="shared" si="7"/>
        <v>616258.80000000005</v>
      </c>
      <c r="J10" s="13">
        <f t="shared" si="7"/>
        <v>511270.6</v>
      </c>
      <c r="K10" s="13">
        <f t="shared" si="3"/>
        <v>1127529.3999999999</v>
      </c>
      <c r="L10" s="13">
        <f t="shared" si="4"/>
        <v>221859.6</v>
      </c>
      <c r="M10" s="13">
        <f t="shared" si="5"/>
        <v>908407.4</v>
      </c>
      <c r="N10" s="13">
        <f t="shared" si="5"/>
        <v>1130267</v>
      </c>
      <c r="O10" s="33"/>
      <c r="P10" s="44">
        <f t="shared" si="2"/>
        <v>-36.647434647823808</v>
      </c>
      <c r="Q10" s="33"/>
      <c r="R10" s="12">
        <v>43647</v>
      </c>
      <c r="S10" s="10">
        <v>340460</v>
      </c>
      <c r="T10" s="10">
        <v>573979</v>
      </c>
      <c r="U10" s="10">
        <v>73815</v>
      </c>
      <c r="V10" s="10">
        <v>103374</v>
      </c>
      <c r="W10" s="11">
        <v>1091628</v>
      </c>
      <c r="X10" s="91" t="s">
        <v>62</v>
      </c>
      <c r="Y10" s="13">
        <f t="shared" si="8"/>
        <v>328187.40000000002</v>
      </c>
      <c r="Z10" s="13">
        <f t="shared" si="6"/>
        <v>532217.80000000005</v>
      </c>
      <c r="AA10" s="13">
        <f t="shared" si="6"/>
        <v>67445.600000000006</v>
      </c>
      <c r="AB10" s="13">
        <f t="shared" si="6"/>
        <v>186949.6</v>
      </c>
      <c r="AC10" s="13">
        <f t="shared" si="6"/>
        <v>1114800.3999999999</v>
      </c>
    </row>
    <row r="11" spans="1:29" x14ac:dyDescent="0.3">
      <c r="A11" s="12">
        <v>43678</v>
      </c>
      <c r="B11" s="9">
        <v>406341</v>
      </c>
      <c r="C11" s="10">
        <v>282514</v>
      </c>
      <c r="D11" s="10">
        <v>688855</v>
      </c>
      <c r="E11" s="10">
        <v>165126</v>
      </c>
      <c r="F11" s="10">
        <v>523868</v>
      </c>
      <c r="G11" s="10">
        <v>688994</v>
      </c>
      <c r="H11" s="91" t="s">
        <v>63</v>
      </c>
      <c r="I11" s="13">
        <f t="shared" si="7"/>
        <v>622301.80000000005</v>
      </c>
      <c r="J11" s="13">
        <f t="shared" si="7"/>
        <v>526046.4</v>
      </c>
      <c r="K11" s="13">
        <f t="shared" si="3"/>
        <v>1148348.2</v>
      </c>
      <c r="L11" s="13">
        <f t="shared" si="4"/>
        <v>225404</v>
      </c>
      <c r="M11" s="13">
        <f t="shared" si="5"/>
        <v>925694.6</v>
      </c>
      <c r="N11" s="13">
        <f t="shared" si="5"/>
        <v>1151098.6000000001</v>
      </c>
      <c r="O11" s="33"/>
      <c r="P11" s="44">
        <f t="shared" si="2"/>
        <v>-19.507793890389685</v>
      </c>
      <c r="Q11" s="33"/>
      <c r="R11" s="12">
        <v>43678</v>
      </c>
      <c r="S11" s="10">
        <v>235314</v>
      </c>
      <c r="T11" s="10">
        <v>343256</v>
      </c>
      <c r="U11" s="10">
        <v>39013</v>
      </c>
      <c r="V11" s="10">
        <v>60818</v>
      </c>
      <c r="W11" s="11">
        <v>678401</v>
      </c>
      <c r="X11" s="91" t="s">
        <v>63</v>
      </c>
      <c r="Y11" s="13">
        <f t="shared" si="8"/>
        <v>332310.40000000002</v>
      </c>
      <c r="Z11" s="13">
        <f t="shared" si="6"/>
        <v>529291.4</v>
      </c>
      <c r="AA11" s="13">
        <f t="shared" si="6"/>
        <v>68810.600000000006</v>
      </c>
      <c r="AB11" s="13">
        <f t="shared" si="6"/>
        <v>205069.2</v>
      </c>
      <c r="AC11" s="13">
        <f t="shared" si="6"/>
        <v>1135481.6000000001</v>
      </c>
    </row>
    <row r="12" spans="1:29" x14ac:dyDescent="0.3">
      <c r="A12" s="12">
        <v>43709</v>
      </c>
      <c r="B12" s="9">
        <v>757331</v>
      </c>
      <c r="C12" s="10">
        <v>781166</v>
      </c>
      <c r="D12" s="10">
        <v>1538497</v>
      </c>
      <c r="E12" s="10">
        <v>274952</v>
      </c>
      <c r="F12" s="10">
        <v>1275826</v>
      </c>
      <c r="G12" s="10">
        <v>1550778</v>
      </c>
      <c r="H12" s="91" t="s">
        <v>64</v>
      </c>
      <c r="I12" s="13">
        <f t="shared" si="7"/>
        <v>589878.6</v>
      </c>
      <c r="J12" s="13">
        <f t="shared" si="7"/>
        <v>506049</v>
      </c>
      <c r="K12" s="13">
        <f t="shared" si="3"/>
        <v>1095927.6000000001</v>
      </c>
      <c r="L12" s="13">
        <f t="shared" si="4"/>
        <v>214566.2</v>
      </c>
      <c r="M12" s="13">
        <f t="shared" si="5"/>
        <v>884109.6</v>
      </c>
      <c r="N12" s="13">
        <f t="shared" si="5"/>
        <v>1098675.8</v>
      </c>
      <c r="O12" s="33"/>
      <c r="P12" s="44">
        <f t="shared" si="2"/>
        <v>-5.3002223869533065</v>
      </c>
      <c r="Q12" s="33"/>
      <c r="R12" s="12">
        <v>43709</v>
      </c>
      <c r="S12" s="10">
        <v>404111</v>
      </c>
      <c r="T12" s="10">
        <v>555789</v>
      </c>
      <c r="U12" s="10">
        <v>84761</v>
      </c>
      <c r="V12" s="10">
        <v>487870</v>
      </c>
      <c r="W12" s="11">
        <v>1532531</v>
      </c>
      <c r="X12" s="91" t="s">
        <v>64</v>
      </c>
      <c r="Y12" s="13">
        <f t="shared" si="8"/>
        <v>311945.40000000002</v>
      </c>
      <c r="Z12" s="13">
        <f t="shared" si="6"/>
        <v>491501.2</v>
      </c>
      <c r="AA12" s="13">
        <f t="shared" si="6"/>
        <v>66438</v>
      </c>
      <c r="AB12" s="13">
        <f t="shared" si="6"/>
        <v>212779.2</v>
      </c>
      <c r="AC12" s="13">
        <f t="shared" si="6"/>
        <v>1082663.8</v>
      </c>
    </row>
    <row r="13" spans="1:29" x14ac:dyDescent="0.3">
      <c r="A13" s="12">
        <v>43739</v>
      </c>
      <c r="B13" s="9">
        <v>634363</v>
      </c>
      <c r="C13" s="10">
        <v>563555</v>
      </c>
      <c r="D13" s="10">
        <v>1197918</v>
      </c>
      <c r="E13" s="10">
        <v>226844</v>
      </c>
      <c r="F13" s="10">
        <v>971425</v>
      </c>
      <c r="G13" s="10">
        <v>1198269</v>
      </c>
      <c r="H13" s="91" t="s">
        <v>65</v>
      </c>
      <c r="I13" s="13">
        <f t="shared" si="7"/>
        <v>546908.19999999995</v>
      </c>
      <c r="J13" s="13">
        <f t="shared" si="7"/>
        <v>486518.4</v>
      </c>
      <c r="K13" s="13">
        <f t="shared" si="3"/>
        <v>1033426.6</v>
      </c>
      <c r="L13" s="13">
        <f t="shared" si="4"/>
        <v>200538.2</v>
      </c>
      <c r="M13" s="13">
        <f t="shared" si="5"/>
        <v>837095.8</v>
      </c>
      <c r="N13" s="13">
        <f t="shared" si="5"/>
        <v>1037634</v>
      </c>
      <c r="O13" s="33"/>
      <c r="P13" s="44">
        <f t="shared" si="2"/>
        <v>-1.0742514272421453</v>
      </c>
      <c r="Q13" s="33"/>
      <c r="R13" s="12">
        <v>43739</v>
      </c>
      <c r="S13" s="10">
        <v>334739</v>
      </c>
      <c r="T13" s="10">
        <v>531249</v>
      </c>
      <c r="U13" s="10">
        <v>73349</v>
      </c>
      <c r="V13" s="10">
        <v>239906</v>
      </c>
      <c r="W13" s="11">
        <v>1179243</v>
      </c>
      <c r="X13" s="91" t="s">
        <v>65</v>
      </c>
      <c r="Y13" s="13">
        <f t="shared" si="8"/>
        <v>281752.8</v>
      </c>
      <c r="Z13" s="13">
        <f t="shared" si="6"/>
        <v>461706.8</v>
      </c>
      <c r="AA13" s="13">
        <f t="shared" si="6"/>
        <v>62103</v>
      </c>
      <c r="AB13" s="13">
        <f t="shared" si="6"/>
        <v>215975.8</v>
      </c>
      <c r="AC13" s="13">
        <f t="shared" si="6"/>
        <v>1021538.4</v>
      </c>
    </row>
    <row r="14" spans="1:29" x14ac:dyDescent="0.3">
      <c r="A14" s="12">
        <v>43770</v>
      </c>
      <c r="B14" s="9">
        <v>513212</v>
      </c>
      <c r="C14" s="10">
        <v>435697</v>
      </c>
      <c r="D14" s="10">
        <v>948909</v>
      </c>
      <c r="E14" s="10">
        <v>182866</v>
      </c>
      <c r="F14" s="10">
        <v>766345</v>
      </c>
      <c r="G14" s="10">
        <v>949211</v>
      </c>
      <c r="H14" s="12">
        <v>43770</v>
      </c>
      <c r="I14" s="13">
        <f t="shared" si="7"/>
        <v>615604.6</v>
      </c>
      <c r="J14" s="13">
        <f t="shared" si="7"/>
        <v>538343.19999999995</v>
      </c>
      <c r="K14" s="13">
        <f t="shared" si="3"/>
        <v>1153947.8</v>
      </c>
      <c r="L14" s="13">
        <f t="shared" si="4"/>
        <v>224872.2</v>
      </c>
      <c r="M14" s="13">
        <f t="shared" si="5"/>
        <v>933476.2</v>
      </c>
      <c r="N14" s="13">
        <f t="shared" si="5"/>
        <v>1158348.3999999999</v>
      </c>
      <c r="O14" s="33"/>
      <c r="P14" s="44">
        <f>(K25-K14)/K14*100</f>
        <v>-19.91036336305681</v>
      </c>
      <c r="Q14" s="33"/>
      <c r="R14" s="12">
        <v>43770</v>
      </c>
      <c r="S14" s="10">
        <v>245103</v>
      </c>
      <c r="T14" s="10">
        <v>453233</v>
      </c>
      <c r="U14" s="10">
        <v>61252</v>
      </c>
      <c r="V14" s="10">
        <v>171928</v>
      </c>
      <c r="W14" s="11">
        <v>931516</v>
      </c>
      <c r="X14" s="12">
        <v>43770</v>
      </c>
      <c r="Y14" s="13">
        <f t="shared" si="8"/>
        <v>328105.40000000002</v>
      </c>
      <c r="Z14" s="13">
        <f t="shared" si="6"/>
        <v>503953.6</v>
      </c>
      <c r="AA14" s="13">
        <f t="shared" si="6"/>
        <v>70450</v>
      </c>
      <c r="AB14" s="13">
        <f t="shared" si="6"/>
        <v>237847.6</v>
      </c>
      <c r="AC14" s="13">
        <f t="shared" si="6"/>
        <v>1140356.6000000001</v>
      </c>
    </row>
    <row r="15" spans="1:29" x14ac:dyDescent="0.3">
      <c r="A15" s="12">
        <v>43800</v>
      </c>
      <c r="B15" s="9">
        <v>423294</v>
      </c>
      <c r="C15" s="10">
        <v>369660</v>
      </c>
      <c r="D15" s="10">
        <v>792954</v>
      </c>
      <c r="E15" s="10">
        <v>152903</v>
      </c>
      <c r="F15" s="10">
        <v>648015</v>
      </c>
      <c r="G15" s="10">
        <v>800918</v>
      </c>
      <c r="H15" s="91" t="s">
        <v>66</v>
      </c>
      <c r="I15" s="13">
        <f t="shared" si="7"/>
        <v>561788.19999999995</v>
      </c>
      <c r="J15" s="13">
        <f t="shared" si="7"/>
        <v>459156.4</v>
      </c>
      <c r="K15" s="13">
        <f t="shared" si="3"/>
        <v>1020944.6</v>
      </c>
      <c r="L15" s="13">
        <f t="shared" si="4"/>
        <v>206317.6</v>
      </c>
      <c r="M15" s="13">
        <f t="shared" si="5"/>
        <v>816679.8</v>
      </c>
      <c r="N15" s="13">
        <f t="shared" si="5"/>
        <v>1022997.4</v>
      </c>
      <c r="O15" s="33"/>
      <c r="P15" s="44">
        <f t="shared" si="2"/>
        <v>-2.1056970182319392</v>
      </c>
      <c r="Q15" s="33"/>
      <c r="R15" s="12">
        <v>43800</v>
      </c>
      <c r="S15" s="10">
        <v>189497</v>
      </c>
      <c r="T15" s="10">
        <v>425007</v>
      </c>
      <c r="U15" s="10">
        <v>52140</v>
      </c>
      <c r="V15" s="10">
        <v>119357</v>
      </c>
      <c r="W15" s="11">
        <v>786001</v>
      </c>
      <c r="X15" s="91" t="s">
        <v>66</v>
      </c>
      <c r="Y15" s="13">
        <f t="shared" si="8"/>
        <v>296176.8</v>
      </c>
      <c r="Z15" s="13">
        <f t="shared" si="6"/>
        <v>476711.8</v>
      </c>
      <c r="AA15" s="13">
        <f t="shared" si="6"/>
        <v>65061.8</v>
      </c>
      <c r="AB15" s="13">
        <f t="shared" si="6"/>
        <v>167405.4</v>
      </c>
      <c r="AC15" s="13">
        <f t="shared" si="6"/>
        <v>1005355.8</v>
      </c>
    </row>
    <row r="16" spans="1:29" x14ac:dyDescent="0.3">
      <c r="A16" s="12">
        <v>43831</v>
      </c>
      <c r="B16" s="9">
        <v>749823</v>
      </c>
      <c r="C16" s="10">
        <v>541638</v>
      </c>
      <c r="D16" s="10">
        <v>1291461</v>
      </c>
      <c r="E16" s="10">
        <v>286796</v>
      </c>
      <c r="F16" s="10">
        <v>1005770</v>
      </c>
      <c r="G16" s="10">
        <v>1292566</v>
      </c>
      <c r="H16" s="12">
        <v>43831</v>
      </c>
      <c r="I16" s="13">
        <f t="shared" si="7"/>
        <v>507214.2</v>
      </c>
      <c r="J16" s="13">
        <f t="shared" si="7"/>
        <v>402479.4</v>
      </c>
      <c r="K16" s="13">
        <f t="shared" si="3"/>
        <v>909693.6</v>
      </c>
      <c r="L16" s="13">
        <f t="shared" si="4"/>
        <v>189559.4</v>
      </c>
      <c r="M16" s="13">
        <f t="shared" si="5"/>
        <v>722161.6</v>
      </c>
      <c r="N16" s="13">
        <f t="shared" si="5"/>
        <v>911721</v>
      </c>
      <c r="O16" s="33"/>
      <c r="P16" s="44">
        <f t="shared" si="2"/>
        <v>-4.7304059300845864</v>
      </c>
      <c r="Q16" s="33"/>
      <c r="R16" s="12">
        <v>43831</v>
      </c>
      <c r="S16" s="10">
        <v>467077</v>
      </c>
      <c r="T16" s="10">
        <v>554490</v>
      </c>
      <c r="U16" s="10">
        <v>80748</v>
      </c>
      <c r="V16" s="10">
        <v>170177</v>
      </c>
      <c r="W16" s="11">
        <v>1272492</v>
      </c>
      <c r="X16" s="12">
        <v>43831</v>
      </c>
      <c r="Y16" s="13">
        <f t="shared" si="8"/>
        <v>273483.59999999998</v>
      </c>
      <c r="Z16" s="13">
        <f t="shared" si="6"/>
        <v>430810.8</v>
      </c>
      <c r="AA16" s="13">
        <f t="shared" si="6"/>
        <v>59795.199999999997</v>
      </c>
      <c r="AB16" s="13">
        <f t="shared" si="6"/>
        <v>131256.6</v>
      </c>
      <c r="AC16" s="13">
        <f t="shared" si="6"/>
        <v>895346.2</v>
      </c>
    </row>
    <row r="17" spans="1:29" x14ac:dyDescent="0.3">
      <c r="A17" s="12">
        <v>43862</v>
      </c>
      <c r="B17" s="9">
        <v>488249</v>
      </c>
      <c r="C17" s="10">
        <v>385232</v>
      </c>
      <c r="D17" s="10">
        <v>873481</v>
      </c>
      <c r="E17" s="10">
        <v>182179</v>
      </c>
      <c r="F17" s="10">
        <v>691844</v>
      </c>
      <c r="G17" s="10">
        <v>874023</v>
      </c>
      <c r="H17" s="12">
        <v>43862</v>
      </c>
      <c r="I17" s="13">
        <f t="shared" si="7"/>
        <v>442450</v>
      </c>
      <c r="J17" s="13">
        <f t="shared" si="7"/>
        <v>344011</v>
      </c>
      <c r="K17" s="13">
        <f t="shared" si="3"/>
        <v>786461</v>
      </c>
      <c r="L17" s="13">
        <f t="shared" si="4"/>
        <v>168383</v>
      </c>
      <c r="M17" s="13">
        <f t="shared" si="5"/>
        <v>620061.80000000005</v>
      </c>
      <c r="N17" s="13">
        <f t="shared" si="5"/>
        <v>788444.8</v>
      </c>
      <c r="O17" s="33"/>
      <c r="P17" s="44">
        <f t="shared" si="2"/>
        <v>-0.27790316366609108</v>
      </c>
      <c r="Q17" s="33"/>
      <c r="R17" s="12">
        <v>43862</v>
      </c>
      <c r="S17" s="10">
        <v>244468</v>
      </c>
      <c r="T17" s="10">
        <v>419580</v>
      </c>
      <c r="U17" s="10">
        <v>57820</v>
      </c>
      <c r="V17" s="10">
        <v>135659</v>
      </c>
      <c r="W17" s="11">
        <v>857527</v>
      </c>
      <c r="X17" s="12">
        <v>43862</v>
      </c>
      <c r="Y17" s="13">
        <f t="shared" si="8"/>
        <v>252545.8</v>
      </c>
      <c r="Z17" s="13">
        <f t="shared" si="6"/>
        <v>364417</v>
      </c>
      <c r="AA17" s="13">
        <f t="shared" si="6"/>
        <v>52771.4</v>
      </c>
      <c r="AB17" s="13">
        <f t="shared" si="6"/>
        <v>103609.60000000001</v>
      </c>
      <c r="AC17" s="13">
        <f t="shared" si="6"/>
        <v>773343.8</v>
      </c>
    </row>
    <row r="18" spans="1:29" x14ac:dyDescent="0.3">
      <c r="A18" s="12">
        <v>43891</v>
      </c>
      <c r="B18" s="9">
        <v>361493</v>
      </c>
      <c r="C18" s="10">
        <v>280170</v>
      </c>
      <c r="D18" s="10">
        <v>641663</v>
      </c>
      <c r="E18" s="10">
        <v>143053</v>
      </c>
      <c r="F18" s="10">
        <v>498834</v>
      </c>
      <c r="G18" s="10">
        <v>641887</v>
      </c>
      <c r="H18" s="12">
        <v>43891</v>
      </c>
      <c r="I18" s="13">
        <f t="shared" si="7"/>
        <v>431542.4</v>
      </c>
      <c r="J18" s="13">
        <f t="shared" si="7"/>
        <v>318598</v>
      </c>
      <c r="K18" s="13">
        <f t="shared" si="3"/>
        <v>750140.4</v>
      </c>
      <c r="L18" s="13">
        <f t="shared" si="4"/>
        <v>164765.79999999999</v>
      </c>
      <c r="M18" s="13">
        <f t="shared" si="5"/>
        <v>585793.6</v>
      </c>
      <c r="N18" s="13">
        <f t="shared" si="5"/>
        <v>750559.4</v>
      </c>
      <c r="O18" s="33"/>
      <c r="P18" s="44">
        <f t="shared" si="2"/>
        <v>3.1054986506525948</v>
      </c>
      <c r="Q18" s="33"/>
      <c r="R18" s="12">
        <v>43891</v>
      </c>
      <c r="S18" s="10">
        <v>221273</v>
      </c>
      <c r="T18" s="10">
        <v>301744</v>
      </c>
      <c r="U18" s="10">
        <v>47016</v>
      </c>
      <c r="V18" s="10">
        <v>59162</v>
      </c>
      <c r="W18" s="11">
        <v>629195</v>
      </c>
      <c r="X18" s="12">
        <v>43891</v>
      </c>
      <c r="Y18" s="13">
        <f t="shared" si="8"/>
        <v>261646</v>
      </c>
      <c r="Z18" s="13">
        <f t="shared" si="6"/>
        <v>335748.4</v>
      </c>
      <c r="AA18" s="13">
        <f t="shared" si="6"/>
        <v>48664.6</v>
      </c>
      <c r="AB18" s="13">
        <f t="shared" si="6"/>
        <v>88955</v>
      </c>
      <c r="AC18" s="13">
        <f t="shared" si="6"/>
        <v>735014</v>
      </c>
    </row>
    <row r="19" spans="1:29" x14ac:dyDescent="0.3">
      <c r="A19" s="12">
        <v>43922</v>
      </c>
      <c r="B19" s="9">
        <v>189391</v>
      </c>
      <c r="C19" s="10">
        <v>143355</v>
      </c>
      <c r="D19" s="10">
        <v>332746</v>
      </c>
      <c r="E19" s="10">
        <v>76984</v>
      </c>
      <c r="F19" s="10">
        <v>255846</v>
      </c>
      <c r="G19" s="10">
        <v>332830</v>
      </c>
      <c r="H19" s="12">
        <v>43922</v>
      </c>
      <c r="I19" s="13">
        <f t="shared" si="7"/>
        <v>386258.2</v>
      </c>
      <c r="J19" s="13">
        <f t="shared" si="7"/>
        <v>289786.8</v>
      </c>
      <c r="K19" s="13">
        <f t="shared" si="3"/>
        <v>676045</v>
      </c>
      <c r="L19" s="13">
        <f t="shared" si="4"/>
        <v>147098.79999999999</v>
      </c>
      <c r="M19" s="13">
        <f t="shared" si="5"/>
        <v>529168.6</v>
      </c>
      <c r="N19" s="13">
        <f t="shared" si="5"/>
        <v>676267.4</v>
      </c>
      <c r="O19" s="33"/>
      <c r="P19" s="44">
        <f t="shared" si="2"/>
        <v>29.366477083626087</v>
      </c>
      <c r="Q19" s="33"/>
      <c r="R19" s="12">
        <v>43922</v>
      </c>
      <c r="S19" s="10">
        <v>140414</v>
      </c>
      <c r="T19" s="10">
        <v>121264</v>
      </c>
      <c r="U19" s="10">
        <v>26133</v>
      </c>
      <c r="V19" s="10">
        <v>33693</v>
      </c>
      <c r="W19" s="11">
        <v>321504</v>
      </c>
      <c r="X19" s="12">
        <v>43922</v>
      </c>
      <c r="Y19" s="13">
        <f t="shared" si="8"/>
        <v>229321.4</v>
      </c>
      <c r="Z19" s="13">
        <f t="shared" si="6"/>
        <v>317643.40000000002</v>
      </c>
      <c r="AA19" s="13">
        <f t="shared" si="6"/>
        <v>43141.4</v>
      </c>
      <c r="AB19" s="13">
        <f t="shared" si="6"/>
        <v>68766.600000000006</v>
      </c>
      <c r="AC19" s="13">
        <f t="shared" si="6"/>
        <v>658872.80000000005</v>
      </c>
    </row>
    <row r="20" spans="1:29" x14ac:dyDescent="0.3">
      <c r="A20" s="12">
        <v>43952</v>
      </c>
      <c r="B20" s="9">
        <v>368756</v>
      </c>
      <c r="C20" s="10">
        <v>242595</v>
      </c>
      <c r="D20" s="10">
        <v>611351</v>
      </c>
      <c r="E20" s="10">
        <v>134817</v>
      </c>
      <c r="F20" s="10">
        <v>476674</v>
      </c>
      <c r="G20" s="10">
        <v>611491</v>
      </c>
      <c r="H20" s="91" t="s">
        <v>60</v>
      </c>
      <c r="I20" s="13">
        <f t="shared" si="7"/>
        <v>405999.6</v>
      </c>
      <c r="J20" s="13">
        <f t="shared" si="7"/>
        <v>301565.40000000002</v>
      </c>
      <c r="K20" s="13">
        <f t="shared" si="3"/>
        <v>707565</v>
      </c>
      <c r="L20" s="13">
        <f t="shared" si="4"/>
        <v>154919.6</v>
      </c>
      <c r="M20" s="13">
        <f t="shared" si="5"/>
        <v>552820</v>
      </c>
      <c r="N20" s="13">
        <f t="shared" si="5"/>
        <v>707739.6</v>
      </c>
      <c r="O20" s="33"/>
      <c r="P20" s="44">
        <f t="shared" si="2"/>
        <v>29.551094245758335</v>
      </c>
      <c r="Q20" s="33"/>
      <c r="R20" s="12">
        <v>43952</v>
      </c>
      <c r="S20" s="10">
        <v>234998</v>
      </c>
      <c r="T20" s="10">
        <v>281664</v>
      </c>
      <c r="U20" s="10">
        <v>31606</v>
      </c>
      <c r="V20" s="10">
        <v>46084</v>
      </c>
      <c r="W20" s="11">
        <v>594352</v>
      </c>
      <c r="X20" s="91" t="s">
        <v>60</v>
      </c>
      <c r="Y20" s="13">
        <f t="shared" si="8"/>
        <v>247031.4</v>
      </c>
      <c r="Z20" s="13">
        <f t="shared" si="6"/>
        <v>340431</v>
      </c>
      <c r="AA20" s="13">
        <f t="shared" si="6"/>
        <v>43469.4</v>
      </c>
      <c r="AB20" s="13">
        <f t="shared" si="6"/>
        <v>56608.2</v>
      </c>
      <c r="AC20" s="13">
        <f t="shared" si="6"/>
        <v>687540</v>
      </c>
    </row>
    <row r="21" spans="1:29" x14ac:dyDescent="0.3">
      <c r="A21" s="12">
        <v>43983</v>
      </c>
      <c r="B21" s="9">
        <v>523402</v>
      </c>
      <c r="C21" s="10">
        <v>397582</v>
      </c>
      <c r="D21" s="10">
        <v>920984</v>
      </c>
      <c r="E21" s="10">
        <v>198461</v>
      </c>
      <c r="F21" s="10">
        <v>722645</v>
      </c>
      <c r="G21" s="10">
        <v>921106</v>
      </c>
      <c r="H21" s="91" t="s">
        <v>67</v>
      </c>
      <c r="I21" s="13">
        <f t="shared" si="7"/>
        <v>413047.6</v>
      </c>
      <c r="J21" s="13">
        <f t="shared" si="7"/>
        <v>301271.2</v>
      </c>
      <c r="K21" s="13">
        <f t="shared" si="3"/>
        <v>714318.8</v>
      </c>
      <c r="L21" s="13">
        <f t="shared" si="4"/>
        <v>160547.6</v>
      </c>
      <c r="M21" s="13">
        <f t="shared" si="5"/>
        <v>553967.80000000005</v>
      </c>
      <c r="N21" s="13">
        <f t="shared" si="5"/>
        <v>714515.4</v>
      </c>
      <c r="O21" s="33"/>
      <c r="P21" s="44">
        <f t="shared" si="2"/>
        <v>39.418786121826827</v>
      </c>
      <c r="Q21" s="33"/>
      <c r="R21" s="12">
        <v>43983</v>
      </c>
      <c r="S21" s="10">
        <v>305454</v>
      </c>
      <c r="T21" s="10">
        <v>463965</v>
      </c>
      <c r="U21" s="10">
        <v>53132</v>
      </c>
      <c r="V21" s="10">
        <v>69235</v>
      </c>
      <c r="W21" s="11">
        <v>891786</v>
      </c>
      <c r="X21" s="91" t="s">
        <v>67</v>
      </c>
      <c r="Y21" s="13">
        <f t="shared" si="8"/>
        <v>251635.20000000001</v>
      </c>
      <c r="Z21" s="13">
        <f t="shared" si="6"/>
        <v>345061</v>
      </c>
      <c r="AA21" s="13">
        <f t="shared" si="6"/>
        <v>41228.199999999997</v>
      </c>
      <c r="AB21" s="13">
        <f t="shared" si="6"/>
        <v>56203.4</v>
      </c>
      <c r="AC21" s="13">
        <f t="shared" si="6"/>
        <v>694127.8</v>
      </c>
    </row>
    <row r="22" spans="1:29" x14ac:dyDescent="0.3">
      <c r="A22" s="12">
        <v>44013</v>
      </c>
      <c r="B22" s="9">
        <v>586956</v>
      </c>
      <c r="C22" s="10">
        <v>444125</v>
      </c>
      <c r="D22" s="10">
        <v>1031081</v>
      </c>
      <c r="E22" s="10">
        <v>221283</v>
      </c>
      <c r="F22" s="10">
        <v>810101</v>
      </c>
      <c r="G22" s="10">
        <v>1031384</v>
      </c>
      <c r="H22" s="91" t="s">
        <v>68</v>
      </c>
      <c r="I22" s="13">
        <f t="shared" si="7"/>
        <v>509613.4</v>
      </c>
      <c r="J22" s="13">
        <f t="shared" si="7"/>
        <v>414717.4</v>
      </c>
      <c r="K22" s="13">
        <f t="shared" si="3"/>
        <v>924330.8</v>
      </c>
      <c r="L22" s="13">
        <f t="shared" si="4"/>
        <v>192483.8</v>
      </c>
      <c r="M22" s="13">
        <f t="shared" si="5"/>
        <v>734002.6</v>
      </c>
      <c r="N22" s="13">
        <f t="shared" si="5"/>
        <v>926486.4</v>
      </c>
      <c r="O22" s="33"/>
      <c r="P22" s="44">
        <f t="shared" si="2"/>
        <v>6.3156826538723942</v>
      </c>
      <c r="Q22" s="33"/>
      <c r="R22" s="12">
        <v>44013</v>
      </c>
      <c r="S22" s="10">
        <v>333018</v>
      </c>
      <c r="T22" s="10">
        <v>533518</v>
      </c>
      <c r="U22" s="10">
        <v>59460</v>
      </c>
      <c r="V22" s="10">
        <v>74867</v>
      </c>
      <c r="W22" s="11">
        <v>1000863</v>
      </c>
      <c r="X22" s="91" t="s">
        <v>68</v>
      </c>
      <c r="Y22" s="13">
        <f t="shared" si="8"/>
        <v>303021.40000000002</v>
      </c>
      <c r="Z22" s="13">
        <f t="shared" ref="Z22:Z37" si="9">+AVERAGE(T20:T24)</f>
        <v>415440.6</v>
      </c>
      <c r="AA22" s="13">
        <f t="shared" ref="AA22:AA37" si="10">+AVERAGE(U20:U24)</f>
        <v>51921.8</v>
      </c>
      <c r="AB22" s="13">
        <f t="shared" ref="AB22:AB37" si="11">+AVERAGE(V20:V24)</f>
        <v>134831.4</v>
      </c>
      <c r="AC22" s="13">
        <f t="shared" ref="AC22:AC37" si="12">+AVERAGE(W20:W24)</f>
        <v>905215.2</v>
      </c>
    </row>
    <row r="23" spans="1:29" x14ac:dyDescent="0.3">
      <c r="A23" s="12">
        <v>44044</v>
      </c>
      <c r="B23" s="9">
        <v>396733</v>
      </c>
      <c r="C23" s="10">
        <v>278699</v>
      </c>
      <c r="D23" s="10">
        <v>675432</v>
      </c>
      <c r="E23" s="10">
        <v>171193</v>
      </c>
      <c r="F23" s="10">
        <v>504573</v>
      </c>
      <c r="G23" s="10">
        <v>675766</v>
      </c>
      <c r="H23" s="91" t="s">
        <v>69</v>
      </c>
      <c r="I23" s="13">
        <f t="shared" si="7"/>
        <v>556116</v>
      </c>
      <c r="J23" s="13">
        <f t="shared" si="7"/>
        <v>481725</v>
      </c>
      <c r="K23" s="13">
        <f t="shared" si="3"/>
        <v>1037841</v>
      </c>
      <c r="L23" s="13">
        <f t="shared" si="4"/>
        <v>208909.8</v>
      </c>
      <c r="M23" s="13">
        <f t="shared" si="5"/>
        <v>831119.6</v>
      </c>
      <c r="N23" s="13">
        <f t="shared" si="5"/>
        <v>1040029.4</v>
      </c>
      <c r="O23" s="33"/>
      <c r="P23" s="44">
        <f t="shared" si="2"/>
        <v>10.439826524486897</v>
      </c>
      <c r="Q23" s="33"/>
      <c r="R23" s="12">
        <v>44044</v>
      </c>
      <c r="S23" s="10">
        <v>244292</v>
      </c>
      <c r="T23" s="10">
        <v>324894</v>
      </c>
      <c r="U23" s="10">
        <v>35810</v>
      </c>
      <c r="V23" s="10">
        <v>57138</v>
      </c>
      <c r="W23" s="11">
        <v>662134</v>
      </c>
      <c r="X23" s="91" t="s">
        <v>69</v>
      </c>
      <c r="Y23" s="13">
        <f t="shared" si="8"/>
        <v>325761.2</v>
      </c>
      <c r="Z23" s="13">
        <f t="shared" si="9"/>
        <v>450062.2</v>
      </c>
      <c r="AA23" s="13">
        <f t="shared" si="10"/>
        <v>60086.2</v>
      </c>
      <c r="AB23" s="13">
        <f t="shared" si="11"/>
        <v>183493.8</v>
      </c>
      <c r="AC23" s="13">
        <f t="shared" si="12"/>
        <v>1019403.4</v>
      </c>
    </row>
    <row r="24" spans="1:29" x14ac:dyDescent="0.3">
      <c r="A24" s="12">
        <v>44075</v>
      </c>
      <c r="B24" s="9">
        <v>672220</v>
      </c>
      <c r="C24" s="10">
        <v>710586</v>
      </c>
      <c r="D24" s="10">
        <v>1382806</v>
      </c>
      <c r="E24" s="10">
        <v>236665</v>
      </c>
      <c r="F24" s="10">
        <v>1156020</v>
      </c>
      <c r="G24" s="10">
        <v>1392685</v>
      </c>
      <c r="H24" s="91" t="s">
        <v>70</v>
      </c>
      <c r="I24" s="13">
        <f t="shared" si="7"/>
        <v>542266.19999999995</v>
      </c>
      <c r="J24" s="13">
        <f t="shared" si="7"/>
        <v>480058.8</v>
      </c>
      <c r="K24" s="13">
        <f t="shared" si="3"/>
        <v>1022325</v>
      </c>
      <c r="L24" s="13">
        <f t="shared" si="4"/>
        <v>200367.2</v>
      </c>
      <c r="M24" s="13">
        <f t="shared" si="5"/>
        <v>824170</v>
      </c>
      <c r="N24" s="13">
        <f t="shared" si="5"/>
        <v>1024537.2</v>
      </c>
      <c r="O24" s="33"/>
      <c r="P24" s="44">
        <f t="shared" si="2"/>
        <v>15.883403027413005</v>
      </c>
      <c r="Q24" s="33"/>
      <c r="R24" s="12">
        <v>44075</v>
      </c>
      <c r="S24" s="10">
        <v>397345</v>
      </c>
      <c r="T24" s="10">
        <v>473162</v>
      </c>
      <c r="U24" s="10">
        <v>79601</v>
      </c>
      <c r="V24" s="10">
        <v>426833</v>
      </c>
      <c r="W24" s="11">
        <v>1376941</v>
      </c>
      <c r="X24" s="91" t="s">
        <v>70</v>
      </c>
      <c r="Y24" s="13">
        <f t="shared" si="8"/>
        <v>314423.2</v>
      </c>
      <c r="Z24" s="13">
        <f t="shared" si="9"/>
        <v>424143.2</v>
      </c>
      <c r="AA24" s="13">
        <f t="shared" si="10"/>
        <v>62117</v>
      </c>
      <c r="AB24" s="13">
        <f t="shared" si="11"/>
        <v>206314.6</v>
      </c>
      <c r="AC24" s="13">
        <f t="shared" si="12"/>
        <v>1006998</v>
      </c>
    </row>
    <row r="25" spans="1:29" x14ac:dyDescent="0.3">
      <c r="A25" s="12">
        <v>44105</v>
      </c>
      <c r="B25" s="9">
        <v>601269</v>
      </c>
      <c r="C25" s="10">
        <v>577633</v>
      </c>
      <c r="D25" s="10">
        <v>1178902</v>
      </c>
      <c r="E25" s="10">
        <v>216947</v>
      </c>
      <c r="F25" s="10">
        <v>962259</v>
      </c>
      <c r="G25" s="10">
        <v>1179206</v>
      </c>
      <c r="H25" s="91" t="s">
        <v>71</v>
      </c>
      <c r="I25" s="13">
        <f t="shared" si="7"/>
        <v>482867</v>
      </c>
      <c r="J25" s="13">
        <f t="shared" si="7"/>
        <v>441325.6</v>
      </c>
      <c r="K25" s="13">
        <f t="shared" si="3"/>
        <v>924192.6</v>
      </c>
      <c r="L25" s="13">
        <f t="shared" si="4"/>
        <v>175301.4</v>
      </c>
      <c r="M25" s="13">
        <f t="shared" si="5"/>
        <v>751103</v>
      </c>
      <c r="N25" s="13">
        <f t="shared" si="5"/>
        <v>926404.4</v>
      </c>
      <c r="O25" s="33"/>
      <c r="P25" s="44">
        <f t="shared" si="2"/>
        <v>23.050195381352339</v>
      </c>
      <c r="Q25" s="33"/>
      <c r="R25" s="12">
        <v>44105</v>
      </c>
      <c r="S25" s="10">
        <v>348697</v>
      </c>
      <c r="T25" s="10">
        <v>454772</v>
      </c>
      <c r="U25" s="10">
        <v>72428</v>
      </c>
      <c r="V25" s="10">
        <v>289396</v>
      </c>
      <c r="W25" s="11">
        <v>1165293</v>
      </c>
      <c r="X25" s="91" t="s">
        <v>71</v>
      </c>
      <c r="Y25" s="13">
        <f t="shared" si="8"/>
        <v>275271</v>
      </c>
      <c r="Z25" s="13">
        <f t="shared" si="9"/>
        <v>364385</v>
      </c>
      <c r="AA25" s="13">
        <f t="shared" si="10"/>
        <v>59871.199999999997</v>
      </c>
      <c r="AB25" s="13">
        <f t="shared" si="11"/>
        <v>213230.4</v>
      </c>
      <c r="AC25" s="13">
        <f t="shared" si="12"/>
        <v>912757.6</v>
      </c>
    </row>
    <row r="26" spans="1:29" x14ac:dyDescent="0.3">
      <c r="A26" s="12">
        <v>44136</v>
      </c>
      <c r="B26" s="9">
        <v>454153</v>
      </c>
      <c r="C26" s="10">
        <v>389251</v>
      </c>
      <c r="D26" s="10">
        <v>843404</v>
      </c>
      <c r="E26" s="10">
        <v>155748</v>
      </c>
      <c r="F26" s="10">
        <v>687897</v>
      </c>
      <c r="G26" s="10">
        <v>843645</v>
      </c>
      <c r="H26" s="12">
        <v>44136</v>
      </c>
      <c r="I26" s="13">
        <f t="shared" si="7"/>
        <v>526757.6</v>
      </c>
      <c r="J26" s="13">
        <f t="shared" si="7"/>
        <v>472689</v>
      </c>
      <c r="K26" s="13">
        <f t="shared" si="3"/>
        <v>999446.6</v>
      </c>
      <c r="L26" s="13">
        <f t="shared" si="4"/>
        <v>187963.4</v>
      </c>
      <c r="M26" s="13">
        <f t="shared" si="5"/>
        <v>814061.6</v>
      </c>
      <c r="N26" s="13">
        <f t="shared" si="5"/>
        <v>1002025</v>
      </c>
      <c r="O26" s="33"/>
      <c r="P26" s="44">
        <f t="shared" si="2"/>
        <v>8.1547128180735342</v>
      </c>
      <c r="Q26" s="33"/>
      <c r="R26" s="12">
        <v>44136</v>
      </c>
      <c r="S26" s="10">
        <v>248764</v>
      </c>
      <c r="T26" s="10">
        <v>334370</v>
      </c>
      <c r="U26" s="10">
        <v>63286</v>
      </c>
      <c r="V26" s="10">
        <v>183339</v>
      </c>
      <c r="W26" s="11">
        <v>829759</v>
      </c>
      <c r="X26" s="12">
        <v>44136</v>
      </c>
      <c r="Y26" s="13">
        <f t="shared" si="8"/>
        <v>311393.40000000002</v>
      </c>
      <c r="Z26" s="13">
        <f t="shared" si="9"/>
        <v>377749.4</v>
      </c>
      <c r="AA26" s="13">
        <f t="shared" si="10"/>
        <v>66785.8</v>
      </c>
      <c r="AB26" s="13">
        <f t="shared" si="11"/>
        <v>232236</v>
      </c>
      <c r="AC26" s="13">
        <f t="shared" si="12"/>
        <v>988164.6</v>
      </c>
    </row>
    <row r="27" spans="1:29" x14ac:dyDescent="0.3">
      <c r="A27" s="12">
        <v>44166</v>
      </c>
      <c r="B27" s="9">
        <v>289960</v>
      </c>
      <c r="C27" s="10">
        <v>250459</v>
      </c>
      <c r="D27" s="10">
        <v>540419</v>
      </c>
      <c r="E27" s="10">
        <v>95954</v>
      </c>
      <c r="F27" s="10">
        <v>444766</v>
      </c>
      <c r="G27" s="10">
        <v>540720</v>
      </c>
      <c r="H27" s="91" t="s">
        <v>72</v>
      </c>
      <c r="I27" s="13">
        <f t="shared" si="7"/>
        <v>472452.4</v>
      </c>
      <c r="J27" s="13">
        <f t="shared" si="7"/>
        <v>394209</v>
      </c>
      <c r="K27" s="13">
        <f t="shared" si="3"/>
        <v>866661.4</v>
      </c>
      <c r="L27" s="13">
        <f t="shared" si="4"/>
        <v>168312.8</v>
      </c>
      <c r="M27" s="13">
        <f t="shared" si="5"/>
        <v>699042</v>
      </c>
      <c r="N27" s="13">
        <f t="shared" si="5"/>
        <v>867354.8</v>
      </c>
      <c r="O27" s="33"/>
      <c r="P27" s="44">
        <f t="shared" si="2"/>
        <v>35.684507236620895</v>
      </c>
      <c r="Q27" s="33"/>
      <c r="R27" s="12">
        <v>44166</v>
      </c>
      <c r="S27" s="10">
        <v>137257</v>
      </c>
      <c r="T27" s="10">
        <v>234727</v>
      </c>
      <c r="U27" s="10">
        <v>48231</v>
      </c>
      <c r="V27" s="10">
        <v>109446</v>
      </c>
      <c r="W27" s="11">
        <v>529661</v>
      </c>
      <c r="X27" s="91" t="s">
        <v>72</v>
      </c>
      <c r="Y27" s="13">
        <f t="shared" si="8"/>
        <v>272811.59999999998</v>
      </c>
      <c r="Z27" s="13">
        <f t="shared" si="9"/>
        <v>344493</v>
      </c>
      <c r="AA27" s="13">
        <f t="shared" si="10"/>
        <v>61817.2</v>
      </c>
      <c r="AB27" s="13">
        <f t="shared" si="11"/>
        <v>174734.6</v>
      </c>
      <c r="AC27" s="13">
        <f t="shared" si="12"/>
        <v>853856.4</v>
      </c>
    </row>
    <row r="28" spans="1:29" x14ac:dyDescent="0.3">
      <c r="A28" s="12">
        <v>44197</v>
      </c>
      <c r="B28" s="9">
        <v>616186</v>
      </c>
      <c r="C28" s="10">
        <v>435516</v>
      </c>
      <c r="D28" s="10">
        <v>1051702</v>
      </c>
      <c r="E28" s="10">
        <v>234503</v>
      </c>
      <c r="F28" s="10">
        <v>819366</v>
      </c>
      <c r="G28" s="10">
        <v>1053869</v>
      </c>
      <c r="H28" s="12">
        <v>44197</v>
      </c>
      <c r="I28" s="13">
        <f t="shared" si="7"/>
        <v>441951.6</v>
      </c>
      <c r="J28" s="13">
        <f t="shared" si="7"/>
        <v>342323.8</v>
      </c>
      <c r="K28" s="13">
        <f t="shared" si="3"/>
        <v>784275.4</v>
      </c>
      <c r="L28" s="13">
        <f t="shared" si="4"/>
        <v>155182.20000000001</v>
      </c>
      <c r="M28" s="13">
        <f t="shared" si="5"/>
        <v>629767</v>
      </c>
      <c r="N28" s="13">
        <f t="shared" si="5"/>
        <v>784949.2</v>
      </c>
      <c r="O28" s="33"/>
      <c r="P28" s="44">
        <f>(K39-K28)/K28*100</f>
        <v>31.632672230528534</v>
      </c>
      <c r="Q28" s="33"/>
      <c r="R28" s="12">
        <v>44197</v>
      </c>
      <c r="S28" s="10">
        <v>424904</v>
      </c>
      <c r="T28" s="10">
        <v>391716</v>
      </c>
      <c r="U28" s="10">
        <v>70383</v>
      </c>
      <c r="V28" s="10">
        <v>152166</v>
      </c>
      <c r="W28" s="11">
        <v>1039169</v>
      </c>
      <c r="X28" s="12">
        <v>44197</v>
      </c>
      <c r="Y28" s="13">
        <f t="shared" si="8"/>
        <v>248173.8</v>
      </c>
      <c r="Z28" s="13">
        <f t="shared" si="9"/>
        <v>319942.2</v>
      </c>
      <c r="AA28" s="13">
        <f t="shared" si="10"/>
        <v>59480</v>
      </c>
      <c r="AB28" s="13">
        <f t="shared" si="11"/>
        <v>143592</v>
      </c>
      <c r="AC28" s="13">
        <f t="shared" si="12"/>
        <v>771188</v>
      </c>
    </row>
    <row r="29" spans="1:29" x14ac:dyDescent="0.3">
      <c r="A29" s="12">
        <v>44228</v>
      </c>
      <c r="B29" s="9">
        <v>400694</v>
      </c>
      <c r="C29" s="10">
        <v>318186</v>
      </c>
      <c r="D29" s="10">
        <v>718880</v>
      </c>
      <c r="E29" s="10">
        <v>138412</v>
      </c>
      <c r="F29" s="10">
        <v>580922</v>
      </c>
      <c r="G29" s="10">
        <v>719334</v>
      </c>
      <c r="H29" s="12">
        <v>44228</v>
      </c>
      <c r="I29" s="13">
        <f t="shared" si="7"/>
        <v>439519.4</v>
      </c>
      <c r="J29" s="13">
        <f t="shared" si="7"/>
        <v>333916.59999999998</v>
      </c>
      <c r="K29" s="13">
        <f t="shared" si="3"/>
        <v>773436</v>
      </c>
      <c r="L29" s="13">
        <f t="shared" si="4"/>
        <v>153799.4</v>
      </c>
      <c r="M29" s="13">
        <f t="shared" si="5"/>
        <v>620307.80000000005</v>
      </c>
      <c r="N29" s="13">
        <f t="shared" si="5"/>
        <v>774107.2</v>
      </c>
      <c r="O29" s="33"/>
      <c r="P29" s="44"/>
      <c r="Q29" s="33"/>
      <c r="R29" s="12">
        <v>44228</v>
      </c>
      <c r="S29" s="10">
        <v>204436</v>
      </c>
      <c r="T29" s="10">
        <v>306880</v>
      </c>
      <c r="U29" s="10">
        <v>54758</v>
      </c>
      <c r="V29" s="10">
        <v>139326</v>
      </c>
      <c r="W29" s="11">
        <v>705400</v>
      </c>
      <c r="X29" s="12">
        <v>44228</v>
      </c>
      <c r="Y29" s="13">
        <f t="shared" si="8"/>
        <v>244620.2</v>
      </c>
      <c r="Z29" s="13">
        <f t="shared" si="9"/>
        <v>319337.40000000002</v>
      </c>
      <c r="AA29" s="13">
        <f t="shared" si="10"/>
        <v>59096.2</v>
      </c>
      <c r="AB29" s="13">
        <f t="shared" si="11"/>
        <v>136912</v>
      </c>
      <c r="AC29" s="13">
        <f t="shared" si="12"/>
        <v>759965.8</v>
      </c>
    </row>
    <row r="30" spans="1:29" x14ac:dyDescent="0.3">
      <c r="A30" s="12">
        <v>44256</v>
      </c>
      <c r="B30" s="9">
        <v>448765</v>
      </c>
      <c r="C30" s="10">
        <v>318207</v>
      </c>
      <c r="D30" s="10">
        <v>766972</v>
      </c>
      <c r="E30" s="10">
        <v>151294</v>
      </c>
      <c r="F30" s="10">
        <v>615884</v>
      </c>
      <c r="G30" s="10">
        <v>767178</v>
      </c>
      <c r="H30" s="12">
        <v>44256</v>
      </c>
      <c r="I30" s="13">
        <f t="shared" si="7"/>
        <v>496535.2</v>
      </c>
      <c r="J30" s="13">
        <f t="shared" si="7"/>
        <v>378040.4</v>
      </c>
      <c r="K30" s="13">
        <f t="shared" si="3"/>
        <v>874575.6</v>
      </c>
      <c r="L30" s="13">
        <f t="shared" si="4"/>
        <v>174531.20000000001</v>
      </c>
      <c r="M30" s="13">
        <f t="shared" si="5"/>
        <v>700691.2</v>
      </c>
      <c r="N30" s="13">
        <f t="shared" si="5"/>
        <v>875222.4</v>
      </c>
      <c r="O30" s="33"/>
      <c r="P30" s="44"/>
      <c r="Q30" s="33"/>
      <c r="R30" s="12">
        <v>44256</v>
      </c>
      <c r="S30" s="10">
        <v>225508</v>
      </c>
      <c r="T30" s="10">
        <v>332018</v>
      </c>
      <c r="U30" s="10">
        <v>60742</v>
      </c>
      <c r="V30" s="10">
        <v>133683</v>
      </c>
      <c r="W30" s="11">
        <v>751951</v>
      </c>
      <c r="X30" s="12">
        <v>44256</v>
      </c>
      <c r="Y30" s="13">
        <f t="shared" si="8"/>
        <v>277899</v>
      </c>
      <c r="Z30" s="13">
        <f t="shared" si="9"/>
        <v>373213.8</v>
      </c>
      <c r="AA30" s="13">
        <f t="shared" si="10"/>
        <v>62813.599999999999</v>
      </c>
      <c r="AB30" s="13">
        <f t="shared" si="11"/>
        <v>145346.20000000001</v>
      </c>
      <c r="AC30" s="13">
        <f t="shared" si="12"/>
        <v>859272.6</v>
      </c>
    </row>
    <row r="31" spans="1:29" x14ac:dyDescent="0.3">
      <c r="A31" s="12">
        <v>44287</v>
      </c>
      <c r="B31" s="9">
        <v>441992</v>
      </c>
      <c r="C31" s="10">
        <v>347215</v>
      </c>
      <c r="D31" s="10">
        <v>789207</v>
      </c>
      <c r="E31" s="10">
        <v>148834</v>
      </c>
      <c r="F31" s="10">
        <v>640601</v>
      </c>
      <c r="G31" s="10">
        <v>789435</v>
      </c>
      <c r="H31" s="12">
        <v>44287</v>
      </c>
      <c r="I31" s="13">
        <f t="shared" si="7"/>
        <v>514425.4</v>
      </c>
      <c r="J31" s="13">
        <f t="shared" si="7"/>
        <v>402232.8</v>
      </c>
      <c r="K31" s="13">
        <f t="shared" si="3"/>
        <v>916658.2</v>
      </c>
      <c r="L31" s="13">
        <f t="shared" si="4"/>
        <v>176835.6</v>
      </c>
      <c r="M31" s="13">
        <f t="shared" si="5"/>
        <v>740087.8</v>
      </c>
      <c r="N31" s="13">
        <f t="shared" si="5"/>
        <v>916923.4</v>
      </c>
      <c r="O31" s="33"/>
      <c r="P31" s="44"/>
      <c r="Q31" s="33"/>
      <c r="R31" s="12">
        <v>44287</v>
      </c>
      <c r="S31" s="10">
        <v>230996</v>
      </c>
      <c r="T31" s="10">
        <v>331346</v>
      </c>
      <c r="U31" s="10">
        <v>61367</v>
      </c>
      <c r="V31" s="10">
        <v>149939</v>
      </c>
      <c r="W31" s="11">
        <v>773648</v>
      </c>
      <c r="X31" s="12">
        <v>44287</v>
      </c>
      <c r="Y31" s="13">
        <f t="shared" si="8"/>
        <v>262966</v>
      </c>
      <c r="Z31" s="13">
        <f t="shared" si="9"/>
        <v>427783.6</v>
      </c>
      <c r="AA31" s="13">
        <f t="shared" si="10"/>
        <v>63606.6</v>
      </c>
      <c r="AB31" s="13">
        <f t="shared" si="11"/>
        <v>145666.6</v>
      </c>
      <c r="AC31" s="13">
        <f t="shared" si="12"/>
        <v>900022.8</v>
      </c>
    </row>
    <row r="32" spans="1:29" x14ac:dyDescent="0.3">
      <c r="A32" s="12">
        <v>44317</v>
      </c>
      <c r="B32" s="9">
        <v>575039</v>
      </c>
      <c r="C32" s="10">
        <v>471078</v>
      </c>
      <c r="D32" s="10">
        <v>1046117</v>
      </c>
      <c r="E32" s="10">
        <v>199613</v>
      </c>
      <c r="F32" s="10">
        <v>846683</v>
      </c>
      <c r="G32" s="10">
        <v>1046296</v>
      </c>
      <c r="H32" s="91" t="s">
        <v>73</v>
      </c>
      <c r="I32" s="13">
        <f t="shared" si="7"/>
        <v>562725.80000000005</v>
      </c>
      <c r="J32" s="13">
        <f t="shared" si="7"/>
        <v>433168.8</v>
      </c>
      <c r="K32" s="13">
        <f t="shared" si="3"/>
        <v>995894.6</v>
      </c>
      <c r="L32" s="13">
        <f t="shared" si="4"/>
        <v>194469.6</v>
      </c>
      <c r="M32" s="13">
        <f t="shared" si="5"/>
        <v>801649.4</v>
      </c>
      <c r="N32" s="13">
        <f t="shared" si="5"/>
        <v>996119</v>
      </c>
      <c r="O32" s="33"/>
      <c r="P32" s="44"/>
      <c r="Q32" s="33"/>
      <c r="R32" s="12">
        <v>44317</v>
      </c>
      <c r="S32" s="10">
        <v>303651</v>
      </c>
      <c r="T32" s="10">
        <v>504109</v>
      </c>
      <c r="U32" s="10">
        <v>66818</v>
      </c>
      <c r="V32" s="10">
        <v>151617</v>
      </c>
      <c r="W32" s="11">
        <v>1026195</v>
      </c>
      <c r="X32" s="91" t="s">
        <v>73</v>
      </c>
      <c r="Y32" s="13">
        <f t="shared" si="8"/>
        <v>289095</v>
      </c>
      <c r="Z32" s="13">
        <f t="shared" si="9"/>
        <v>480725.6</v>
      </c>
      <c r="AA32" s="13">
        <f t="shared" si="10"/>
        <v>66897</v>
      </c>
      <c r="AB32" s="13">
        <f t="shared" si="11"/>
        <v>142473.20000000001</v>
      </c>
      <c r="AC32" s="13">
        <f t="shared" si="12"/>
        <v>979190.8</v>
      </c>
    </row>
    <row r="33" spans="1:29" x14ac:dyDescent="0.3">
      <c r="A33" s="12">
        <v>44348</v>
      </c>
      <c r="B33" s="9">
        <v>705637</v>
      </c>
      <c r="C33" s="10">
        <v>556478</v>
      </c>
      <c r="D33" s="10">
        <v>1262115</v>
      </c>
      <c r="E33" s="10">
        <v>246025</v>
      </c>
      <c r="F33" s="10">
        <v>1016349</v>
      </c>
      <c r="G33" s="10">
        <v>1262374</v>
      </c>
      <c r="H33" s="91" t="s">
        <v>74</v>
      </c>
      <c r="I33" s="13">
        <f t="shared" si="7"/>
        <v>555519.80000000005</v>
      </c>
      <c r="J33" s="13">
        <f t="shared" si="7"/>
        <v>427188.8</v>
      </c>
      <c r="K33" s="13">
        <f t="shared" si="3"/>
        <v>982708.6</v>
      </c>
      <c r="L33" s="13">
        <f t="shared" si="4"/>
        <v>197600.6</v>
      </c>
      <c r="M33" s="13">
        <f t="shared" si="5"/>
        <v>785334.8</v>
      </c>
      <c r="N33" s="13">
        <f t="shared" si="5"/>
        <v>982935.4</v>
      </c>
      <c r="O33" s="33"/>
      <c r="P33" s="44"/>
      <c r="Q33" s="33"/>
      <c r="R33" s="12">
        <v>44348</v>
      </c>
      <c r="S33" s="10">
        <v>350239</v>
      </c>
      <c r="T33" s="10">
        <v>664565</v>
      </c>
      <c r="U33" s="10">
        <v>74348</v>
      </c>
      <c r="V33" s="10">
        <v>153768</v>
      </c>
      <c r="W33" s="11">
        <v>1242920</v>
      </c>
      <c r="X33" s="91" t="s">
        <v>74</v>
      </c>
      <c r="Y33" s="13">
        <f t="shared" si="8"/>
        <v>289606</v>
      </c>
      <c r="Z33" s="13">
        <f t="shared" si="9"/>
        <v>482931</v>
      </c>
      <c r="AA33" s="13">
        <f t="shared" si="10"/>
        <v>63369.8</v>
      </c>
      <c r="AB33" s="13">
        <f t="shared" si="11"/>
        <v>131360</v>
      </c>
      <c r="AC33" s="13">
        <f t="shared" si="12"/>
        <v>967266.8</v>
      </c>
    </row>
    <row r="34" spans="1:29" x14ac:dyDescent="0.3">
      <c r="A34" s="12">
        <v>44378</v>
      </c>
      <c r="B34" s="9">
        <v>642196</v>
      </c>
      <c r="C34" s="10">
        <v>472866</v>
      </c>
      <c r="D34" s="10">
        <v>1115062</v>
      </c>
      <c r="E34" s="10">
        <v>226582</v>
      </c>
      <c r="F34" s="10">
        <v>888730</v>
      </c>
      <c r="G34" s="10">
        <v>1115312</v>
      </c>
      <c r="H34" s="91" t="s">
        <v>75</v>
      </c>
      <c r="I34" s="13">
        <f t="shared" si="7"/>
        <v>621611.19999999995</v>
      </c>
      <c r="J34" s="13">
        <f t="shared" si="7"/>
        <v>524578.6</v>
      </c>
      <c r="K34" s="13">
        <f t="shared" si="3"/>
        <v>1146189.8</v>
      </c>
      <c r="L34" s="13">
        <f t="shared" si="4"/>
        <v>221218.4</v>
      </c>
      <c r="M34" s="13">
        <f t="shared" si="5"/>
        <v>926873</v>
      </c>
      <c r="N34" s="13">
        <f t="shared" si="5"/>
        <v>1148091.3999999999</v>
      </c>
      <c r="O34" s="33"/>
      <c r="P34" s="44"/>
      <c r="Q34" s="33"/>
      <c r="R34" s="12">
        <v>44378</v>
      </c>
      <c r="S34" s="10">
        <v>335081</v>
      </c>
      <c r="T34" s="10">
        <v>571590</v>
      </c>
      <c r="U34" s="10">
        <v>71210</v>
      </c>
      <c r="V34" s="10">
        <v>123359</v>
      </c>
      <c r="W34" s="11">
        <v>1101240</v>
      </c>
      <c r="X34" s="91" t="s">
        <v>75</v>
      </c>
      <c r="Y34" s="13">
        <f t="shared" si="8"/>
        <v>326506.59999999998</v>
      </c>
      <c r="Z34" s="13">
        <f t="shared" si="9"/>
        <v>525929.80000000005</v>
      </c>
      <c r="AA34" s="13">
        <f t="shared" si="10"/>
        <v>70390.399999999994</v>
      </c>
      <c r="AB34" s="13">
        <f t="shared" si="11"/>
        <v>210049</v>
      </c>
      <c r="AC34" s="13">
        <f t="shared" si="12"/>
        <v>1132875.8</v>
      </c>
    </row>
    <row r="35" spans="1:29" x14ac:dyDescent="0.3">
      <c r="A35" s="12">
        <v>44409</v>
      </c>
      <c r="B35" s="9">
        <v>412735</v>
      </c>
      <c r="C35" s="10">
        <v>288307</v>
      </c>
      <c r="D35" s="10">
        <v>701042</v>
      </c>
      <c r="E35" s="10">
        <v>166949</v>
      </c>
      <c r="F35" s="10">
        <v>534311</v>
      </c>
      <c r="G35" s="10">
        <v>701260</v>
      </c>
      <c r="H35" s="91" t="s">
        <v>76</v>
      </c>
      <c r="I35" s="13">
        <f t="shared" si="7"/>
        <v>637048</v>
      </c>
      <c r="J35" s="13">
        <f t="shared" si="7"/>
        <v>547657</v>
      </c>
      <c r="K35" s="13">
        <f t="shared" si="3"/>
        <v>1184705</v>
      </c>
      <c r="L35" s="13">
        <f t="shared" si="4"/>
        <v>228097.6</v>
      </c>
      <c r="M35" s="13">
        <f t="shared" si="5"/>
        <v>958618.6</v>
      </c>
      <c r="N35" s="13">
        <f t="shared" si="5"/>
        <v>1186716.2</v>
      </c>
      <c r="O35" s="33"/>
      <c r="P35" s="44"/>
      <c r="Q35" s="33"/>
      <c r="R35" s="12">
        <v>44409</v>
      </c>
      <c r="S35" s="10">
        <v>228063</v>
      </c>
      <c r="T35" s="10">
        <v>343045</v>
      </c>
      <c r="U35" s="10">
        <v>43106</v>
      </c>
      <c r="V35" s="10">
        <v>78117</v>
      </c>
      <c r="W35" s="11">
        <v>692331</v>
      </c>
      <c r="X35" s="91" t="s">
        <v>76</v>
      </c>
      <c r="Y35" s="13">
        <f t="shared" si="8"/>
        <v>337876.4</v>
      </c>
      <c r="Z35" s="13">
        <f t="shared" si="9"/>
        <v>533839.4</v>
      </c>
      <c r="AA35" s="13">
        <f t="shared" si="10"/>
        <v>72991</v>
      </c>
      <c r="AB35" s="13">
        <f t="shared" si="11"/>
        <v>227857.2</v>
      </c>
      <c r="AC35" s="13">
        <f t="shared" si="12"/>
        <v>1172564</v>
      </c>
    </row>
    <row r="36" spans="1:29" x14ac:dyDescent="0.3">
      <c r="A36" s="12">
        <v>44440</v>
      </c>
      <c r="B36" s="9">
        <v>772449</v>
      </c>
      <c r="C36" s="10">
        <v>834164</v>
      </c>
      <c r="D36" s="10">
        <v>1606613</v>
      </c>
      <c r="E36" s="10">
        <v>266923</v>
      </c>
      <c r="F36" s="10">
        <v>1348292</v>
      </c>
      <c r="G36" s="10">
        <v>1615215</v>
      </c>
      <c r="H36" s="91" t="s">
        <v>77</v>
      </c>
      <c r="I36" s="13">
        <f t="shared" si="7"/>
        <v>608200</v>
      </c>
      <c r="J36" s="13">
        <f t="shared" si="7"/>
        <v>529020.80000000005</v>
      </c>
      <c r="K36" s="13">
        <f t="shared" si="3"/>
        <v>1137220.8</v>
      </c>
      <c r="L36" s="13">
        <f t="shared" si="4"/>
        <v>217921.6</v>
      </c>
      <c r="M36" s="13">
        <f t="shared" si="5"/>
        <v>921292.2</v>
      </c>
      <c r="N36" s="13">
        <f t="shared" si="5"/>
        <v>1139213.8</v>
      </c>
      <c r="O36" s="33"/>
      <c r="P36" s="44"/>
      <c r="Q36" s="33"/>
      <c r="R36" s="12">
        <v>44440</v>
      </c>
      <c r="S36" s="10">
        <v>415499</v>
      </c>
      <c r="T36" s="10">
        <v>546340</v>
      </c>
      <c r="U36" s="10">
        <v>96470</v>
      </c>
      <c r="V36" s="10">
        <v>543384</v>
      </c>
      <c r="W36" s="11">
        <v>1601693</v>
      </c>
      <c r="X36" s="91" t="s">
        <v>77</v>
      </c>
      <c r="Y36" s="13">
        <f t="shared" si="8"/>
        <v>320897.40000000002</v>
      </c>
      <c r="Z36" s="13">
        <f t="shared" si="9"/>
        <v>495559</v>
      </c>
      <c r="AA36" s="13">
        <f t="shared" si="10"/>
        <v>72593.8</v>
      </c>
      <c r="AB36" s="13">
        <f t="shared" si="11"/>
        <v>236977.4</v>
      </c>
      <c r="AC36" s="13">
        <f t="shared" si="12"/>
        <v>1126027.6000000001</v>
      </c>
    </row>
    <row r="37" spans="1:29" x14ac:dyDescent="0.3">
      <c r="A37" s="12">
        <v>44470</v>
      </c>
      <c r="B37" s="9">
        <v>652223</v>
      </c>
      <c r="C37" s="10">
        <v>586470</v>
      </c>
      <c r="D37" s="10">
        <v>1238693</v>
      </c>
      <c r="E37" s="10">
        <v>234009</v>
      </c>
      <c r="F37" s="10">
        <v>1005411</v>
      </c>
      <c r="G37" s="10">
        <v>1239420</v>
      </c>
      <c r="H37" s="91" t="s">
        <v>78</v>
      </c>
      <c r="I37" s="13">
        <f>+AVERAGE(B35:B39)</f>
        <v>567530.80000000005</v>
      </c>
      <c r="J37" s="13">
        <f>+AVERAGE(C35:C39)</f>
        <v>513417.8</v>
      </c>
      <c r="K37" s="13">
        <f t="shared" si="3"/>
        <v>1080948.6000000001</v>
      </c>
      <c r="L37" s="13">
        <f t="shared" si="4"/>
        <v>202263.2</v>
      </c>
      <c r="M37" s="13">
        <f t="shared" si="5"/>
        <v>880687.6</v>
      </c>
      <c r="N37" s="13">
        <f t="shared" si="5"/>
        <v>1082950.8</v>
      </c>
      <c r="O37" s="33"/>
      <c r="P37" s="44"/>
      <c r="Q37" s="33"/>
      <c r="R37" s="12">
        <v>44470</v>
      </c>
      <c r="S37" s="10">
        <v>360500</v>
      </c>
      <c r="T37" s="10">
        <v>543657</v>
      </c>
      <c r="U37" s="10">
        <v>79821</v>
      </c>
      <c r="V37" s="10">
        <v>240658</v>
      </c>
      <c r="W37" s="11">
        <v>1224636</v>
      </c>
      <c r="X37" s="91" t="s">
        <v>78</v>
      </c>
      <c r="Y37" s="13">
        <f>+AVERAGE(S35:S39)</f>
        <v>293668.59999999998</v>
      </c>
      <c r="Z37" s="13">
        <f t="shared" si="9"/>
        <v>461927.2</v>
      </c>
      <c r="AA37" s="13">
        <f t="shared" si="10"/>
        <v>70213</v>
      </c>
      <c r="AB37" s="13">
        <f t="shared" si="11"/>
        <v>242707</v>
      </c>
      <c r="AC37" s="13">
        <f t="shared" si="12"/>
        <v>1068515.8</v>
      </c>
    </row>
    <row r="38" spans="1:29" x14ac:dyDescent="0.3">
      <c r="A38" s="12">
        <v>44501</v>
      </c>
      <c r="B38" s="9">
        <v>561397</v>
      </c>
      <c r="C38" s="10">
        <v>463297</v>
      </c>
      <c r="D38" s="10">
        <v>1024694</v>
      </c>
      <c r="E38" s="10">
        <v>195145</v>
      </c>
      <c r="F38" s="10">
        <v>829717</v>
      </c>
      <c r="G38" s="10">
        <v>1024862</v>
      </c>
      <c r="H38" s="12">
        <v>44501</v>
      </c>
      <c r="I38" s="13">
        <f t="shared" ref="I38:N38" si="13">+AVERAGE(B36:B39)</f>
        <v>606229.75</v>
      </c>
      <c r="J38" s="13">
        <f t="shared" si="13"/>
        <v>569695.5</v>
      </c>
      <c r="K38" s="13">
        <f t="shared" si="13"/>
        <v>1175925.25</v>
      </c>
      <c r="L38" s="13">
        <f t="shared" si="13"/>
        <v>211091.75</v>
      </c>
      <c r="M38" s="13">
        <f t="shared" si="13"/>
        <v>967281.75</v>
      </c>
      <c r="N38" s="13">
        <f t="shared" si="13"/>
        <v>1178373.5</v>
      </c>
      <c r="O38" s="33"/>
      <c r="P38" s="33"/>
      <c r="Q38" s="33"/>
      <c r="R38" s="12">
        <v>44501</v>
      </c>
      <c r="S38" s="10">
        <v>265344</v>
      </c>
      <c r="T38" s="10">
        <v>473163</v>
      </c>
      <c r="U38" s="10">
        <v>72362</v>
      </c>
      <c r="V38" s="10">
        <v>199369</v>
      </c>
      <c r="W38" s="11">
        <v>1010238</v>
      </c>
      <c r="X38" s="12">
        <v>44501</v>
      </c>
      <c r="Y38" s="13">
        <f>+AVERAGE(S36:S39)</f>
        <v>310070</v>
      </c>
      <c r="Z38" s="13">
        <f>+AVERAGE(T36:T39)</f>
        <v>491647.75</v>
      </c>
      <c r="AA38" s="13">
        <f>+AVERAGE(U36:U39)</f>
        <v>76989.75</v>
      </c>
      <c r="AB38" s="13">
        <f>+AVERAGE(V36:V39)</f>
        <v>283854.5</v>
      </c>
      <c r="AC38" s="13">
        <f>+AVERAGE(W36:W39)</f>
        <v>1162562</v>
      </c>
    </row>
    <row r="39" spans="1:29" x14ac:dyDescent="0.3">
      <c r="A39" s="12">
        <v>44531</v>
      </c>
      <c r="B39" s="9">
        <v>438850</v>
      </c>
      <c r="C39" s="10">
        <v>394851</v>
      </c>
      <c r="D39" s="10">
        <v>833701</v>
      </c>
      <c r="E39" s="10">
        <v>148290</v>
      </c>
      <c r="F39" s="10">
        <v>685707</v>
      </c>
      <c r="G39" s="10">
        <v>833997</v>
      </c>
      <c r="H39" s="91" t="s">
        <v>79</v>
      </c>
      <c r="I39" s="13">
        <f t="shared" ref="I39:N39" si="14">+AVERAGE(B37:B39)</f>
        <v>550823.33333333337</v>
      </c>
      <c r="J39" s="13">
        <f t="shared" si="14"/>
        <v>481539.33333333331</v>
      </c>
      <c r="K39" s="13">
        <f t="shared" si="14"/>
        <v>1032362.6666666666</v>
      </c>
      <c r="L39" s="13">
        <f t="shared" si="14"/>
        <v>192481.33333333334</v>
      </c>
      <c r="M39" s="13">
        <f t="shared" si="14"/>
        <v>840278.33333333337</v>
      </c>
      <c r="N39" s="13">
        <f t="shared" si="14"/>
        <v>1032759.6666666666</v>
      </c>
      <c r="O39" s="33"/>
      <c r="P39" s="33"/>
      <c r="Q39" s="33"/>
      <c r="R39" s="12">
        <v>44531</v>
      </c>
      <c r="S39" s="10">
        <v>198937</v>
      </c>
      <c r="T39" s="10">
        <v>403431</v>
      </c>
      <c r="U39" s="10">
        <v>59306</v>
      </c>
      <c r="V39" s="10">
        <v>152007</v>
      </c>
      <c r="W39" s="11">
        <v>813681</v>
      </c>
      <c r="X39" s="91" t="s">
        <v>79</v>
      </c>
      <c r="Y39" s="13">
        <f>+AVERAGE(S37:S39)</f>
        <v>274927</v>
      </c>
      <c r="Z39" s="13">
        <f>+AVERAGE(T37:T39)</f>
        <v>473417</v>
      </c>
      <c r="AA39" s="13">
        <f>+AVERAGE(U37:U39)</f>
        <v>70496.333333333328</v>
      </c>
      <c r="AB39" s="13">
        <f>+AVERAGE(V37:V39)</f>
        <v>197344.66666666666</v>
      </c>
      <c r="AC39" s="13">
        <f>+AVERAGE(W37:W39)</f>
        <v>1016185</v>
      </c>
    </row>
    <row r="41" spans="1:29" x14ac:dyDescent="0.3">
      <c r="A41" s="102" t="s">
        <v>199</v>
      </c>
    </row>
    <row r="42" spans="1:29" ht="18" x14ac:dyDescent="0.3">
      <c r="S42" s="100"/>
    </row>
  </sheetData>
  <mergeCells count="2">
    <mergeCell ref="E2:G2"/>
    <mergeCell ref="S2:W2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9"/>
  <sheetViews>
    <sheetView topLeftCell="E1" zoomScale="175" zoomScaleNormal="175" workbookViewId="0">
      <selection activeCell="G2" sqref="G2"/>
    </sheetView>
  </sheetViews>
  <sheetFormatPr defaultRowHeight="14.4" x14ac:dyDescent="0.3"/>
  <sheetData>
    <row r="1" spans="1:7" s="180" customFormat="1" ht="15" x14ac:dyDescent="0.35">
      <c r="A1" s="180" t="s">
        <v>198</v>
      </c>
    </row>
    <row r="2" spans="1:7" x14ac:dyDescent="0.3">
      <c r="G2" s="116" t="s">
        <v>208</v>
      </c>
    </row>
    <row r="3" spans="1:7" x14ac:dyDescent="0.3">
      <c r="B3" t="s">
        <v>20</v>
      </c>
      <c r="C3" t="s">
        <v>113</v>
      </c>
      <c r="D3" t="s">
        <v>114</v>
      </c>
      <c r="E3" t="s">
        <v>115</v>
      </c>
    </row>
    <row r="4" spans="1:7" x14ac:dyDescent="0.3">
      <c r="A4" s="117">
        <v>43466</v>
      </c>
      <c r="B4">
        <v>310730.66666666669</v>
      </c>
      <c r="C4">
        <v>487525.33333333331</v>
      </c>
      <c r="D4">
        <v>70050.333333333328</v>
      </c>
      <c r="E4">
        <v>150286.33333333334</v>
      </c>
    </row>
    <row r="5" spans="1:7" x14ac:dyDescent="0.3">
      <c r="A5" s="117">
        <v>43497</v>
      </c>
      <c r="B5">
        <v>307557</v>
      </c>
      <c r="C5">
        <v>504058.5</v>
      </c>
      <c r="D5">
        <v>68612.5</v>
      </c>
      <c r="E5">
        <v>145621</v>
      </c>
    </row>
    <row r="6" spans="1:7" x14ac:dyDescent="0.3">
      <c r="A6" s="117">
        <v>43525</v>
      </c>
      <c r="B6">
        <v>308870.40000000002</v>
      </c>
      <c r="C6">
        <v>512423</v>
      </c>
      <c r="D6">
        <v>68194.8</v>
      </c>
      <c r="E6">
        <v>146358.39999999999</v>
      </c>
    </row>
    <row r="7" spans="1:7" x14ac:dyDescent="0.3">
      <c r="A7" s="117">
        <v>43556</v>
      </c>
      <c r="B7">
        <v>290158.2</v>
      </c>
      <c r="C7">
        <v>527514.19999999995</v>
      </c>
      <c r="D7">
        <v>65431.199999999997</v>
      </c>
      <c r="E7">
        <v>139875.6</v>
      </c>
    </row>
    <row r="8" spans="1:7" x14ac:dyDescent="0.3">
      <c r="A8" s="117">
        <v>43586</v>
      </c>
      <c r="B8">
        <v>311283.40000000002</v>
      </c>
      <c r="C8">
        <v>558903.80000000005</v>
      </c>
      <c r="D8">
        <v>68051.399999999994</v>
      </c>
      <c r="E8">
        <v>133249.79999999999</v>
      </c>
    </row>
    <row r="9" spans="1:7" x14ac:dyDescent="0.3">
      <c r="A9" s="117">
        <v>43617</v>
      </c>
      <c r="B9">
        <v>306972.40000000002</v>
      </c>
      <c r="C9">
        <v>531791.6</v>
      </c>
      <c r="D9">
        <v>63353.2</v>
      </c>
      <c r="E9">
        <v>115700.6</v>
      </c>
    </row>
    <row r="10" spans="1:7" x14ac:dyDescent="0.3">
      <c r="A10" s="117">
        <v>43647</v>
      </c>
      <c r="B10">
        <v>328187.40000000002</v>
      </c>
      <c r="C10">
        <v>532217.80000000005</v>
      </c>
      <c r="D10">
        <v>67445.600000000006</v>
      </c>
      <c r="E10">
        <v>186949.6</v>
      </c>
    </row>
    <row r="11" spans="1:7" x14ac:dyDescent="0.3">
      <c r="A11" s="117">
        <v>43678</v>
      </c>
      <c r="B11">
        <v>332310.40000000002</v>
      </c>
      <c r="C11">
        <v>529291.4</v>
      </c>
      <c r="D11">
        <v>68810.600000000006</v>
      </c>
      <c r="E11">
        <v>205069.2</v>
      </c>
    </row>
    <row r="12" spans="1:7" x14ac:dyDescent="0.3">
      <c r="A12" s="117">
        <v>43709</v>
      </c>
      <c r="B12">
        <v>311945.40000000002</v>
      </c>
      <c r="C12">
        <v>491501.2</v>
      </c>
      <c r="D12">
        <v>66438</v>
      </c>
      <c r="E12">
        <v>212779.2</v>
      </c>
    </row>
    <row r="13" spans="1:7" x14ac:dyDescent="0.3">
      <c r="A13" s="117">
        <v>43739</v>
      </c>
      <c r="B13">
        <v>281752.8</v>
      </c>
      <c r="C13">
        <v>461706.8</v>
      </c>
      <c r="D13">
        <v>62103</v>
      </c>
      <c r="E13">
        <v>215975.8</v>
      </c>
    </row>
    <row r="14" spans="1:7" x14ac:dyDescent="0.3">
      <c r="A14" s="117">
        <v>43770</v>
      </c>
      <c r="B14">
        <v>328105.40000000002</v>
      </c>
      <c r="C14">
        <v>503953.6</v>
      </c>
      <c r="D14">
        <v>70450</v>
      </c>
      <c r="E14">
        <v>237847.6</v>
      </c>
    </row>
    <row r="15" spans="1:7" x14ac:dyDescent="0.3">
      <c r="A15" s="117">
        <v>43800</v>
      </c>
      <c r="B15">
        <v>296176.8</v>
      </c>
      <c r="C15">
        <v>476711.8</v>
      </c>
      <c r="D15">
        <v>65061.8</v>
      </c>
      <c r="E15">
        <v>167405.4</v>
      </c>
    </row>
    <row r="16" spans="1:7" x14ac:dyDescent="0.3">
      <c r="A16" s="117">
        <v>43831</v>
      </c>
      <c r="B16">
        <v>273483.59999999998</v>
      </c>
      <c r="C16">
        <v>430810.8</v>
      </c>
      <c r="D16">
        <v>59795.199999999997</v>
      </c>
      <c r="E16">
        <v>131256.6</v>
      </c>
    </row>
    <row r="17" spans="1:5" x14ac:dyDescent="0.3">
      <c r="A17" s="117">
        <v>43862</v>
      </c>
      <c r="B17">
        <v>252545.8</v>
      </c>
      <c r="C17">
        <v>364417</v>
      </c>
      <c r="D17">
        <v>52771.4</v>
      </c>
      <c r="E17">
        <v>103609.60000000001</v>
      </c>
    </row>
    <row r="18" spans="1:5" x14ac:dyDescent="0.3">
      <c r="A18" s="117">
        <v>43891</v>
      </c>
      <c r="B18">
        <v>261646</v>
      </c>
      <c r="C18">
        <v>335748.4</v>
      </c>
      <c r="D18">
        <v>48664.6</v>
      </c>
      <c r="E18">
        <v>88955</v>
      </c>
    </row>
    <row r="19" spans="1:5" x14ac:dyDescent="0.3">
      <c r="A19" s="117">
        <v>43922</v>
      </c>
      <c r="B19">
        <v>229321.4</v>
      </c>
      <c r="C19">
        <v>317643.40000000002</v>
      </c>
      <c r="D19">
        <v>43141.4</v>
      </c>
      <c r="E19">
        <v>68766.600000000006</v>
      </c>
    </row>
    <row r="20" spans="1:5" x14ac:dyDescent="0.3">
      <c r="A20" s="117">
        <v>43952</v>
      </c>
      <c r="B20">
        <v>247031.4</v>
      </c>
      <c r="C20">
        <v>340431</v>
      </c>
      <c r="D20">
        <v>43469.4</v>
      </c>
      <c r="E20">
        <v>56608.2</v>
      </c>
    </row>
    <row r="21" spans="1:5" x14ac:dyDescent="0.3">
      <c r="A21" s="117">
        <v>43983</v>
      </c>
      <c r="B21">
        <v>251635.20000000001</v>
      </c>
      <c r="C21">
        <v>345061</v>
      </c>
      <c r="D21">
        <v>41228.199999999997</v>
      </c>
      <c r="E21">
        <v>56203.4</v>
      </c>
    </row>
    <row r="22" spans="1:5" x14ac:dyDescent="0.3">
      <c r="A22" s="117">
        <v>44013</v>
      </c>
      <c r="B22">
        <v>303021.40000000002</v>
      </c>
      <c r="C22">
        <v>415440.6</v>
      </c>
      <c r="D22">
        <v>51921.8</v>
      </c>
      <c r="E22">
        <v>134831.4</v>
      </c>
    </row>
    <row r="23" spans="1:5" x14ac:dyDescent="0.3">
      <c r="A23" s="117">
        <v>44044</v>
      </c>
      <c r="B23">
        <v>325761.2</v>
      </c>
      <c r="C23">
        <v>450062.2</v>
      </c>
      <c r="D23">
        <v>60086.2</v>
      </c>
      <c r="E23">
        <v>183493.8</v>
      </c>
    </row>
    <row r="24" spans="1:5" x14ac:dyDescent="0.3">
      <c r="A24" s="117">
        <v>44075</v>
      </c>
      <c r="B24">
        <v>314423.2</v>
      </c>
      <c r="C24">
        <v>424143.2</v>
      </c>
      <c r="D24">
        <v>62117</v>
      </c>
      <c r="E24">
        <v>206314.6</v>
      </c>
    </row>
    <row r="25" spans="1:5" x14ac:dyDescent="0.3">
      <c r="A25" s="117">
        <v>44105</v>
      </c>
      <c r="B25">
        <v>275271</v>
      </c>
      <c r="C25">
        <v>364385</v>
      </c>
      <c r="D25">
        <v>59871.199999999997</v>
      </c>
      <c r="E25">
        <v>213230.4</v>
      </c>
    </row>
    <row r="26" spans="1:5" x14ac:dyDescent="0.3">
      <c r="A26" s="117">
        <v>44136</v>
      </c>
      <c r="B26">
        <v>311393.40000000002</v>
      </c>
      <c r="C26">
        <v>377749.4</v>
      </c>
      <c r="D26">
        <v>66785.8</v>
      </c>
      <c r="E26">
        <v>232236</v>
      </c>
    </row>
    <row r="27" spans="1:5" x14ac:dyDescent="0.3">
      <c r="A27" s="117">
        <v>44166</v>
      </c>
      <c r="B27">
        <v>272811.59999999998</v>
      </c>
      <c r="C27">
        <v>344493</v>
      </c>
      <c r="D27">
        <v>61817.2</v>
      </c>
      <c r="E27">
        <v>174734.6</v>
      </c>
    </row>
    <row r="28" spans="1:5" x14ac:dyDescent="0.3">
      <c r="A28" s="117">
        <v>44197</v>
      </c>
      <c r="B28">
        <v>248173.8</v>
      </c>
      <c r="C28">
        <v>319942.2</v>
      </c>
      <c r="D28">
        <v>59480</v>
      </c>
      <c r="E28">
        <v>143592</v>
      </c>
    </row>
    <row r="29" spans="1:5" x14ac:dyDescent="0.3">
      <c r="A29" s="117">
        <v>44228</v>
      </c>
      <c r="B29">
        <v>244620.2</v>
      </c>
      <c r="C29">
        <v>319337.40000000002</v>
      </c>
      <c r="D29">
        <v>59096.2</v>
      </c>
      <c r="E29">
        <v>136912</v>
      </c>
    </row>
    <row r="30" spans="1:5" x14ac:dyDescent="0.3">
      <c r="A30" s="117">
        <v>44256</v>
      </c>
      <c r="B30">
        <v>277899</v>
      </c>
      <c r="C30">
        <v>373213.8</v>
      </c>
      <c r="D30">
        <v>62813.599999999999</v>
      </c>
      <c r="E30">
        <v>145346.20000000001</v>
      </c>
    </row>
    <row r="31" spans="1:5" x14ac:dyDescent="0.3">
      <c r="A31" s="117">
        <v>44287</v>
      </c>
      <c r="B31">
        <v>262966</v>
      </c>
      <c r="C31">
        <v>427783.6</v>
      </c>
      <c r="D31">
        <v>63606.6</v>
      </c>
      <c r="E31">
        <v>145666.6</v>
      </c>
    </row>
    <row r="32" spans="1:5" x14ac:dyDescent="0.3">
      <c r="A32" s="117">
        <v>44317</v>
      </c>
      <c r="B32">
        <v>289095</v>
      </c>
      <c r="C32">
        <v>480725.6</v>
      </c>
      <c r="D32">
        <v>66897</v>
      </c>
      <c r="E32">
        <v>142473.20000000001</v>
      </c>
    </row>
    <row r="33" spans="1:5" x14ac:dyDescent="0.3">
      <c r="A33" s="117">
        <v>44348</v>
      </c>
      <c r="B33">
        <v>289606</v>
      </c>
      <c r="C33">
        <v>482931</v>
      </c>
      <c r="D33">
        <v>63369.8</v>
      </c>
      <c r="E33">
        <v>131360</v>
      </c>
    </row>
    <row r="34" spans="1:5" x14ac:dyDescent="0.3">
      <c r="A34" s="117">
        <v>44378</v>
      </c>
      <c r="B34">
        <v>326506.59999999998</v>
      </c>
      <c r="C34">
        <v>525929.80000000005</v>
      </c>
      <c r="D34">
        <v>70390.399999999994</v>
      </c>
      <c r="E34">
        <v>210049</v>
      </c>
    </row>
    <row r="35" spans="1:5" x14ac:dyDescent="0.3">
      <c r="A35" s="117">
        <v>44409</v>
      </c>
      <c r="B35">
        <v>337876.4</v>
      </c>
      <c r="C35">
        <v>533839.4</v>
      </c>
      <c r="D35">
        <v>72991</v>
      </c>
      <c r="E35">
        <v>227857.2</v>
      </c>
    </row>
    <row r="36" spans="1:5" x14ac:dyDescent="0.3">
      <c r="A36" s="117">
        <v>44440</v>
      </c>
      <c r="B36">
        <v>320897.40000000002</v>
      </c>
      <c r="C36">
        <v>495559</v>
      </c>
      <c r="D36">
        <v>72593.8</v>
      </c>
      <c r="E36">
        <v>236977.4</v>
      </c>
    </row>
    <row r="37" spans="1:5" x14ac:dyDescent="0.3">
      <c r="A37" s="117">
        <v>44470</v>
      </c>
      <c r="B37">
        <v>293668.59999999998</v>
      </c>
      <c r="C37">
        <v>461927.2</v>
      </c>
      <c r="D37">
        <v>70213</v>
      </c>
      <c r="E37">
        <v>242707</v>
      </c>
    </row>
    <row r="38" spans="1:5" x14ac:dyDescent="0.3">
      <c r="A38" s="117">
        <v>44501</v>
      </c>
      <c r="B38">
        <v>310070</v>
      </c>
      <c r="C38">
        <v>491647.75</v>
      </c>
      <c r="D38">
        <v>76989.75</v>
      </c>
      <c r="E38">
        <v>283854.5</v>
      </c>
    </row>
    <row r="39" spans="1:5" x14ac:dyDescent="0.3">
      <c r="A39" s="117">
        <v>44531</v>
      </c>
      <c r="B39">
        <v>274927</v>
      </c>
      <c r="C39">
        <v>473417</v>
      </c>
      <c r="D39">
        <v>70496.333333333328</v>
      </c>
      <c r="E39">
        <v>197344.66666666666</v>
      </c>
    </row>
  </sheetData>
  <phoneticPr fontId="7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40"/>
  <sheetViews>
    <sheetView topLeftCell="A6" workbookViewId="0">
      <selection activeCell="A2" sqref="A2"/>
    </sheetView>
  </sheetViews>
  <sheetFormatPr defaultRowHeight="14.4" x14ac:dyDescent="0.3"/>
  <sheetData>
    <row r="1" spans="1:16" s="180" customFormat="1" ht="15" x14ac:dyDescent="0.35">
      <c r="A1" s="180" t="s">
        <v>198</v>
      </c>
    </row>
    <row r="2" spans="1:16" x14ac:dyDescent="0.3">
      <c r="A2" s="116" t="s">
        <v>207</v>
      </c>
    </row>
    <row r="3" spans="1:16" x14ac:dyDescent="0.3">
      <c r="B3" t="s">
        <v>80</v>
      </c>
      <c r="F3" t="s">
        <v>81</v>
      </c>
      <c r="J3" t="s">
        <v>82</v>
      </c>
      <c r="N3" t="s">
        <v>83</v>
      </c>
    </row>
    <row r="4" spans="1:16" x14ac:dyDescent="0.3">
      <c r="B4">
        <v>2019</v>
      </c>
      <c r="C4">
        <v>2020</v>
      </c>
      <c r="D4">
        <v>2021</v>
      </c>
      <c r="F4">
        <v>2019</v>
      </c>
      <c r="G4">
        <v>2020</v>
      </c>
      <c r="H4">
        <v>2021</v>
      </c>
      <c r="J4">
        <v>2019</v>
      </c>
      <c r="K4">
        <v>2020</v>
      </c>
      <c r="L4">
        <v>2021</v>
      </c>
      <c r="N4">
        <v>2019</v>
      </c>
      <c r="O4">
        <v>2020</v>
      </c>
      <c r="P4">
        <v>2021</v>
      </c>
    </row>
    <row r="5" spans="1:16" x14ac:dyDescent="0.3">
      <c r="A5" t="s">
        <v>173</v>
      </c>
      <c r="B5">
        <v>440489</v>
      </c>
      <c r="C5">
        <v>467077</v>
      </c>
      <c r="D5">
        <v>424904</v>
      </c>
      <c r="E5" t="s">
        <v>173</v>
      </c>
      <c r="F5">
        <v>566728</v>
      </c>
      <c r="G5">
        <v>554490</v>
      </c>
      <c r="H5">
        <v>391716</v>
      </c>
      <c r="I5" t="s">
        <v>173</v>
      </c>
      <c r="J5">
        <v>86933</v>
      </c>
      <c r="K5">
        <v>80748</v>
      </c>
      <c r="L5">
        <v>70383</v>
      </c>
      <c r="M5" t="s">
        <v>173</v>
      </c>
      <c r="N5">
        <v>165792</v>
      </c>
      <c r="O5">
        <v>170177</v>
      </c>
      <c r="P5">
        <v>152166</v>
      </c>
    </row>
    <row r="6" spans="1:16" x14ac:dyDescent="0.3">
      <c r="A6" t="s">
        <v>174</v>
      </c>
      <c r="B6">
        <v>675323</v>
      </c>
      <c r="C6">
        <v>711545</v>
      </c>
      <c r="D6">
        <v>629340</v>
      </c>
      <c r="E6" t="s">
        <v>174</v>
      </c>
      <c r="F6">
        <v>983759</v>
      </c>
      <c r="G6">
        <v>974070</v>
      </c>
      <c r="H6">
        <v>698596</v>
      </c>
      <c r="I6" t="s">
        <v>174</v>
      </c>
      <c r="J6">
        <v>147647</v>
      </c>
      <c r="K6">
        <v>138568</v>
      </c>
      <c r="L6">
        <v>125141</v>
      </c>
      <c r="M6" t="s">
        <v>174</v>
      </c>
      <c r="N6">
        <v>302295</v>
      </c>
      <c r="O6">
        <v>305836</v>
      </c>
      <c r="P6">
        <v>291492</v>
      </c>
    </row>
    <row r="7" spans="1:16" x14ac:dyDescent="0.3">
      <c r="A7" t="s">
        <v>175</v>
      </c>
      <c r="B7">
        <v>932192</v>
      </c>
      <c r="C7">
        <v>932818</v>
      </c>
      <c r="D7">
        <v>854848</v>
      </c>
      <c r="E7" t="s">
        <v>175</v>
      </c>
      <c r="F7">
        <v>1462576</v>
      </c>
      <c r="G7">
        <v>1275814</v>
      </c>
      <c r="H7">
        <v>1030614</v>
      </c>
      <c r="I7" t="s">
        <v>175</v>
      </c>
      <c r="J7">
        <v>210151</v>
      </c>
      <c r="K7">
        <v>185584</v>
      </c>
      <c r="L7">
        <v>185883</v>
      </c>
      <c r="M7" t="s">
        <v>175</v>
      </c>
      <c r="N7">
        <v>450859</v>
      </c>
      <c r="O7">
        <v>364998</v>
      </c>
      <c r="P7">
        <v>425175</v>
      </c>
    </row>
    <row r="8" spans="1:16" x14ac:dyDescent="0.3">
      <c r="A8" t="s">
        <v>176</v>
      </c>
      <c r="B8">
        <v>1230228</v>
      </c>
      <c r="C8">
        <v>1073232</v>
      </c>
      <c r="D8">
        <v>1085844</v>
      </c>
      <c r="E8" t="s">
        <v>176</v>
      </c>
      <c r="F8">
        <v>2016234</v>
      </c>
      <c r="G8">
        <v>1397078</v>
      </c>
      <c r="H8">
        <v>1361960</v>
      </c>
      <c r="I8" t="s">
        <v>176</v>
      </c>
      <c r="J8">
        <v>274450</v>
      </c>
      <c r="K8">
        <v>211717</v>
      </c>
      <c r="L8">
        <v>247250</v>
      </c>
      <c r="M8" t="s">
        <v>176</v>
      </c>
      <c r="N8">
        <v>582484</v>
      </c>
      <c r="O8">
        <v>398691</v>
      </c>
      <c r="P8">
        <v>575114</v>
      </c>
    </row>
    <row r="9" spans="1:16" x14ac:dyDescent="0.3">
      <c r="A9" t="s">
        <v>177</v>
      </c>
      <c r="B9">
        <v>1544352</v>
      </c>
      <c r="C9">
        <v>1308230</v>
      </c>
      <c r="D9">
        <v>1389495</v>
      </c>
      <c r="E9" t="s">
        <v>177</v>
      </c>
      <c r="F9">
        <v>2562115</v>
      </c>
      <c r="G9">
        <v>1678742</v>
      </c>
      <c r="H9">
        <v>1866069</v>
      </c>
      <c r="I9" t="s">
        <v>177</v>
      </c>
      <c r="J9">
        <v>340974</v>
      </c>
      <c r="K9">
        <v>243323</v>
      </c>
      <c r="L9">
        <v>314068</v>
      </c>
      <c r="M9" t="s">
        <v>177</v>
      </c>
      <c r="N9">
        <v>731792</v>
      </c>
      <c r="O9">
        <v>444775</v>
      </c>
      <c r="P9">
        <v>726731</v>
      </c>
    </row>
    <row r="10" spans="1:16" x14ac:dyDescent="0.3">
      <c r="A10" t="s">
        <v>178</v>
      </c>
      <c r="B10">
        <v>1891280</v>
      </c>
      <c r="C10">
        <v>1613684</v>
      </c>
      <c r="D10">
        <v>1739734</v>
      </c>
      <c r="E10" t="s">
        <v>178</v>
      </c>
      <c r="F10">
        <v>3204299</v>
      </c>
      <c r="G10">
        <v>2142707</v>
      </c>
      <c r="H10">
        <v>2530634</v>
      </c>
      <c r="I10" t="s">
        <v>178</v>
      </c>
      <c r="J10">
        <v>414089</v>
      </c>
      <c r="K10">
        <v>296455</v>
      </c>
      <c r="L10">
        <v>388416</v>
      </c>
      <c r="M10" t="s">
        <v>178</v>
      </c>
      <c r="N10">
        <v>865170</v>
      </c>
      <c r="O10">
        <v>514010</v>
      </c>
      <c r="P10">
        <v>880499</v>
      </c>
    </row>
    <row r="11" spans="1:16" x14ac:dyDescent="0.3">
      <c r="A11" t="s">
        <v>179</v>
      </c>
      <c r="B11">
        <v>2231740</v>
      </c>
      <c r="C11">
        <v>1946702</v>
      </c>
      <c r="D11">
        <v>2074815</v>
      </c>
      <c r="E11" t="s">
        <v>179</v>
      </c>
      <c r="F11">
        <v>3778278</v>
      </c>
      <c r="G11">
        <v>2676225</v>
      </c>
      <c r="H11">
        <v>3102224</v>
      </c>
      <c r="I11" t="s">
        <v>179</v>
      </c>
      <c r="J11">
        <v>487904</v>
      </c>
      <c r="K11">
        <v>355915</v>
      </c>
      <c r="L11">
        <v>459626</v>
      </c>
      <c r="M11" t="s">
        <v>179</v>
      </c>
      <c r="N11">
        <v>968544</v>
      </c>
      <c r="O11">
        <v>588877</v>
      </c>
      <c r="P11">
        <v>1003858</v>
      </c>
    </row>
    <row r="12" spans="1:16" x14ac:dyDescent="0.3">
      <c r="A12" t="s">
        <v>180</v>
      </c>
      <c r="B12">
        <v>2467054</v>
      </c>
      <c r="C12">
        <v>2190994</v>
      </c>
      <c r="D12">
        <v>2302878</v>
      </c>
      <c r="E12" t="s">
        <v>180</v>
      </c>
      <c r="F12">
        <v>4121534</v>
      </c>
      <c r="G12">
        <v>3001119</v>
      </c>
      <c r="H12">
        <v>3445269</v>
      </c>
      <c r="I12" t="s">
        <v>180</v>
      </c>
      <c r="J12">
        <v>526917</v>
      </c>
      <c r="K12">
        <v>391725</v>
      </c>
      <c r="L12">
        <v>502732</v>
      </c>
      <c r="M12" t="s">
        <v>180</v>
      </c>
      <c r="N12">
        <v>1029362</v>
      </c>
      <c r="O12">
        <v>646015</v>
      </c>
      <c r="P12">
        <v>1081975</v>
      </c>
    </row>
    <row r="13" spans="1:16" x14ac:dyDescent="0.3">
      <c r="A13" t="s">
        <v>181</v>
      </c>
      <c r="B13">
        <v>2871165</v>
      </c>
      <c r="C13">
        <v>2588339</v>
      </c>
      <c r="D13">
        <v>2718377</v>
      </c>
      <c r="E13" t="s">
        <v>181</v>
      </c>
      <c r="F13">
        <v>4677323</v>
      </c>
      <c r="G13">
        <v>3474281</v>
      </c>
      <c r="H13">
        <v>3991609</v>
      </c>
      <c r="I13" t="s">
        <v>181</v>
      </c>
      <c r="J13">
        <v>611678</v>
      </c>
      <c r="K13">
        <v>471326</v>
      </c>
      <c r="L13">
        <v>599202</v>
      </c>
      <c r="M13" t="s">
        <v>181</v>
      </c>
      <c r="N13">
        <v>1517232</v>
      </c>
      <c r="O13">
        <v>1072848</v>
      </c>
      <c r="P13">
        <v>1625359</v>
      </c>
    </row>
    <row r="14" spans="1:16" x14ac:dyDescent="0.3">
      <c r="A14" t="s">
        <v>182</v>
      </c>
      <c r="B14">
        <v>3205904</v>
      </c>
      <c r="C14">
        <v>2937036</v>
      </c>
      <c r="D14">
        <v>3078877</v>
      </c>
      <c r="E14" t="s">
        <v>182</v>
      </c>
      <c r="F14">
        <v>5208572</v>
      </c>
      <c r="G14">
        <v>3929053</v>
      </c>
      <c r="H14">
        <v>4535266</v>
      </c>
      <c r="I14" t="s">
        <v>182</v>
      </c>
      <c r="J14">
        <v>685027</v>
      </c>
      <c r="K14">
        <v>543754</v>
      </c>
      <c r="L14">
        <v>679023</v>
      </c>
      <c r="M14" t="s">
        <v>182</v>
      </c>
      <c r="N14">
        <v>1757138</v>
      </c>
      <c r="O14">
        <v>1362244</v>
      </c>
      <c r="P14">
        <v>1866017</v>
      </c>
    </row>
    <row r="15" spans="1:16" x14ac:dyDescent="0.3">
      <c r="A15" t="s">
        <v>183</v>
      </c>
      <c r="B15">
        <v>3451007</v>
      </c>
      <c r="C15">
        <v>3185800</v>
      </c>
      <c r="D15">
        <v>3344221</v>
      </c>
      <c r="E15" t="s">
        <v>183</v>
      </c>
      <c r="F15">
        <v>5661805</v>
      </c>
      <c r="G15">
        <v>4263423</v>
      </c>
      <c r="H15">
        <v>5008429</v>
      </c>
      <c r="I15" t="s">
        <v>183</v>
      </c>
      <c r="J15">
        <v>746279</v>
      </c>
      <c r="K15">
        <v>607040</v>
      </c>
      <c r="L15">
        <v>751385</v>
      </c>
      <c r="M15" t="s">
        <v>183</v>
      </c>
      <c r="N15">
        <v>1929066</v>
      </c>
      <c r="O15">
        <v>1545583</v>
      </c>
      <c r="P15">
        <v>2065386</v>
      </c>
    </row>
    <row r="16" spans="1:16" x14ac:dyDescent="0.3">
      <c r="A16" t="s">
        <v>184</v>
      </c>
      <c r="B16">
        <v>3640504</v>
      </c>
      <c r="C16">
        <v>3323057</v>
      </c>
      <c r="D16">
        <v>3543158</v>
      </c>
      <c r="E16" t="s">
        <v>184</v>
      </c>
      <c r="F16">
        <v>6086812</v>
      </c>
      <c r="G16">
        <v>4498150</v>
      </c>
      <c r="H16">
        <v>5411860</v>
      </c>
      <c r="I16" t="s">
        <v>184</v>
      </c>
      <c r="J16">
        <v>798419</v>
      </c>
      <c r="K16">
        <v>655271</v>
      </c>
      <c r="L16">
        <v>810691</v>
      </c>
      <c r="M16" t="s">
        <v>184</v>
      </c>
      <c r="N16">
        <v>2048423</v>
      </c>
      <c r="O16">
        <v>1655029</v>
      </c>
      <c r="P16">
        <v>2217393</v>
      </c>
    </row>
    <row r="17" spans="2:14" x14ac:dyDescent="0.3">
      <c r="B17" s="13" t="e">
        <f>#REF!</f>
        <v>#REF!</v>
      </c>
      <c r="F17" s="13" t="e">
        <f>#REF!</f>
        <v>#REF!</v>
      </c>
      <c r="J17" s="13" t="e">
        <f>#REF!</f>
        <v>#REF!</v>
      </c>
      <c r="N17" s="13" t="e">
        <f>#REF!</f>
        <v>#REF!</v>
      </c>
    </row>
    <row r="18" spans="2:14" x14ac:dyDescent="0.3">
      <c r="B18" s="13" t="e">
        <f>#REF!+#REF!</f>
        <v>#REF!</v>
      </c>
      <c r="F18" s="13" t="e">
        <f>#REF!+#REF!</f>
        <v>#REF!</v>
      </c>
      <c r="J18" s="13" t="e">
        <f>#REF!+#REF!</f>
        <v>#REF!</v>
      </c>
      <c r="N18" s="13" t="e">
        <f>#REF!+#REF!</f>
        <v>#REF!</v>
      </c>
    </row>
    <row r="19" spans="2:14" x14ac:dyDescent="0.3">
      <c r="B19" s="13" t="e">
        <f>B18+#REF!</f>
        <v>#REF!</v>
      </c>
      <c r="F19" s="13" t="e">
        <f t="shared" ref="F19" si="0">F18+#REF!</f>
        <v>#REF!</v>
      </c>
      <c r="J19" s="13" t="e">
        <f t="shared" ref="J19" si="1">J18+#REF!</f>
        <v>#REF!</v>
      </c>
      <c r="N19" s="13" t="e">
        <f t="shared" ref="N19" si="2">N18+#REF!</f>
        <v>#REF!</v>
      </c>
    </row>
    <row r="20" spans="2:14" x14ac:dyDescent="0.3">
      <c r="B20" s="13" t="e">
        <f t="shared" ref="B20" si="3">B19+#REF!</f>
        <v>#REF!</v>
      </c>
      <c r="F20" s="13" t="e">
        <f t="shared" ref="F20" si="4">F19+#REF!</f>
        <v>#REF!</v>
      </c>
      <c r="J20" s="13" t="e">
        <f t="shared" ref="J20" si="5">J19+#REF!</f>
        <v>#REF!</v>
      </c>
      <c r="N20" s="13" t="e">
        <f t="shared" ref="N20" si="6">N19+#REF!</f>
        <v>#REF!</v>
      </c>
    </row>
    <row r="21" spans="2:14" x14ac:dyDescent="0.3">
      <c r="B21" s="13" t="e">
        <f t="shared" ref="B21" si="7">B20+#REF!</f>
        <v>#REF!</v>
      </c>
      <c r="F21" s="13" t="e">
        <f t="shared" ref="F21" si="8">F20+#REF!</f>
        <v>#REF!</v>
      </c>
      <c r="J21" s="13" t="e">
        <f t="shared" ref="J21" si="9">J20+#REF!</f>
        <v>#REF!</v>
      </c>
      <c r="N21" s="13" t="e">
        <f t="shared" ref="N21" si="10">N20+#REF!</f>
        <v>#REF!</v>
      </c>
    </row>
    <row r="22" spans="2:14" x14ac:dyDescent="0.3">
      <c r="B22" s="13" t="e">
        <f t="shared" ref="B22" si="11">B21+#REF!</f>
        <v>#REF!</v>
      </c>
      <c r="F22" s="13" t="e">
        <f t="shared" ref="F22" si="12">F21+#REF!</f>
        <v>#REF!</v>
      </c>
      <c r="J22" s="13" t="e">
        <f t="shared" ref="J22" si="13">J21+#REF!</f>
        <v>#REF!</v>
      </c>
      <c r="N22" s="13" t="e">
        <f t="shared" ref="N22" si="14">N21+#REF!</f>
        <v>#REF!</v>
      </c>
    </row>
    <row r="23" spans="2:14" x14ac:dyDescent="0.3">
      <c r="B23" s="13" t="e">
        <f t="shared" ref="B23" si="15">B22+#REF!</f>
        <v>#REF!</v>
      </c>
      <c r="F23" s="13" t="e">
        <f t="shared" ref="F23" si="16">F22+#REF!</f>
        <v>#REF!</v>
      </c>
      <c r="J23" s="13" t="e">
        <f t="shared" ref="J23" si="17">J22+#REF!</f>
        <v>#REF!</v>
      </c>
      <c r="N23" s="13" t="e">
        <f t="shared" ref="N23" si="18">N22+#REF!</f>
        <v>#REF!</v>
      </c>
    </row>
    <row r="24" spans="2:14" x14ac:dyDescent="0.3">
      <c r="B24" s="13" t="e">
        <f t="shared" ref="B24" si="19">B23+#REF!</f>
        <v>#REF!</v>
      </c>
      <c r="F24" s="13" t="e">
        <f t="shared" ref="F24" si="20">F23+#REF!</f>
        <v>#REF!</v>
      </c>
      <c r="J24" s="13" t="e">
        <f t="shared" ref="J24" si="21">J23+#REF!</f>
        <v>#REF!</v>
      </c>
      <c r="N24" s="13" t="e">
        <f t="shared" ref="N24" si="22">N23+#REF!</f>
        <v>#REF!</v>
      </c>
    </row>
    <row r="25" spans="2:14" x14ac:dyDescent="0.3">
      <c r="B25" s="13" t="e">
        <f t="shared" ref="B25" si="23">B24+#REF!</f>
        <v>#REF!</v>
      </c>
      <c r="F25" s="13" t="e">
        <f t="shared" ref="F25" si="24">F24+#REF!</f>
        <v>#REF!</v>
      </c>
      <c r="J25" s="13" t="e">
        <f t="shared" ref="J25" si="25">J24+#REF!</f>
        <v>#REF!</v>
      </c>
      <c r="N25" s="13" t="e">
        <f t="shared" ref="N25" si="26">N24+#REF!</f>
        <v>#REF!</v>
      </c>
    </row>
    <row r="26" spans="2:14" x14ac:dyDescent="0.3">
      <c r="B26" s="13" t="e">
        <f t="shared" ref="B26" si="27">B25+#REF!</f>
        <v>#REF!</v>
      </c>
      <c r="F26" s="13" t="e">
        <f t="shared" ref="F26" si="28">F25+#REF!</f>
        <v>#REF!</v>
      </c>
      <c r="J26" s="13" t="e">
        <f t="shared" ref="J26" si="29">J25+#REF!</f>
        <v>#REF!</v>
      </c>
      <c r="N26" s="13" t="e">
        <f t="shared" ref="N26" si="30">N25+#REF!</f>
        <v>#REF!</v>
      </c>
    </row>
    <row r="27" spans="2:14" x14ac:dyDescent="0.3">
      <c r="B27" s="13" t="e">
        <f t="shared" ref="B27" si="31">B26+#REF!</f>
        <v>#REF!</v>
      </c>
      <c r="F27" s="13" t="e">
        <f t="shared" ref="F27" si="32">F26+#REF!</f>
        <v>#REF!</v>
      </c>
      <c r="J27" s="13" t="e">
        <f t="shared" ref="J27" si="33">J26+#REF!</f>
        <v>#REF!</v>
      </c>
      <c r="N27" s="13" t="e">
        <f t="shared" ref="N27" si="34">N26+#REF!</f>
        <v>#REF!</v>
      </c>
    </row>
    <row r="28" spans="2:14" x14ac:dyDescent="0.3">
      <c r="B28" s="13" t="e">
        <f>B27+#REF!</f>
        <v>#REF!</v>
      </c>
      <c r="F28" s="13" t="e">
        <f t="shared" ref="F28" si="35">F27+#REF!</f>
        <v>#REF!</v>
      </c>
      <c r="J28" s="13" t="e">
        <f t="shared" ref="J28" si="36">J27+#REF!</f>
        <v>#REF!</v>
      </c>
      <c r="N28" s="13" t="e">
        <f t="shared" ref="N28" si="37">N27+#REF!</f>
        <v>#REF!</v>
      </c>
    </row>
    <row r="29" spans="2:14" x14ac:dyDescent="0.3">
      <c r="B29" s="13" t="e">
        <f>#REF!</f>
        <v>#REF!</v>
      </c>
      <c r="F29" s="13" t="e">
        <f>#REF!</f>
        <v>#REF!</v>
      </c>
      <c r="J29" s="13" t="e">
        <f>#REF!</f>
        <v>#REF!</v>
      </c>
      <c r="N29" s="13" t="e">
        <f>#REF!</f>
        <v>#REF!</v>
      </c>
    </row>
    <row r="30" spans="2:14" x14ac:dyDescent="0.3">
      <c r="B30" s="13" t="e">
        <f>#REF!+#REF!</f>
        <v>#REF!</v>
      </c>
      <c r="F30" s="13" t="e">
        <f>#REF!+#REF!</f>
        <v>#REF!</v>
      </c>
      <c r="J30" s="13" t="e">
        <f>#REF!+#REF!</f>
        <v>#REF!</v>
      </c>
      <c r="N30" s="13" t="e">
        <f>#REF!+#REF!</f>
        <v>#REF!</v>
      </c>
    </row>
    <row r="31" spans="2:14" x14ac:dyDescent="0.3">
      <c r="B31" s="13" t="e">
        <f>B30+#REF!</f>
        <v>#REF!</v>
      </c>
      <c r="F31" s="13" t="e">
        <f t="shared" ref="F31" si="38">F30+#REF!</f>
        <v>#REF!</v>
      </c>
      <c r="J31" s="13" t="e">
        <f t="shared" ref="J31" si="39">J30+#REF!</f>
        <v>#REF!</v>
      </c>
      <c r="N31" s="13" t="e">
        <f t="shared" ref="N31" si="40">N30+#REF!</f>
        <v>#REF!</v>
      </c>
    </row>
    <row r="32" spans="2:14" x14ac:dyDescent="0.3">
      <c r="B32" s="13" t="e">
        <f t="shared" ref="B32" si="41">B31+#REF!</f>
        <v>#REF!</v>
      </c>
      <c r="F32" s="13" t="e">
        <f t="shared" ref="F32" si="42">F31+#REF!</f>
        <v>#REF!</v>
      </c>
      <c r="J32" s="13" t="e">
        <f t="shared" ref="J32" si="43">J31+#REF!</f>
        <v>#REF!</v>
      </c>
      <c r="N32" s="13" t="e">
        <f t="shared" ref="N32" si="44">N31+#REF!</f>
        <v>#REF!</v>
      </c>
    </row>
    <row r="33" spans="2:14" x14ac:dyDescent="0.3">
      <c r="B33" s="13" t="e">
        <f t="shared" ref="B33" si="45">B32+#REF!</f>
        <v>#REF!</v>
      </c>
      <c r="F33" s="13" t="e">
        <f t="shared" ref="F33" si="46">F32+#REF!</f>
        <v>#REF!</v>
      </c>
      <c r="J33" s="13" t="e">
        <f t="shared" ref="J33" si="47">J32+#REF!</f>
        <v>#REF!</v>
      </c>
      <c r="N33" s="13" t="e">
        <f t="shared" ref="N33" si="48">N32+#REF!</f>
        <v>#REF!</v>
      </c>
    </row>
    <row r="34" spans="2:14" x14ac:dyDescent="0.3">
      <c r="B34" s="13" t="e">
        <f t="shared" ref="B34" si="49">B33+#REF!</f>
        <v>#REF!</v>
      </c>
      <c r="F34" s="13" t="e">
        <f t="shared" ref="F34" si="50">F33+#REF!</f>
        <v>#REF!</v>
      </c>
      <c r="J34" s="13" t="e">
        <f t="shared" ref="J34" si="51">J33+#REF!</f>
        <v>#REF!</v>
      </c>
      <c r="N34" s="13" t="e">
        <f t="shared" ref="N34" si="52">N33+#REF!</f>
        <v>#REF!</v>
      </c>
    </row>
    <row r="35" spans="2:14" x14ac:dyDescent="0.3">
      <c r="B35" s="13" t="e">
        <f t="shared" ref="B35" si="53">B34+#REF!</f>
        <v>#REF!</v>
      </c>
      <c r="F35" s="13" t="e">
        <f t="shared" ref="F35" si="54">F34+#REF!</f>
        <v>#REF!</v>
      </c>
      <c r="J35" s="13" t="e">
        <f t="shared" ref="J35" si="55">J34+#REF!</f>
        <v>#REF!</v>
      </c>
      <c r="N35" s="13" t="e">
        <f t="shared" ref="N35" si="56">N34+#REF!</f>
        <v>#REF!</v>
      </c>
    </row>
    <row r="36" spans="2:14" x14ac:dyDescent="0.3">
      <c r="B36" s="13" t="e">
        <f t="shared" ref="B36" si="57">B35+#REF!</f>
        <v>#REF!</v>
      </c>
      <c r="F36" s="13" t="e">
        <f t="shared" ref="F36" si="58">F35+#REF!</f>
        <v>#REF!</v>
      </c>
      <c r="J36" s="13" t="e">
        <f t="shared" ref="J36" si="59">J35+#REF!</f>
        <v>#REF!</v>
      </c>
      <c r="N36" s="13" t="e">
        <f t="shared" ref="N36" si="60">N35+#REF!</f>
        <v>#REF!</v>
      </c>
    </row>
    <row r="37" spans="2:14" x14ac:dyDescent="0.3">
      <c r="B37" s="13" t="e">
        <f t="shared" ref="B37" si="61">B36+#REF!</f>
        <v>#REF!</v>
      </c>
      <c r="F37" s="13" t="e">
        <f t="shared" ref="F37" si="62">F36+#REF!</f>
        <v>#REF!</v>
      </c>
      <c r="J37" s="13" t="e">
        <f t="shared" ref="J37" si="63">J36+#REF!</f>
        <v>#REF!</v>
      </c>
      <c r="N37" s="13" t="e">
        <f t="shared" ref="N37" si="64">N36+#REF!</f>
        <v>#REF!</v>
      </c>
    </row>
    <row r="38" spans="2:14" x14ac:dyDescent="0.3">
      <c r="B38" s="13" t="e">
        <f t="shared" ref="B38" si="65">B37+#REF!</f>
        <v>#REF!</v>
      </c>
      <c r="F38" s="13" t="e">
        <f t="shared" ref="F38" si="66">F37+#REF!</f>
        <v>#REF!</v>
      </c>
      <c r="J38" s="13" t="e">
        <f t="shared" ref="J38" si="67">J37+#REF!</f>
        <v>#REF!</v>
      </c>
      <c r="N38" s="13" t="e">
        <f t="shared" ref="N38" si="68">N37+#REF!</f>
        <v>#REF!</v>
      </c>
    </row>
    <row r="39" spans="2:14" x14ac:dyDescent="0.3">
      <c r="B39" s="13" t="e">
        <f t="shared" ref="B39" si="69">B38+#REF!</f>
        <v>#REF!</v>
      </c>
      <c r="F39" s="13" t="e">
        <f t="shared" ref="F39" si="70">F38+#REF!</f>
        <v>#REF!</v>
      </c>
      <c r="J39" s="13" t="e">
        <f t="shared" ref="J39" si="71">J38+#REF!</f>
        <v>#REF!</v>
      </c>
      <c r="N39" s="13" t="e">
        <f t="shared" ref="N39" si="72">N38+#REF!</f>
        <v>#REF!</v>
      </c>
    </row>
    <row r="40" spans="2:14" x14ac:dyDescent="0.3">
      <c r="B40" s="13" t="e">
        <f>B39+#REF!</f>
        <v>#REF!</v>
      </c>
      <c r="F40" s="13" t="e">
        <f t="shared" ref="F40" si="73">F39+#REF!</f>
        <v>#REF!</v>
      </c>
      <c r="J40" s="13" t="e">
        <f t="shared" ref="J40" si="74">J39+#REF!</f>
        <v>#REF!</v>
      </c>
      <c r="N40" s="13" t="e">
        <f t="shared" ref="N40" si="75">N39+#REF!</f>
        <v>#REF!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8"/>
  <sheetViews>
    <sheetView zoomScale="70" zoomScaleNormal="70" workbookViewId="0">
      <selection activeCell="A2" sqref="A2"/>
    </sheetView>
  </sheetViews>
  <sheetFormatPr defaultRowHeight="14.4" x14ac:dyDescent="0.3"/>
  <sheetData>
    <row r="1" spans="1:7" s="180" customFormat="1" ht="15" x14ac:dyDescent="0.35">
      <c r="A1" s="180" t="s">
        <v>198</v>
      </c>
    </row>
    <row r="2" spans="1:7" x14ac:dyDescent="0.3">
      <c r="A2" s="116" t="s">
        <v>209</v>
      </c>
    </row>
    <row r="4" spans="1:7" x14ac:dyDescent="0.3">
      <c r="B4" t="s">
        <v>8</v>
      </c>
      <c r="C4" t="s">
        <v>10</v>
      </c>
      <c r="D4" t="s">
        <v>11</v>
      </c>
      <c r="F4" t="s">
        <v>17</v>
      </c>
      <c r="G4" t="s">
        <v>18</v>
      </c>
    </row>
    <row r="5" spans="1:7" x14ac:dyDescent="0.3">
      <c r="A5" t="s">
        <v>20</v>
      </c>
      <c r="B5">
        <v>3825286</v>
      </c>
      <c r="C5">
        <v>3467967</v>
      </c>
      <c r="D5">
        <v>3718367</v>
      </c>
      <c r="F5">
        <v>-9.3409747663311968</v>
      </c>
      <c r="G5">
        <v>-2.7950589838250002</v>
      </c>
    </row>
    <row r="6" spans="1:7" x14ac:dyDescent="0.3">
      <c r="A6" t="s">
        <v>113</v>
      </c>
      <c r="B6">
        <v>6920450</v>
      </c>
      <c r="C6">
        <v>5031769</v>
      </c>
      <c r="D6">
        <v>6141716</v>
      </c>
      <c r="F6">
        <v>-27.29130331120086</v>
      </c>
      <c r="G6">
        <v>-11.252649755434978</v>
      </c>
    </row>
    <row r="7" spans="1:7" x14ac:dyDescent="0.3">
      <c r="A7" t="s">
        <v>114</v>
      </c>
      <c r="B7">
        <v>888748</v>
      </c>
      <c r="C7">
        <v>715449</v>
      </c>
      <c r="D7">
        <v>888155</v>
      </c>
      <c r="F7">
        <v>-19.499228127658235</v>
      </c>
      <c r="G7">
        <v>-6.6723075607483778E-2</v>
      </c>
    </row>
    <row r="8" spans="1:7" x14ac:dyDescent="0.3">
      <c r="A8" t="s">
        <v>115</v>
      </c>
      <c r="B8">
        <v>2094480</v>
      </c>
      <c r="C8">
        <v>1686158</v>
      </c>
      <c r="D8">
        <v>2266115</v>
      </c>
      <c r="F8">
        <v>-19.495149153966619</v>
      </c>
      <c r="G8">
        <v>8.194635422634736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1"/>
  <sheetViews>
    <sheetView workbookViewId="0">
      <selection activeCell="F15" sqref="F15"/>
    </sheetView>
  </sheetViews>
  <sheetFormatPr defaultRowHeight="14.4" x14ac:dyDescent="0.3"/>
  <cols>
    <col min="1" max="1" width="27" customWidth="1"/>
  </cols>
  <sheetData>
    <row r="1" spans="1:9" s="180" customFormat="1" x14ac:dyDescent="0.3">
      <c r="A1" s="180" t="s">
        <v>198</v>
      </c>
    </row>
    <row r="2" spans="1:9" x14ac:dyDescent="0.3">
      <c r="A2" s="118"/>
    </row>
    <row r="3" spans="1:9" ht="15" thickBot="1" x14ac:dyDescent="0.35">
      <c r="A3" s="116" t="s">
        <v>210</v>
      </c>
    </row>
    <row r="4" spans="1:9" ht="15" thickBot="1" x14ac:dyDescent="0.35">
      <c r="A4" s="171" t="s">
        <v>186</v>
      </c>
      <c r="B4" s="174" t="s">
        <v>29</v>
      </c>
      <c r="C4" s="175"/>
      <c r="D4" s="175"/>
      <c r="E4" s="176"/>
      <c r="F4" s="174" t="s">
        <v>30</v>
      </c>
      <c r="G4" s="175"/>
      <c r="H4" s="175"/>
      <c r="I4" s="176"/>
    </row>
    <row r="5" spans="1:9" ht="15" thickBot="1" x14ac:dyDescent="0.35">
      <c r="A5" s="172"/>
      <c r="B5" s="171" t="s">
        <v>23</v>
      </c>
      <c r="C5" s="177" t="s">
        <v>28</v>
      </c>
      <c r="D5" s="178"/>
      <c r="E5" s="179"/>
      <c r="F5" s="171" t="s">
        <v>23</v>
      </c>
      <c r="G5" s="177" t="s">
        <v>28</v>
      </c>
      <c r="H5" s="178"/>
      <c r="I5" s="179"/>
    </row>
    <row r="6" spans="1:9" ht="15" thickBot="1" x14ac:dyDescent="0.35">
      <c r="A6" s="173"/>
      <c r="B6" s="173"/>
      <c r="C6" s="119" t="s">
        <v>5</v>
      </c>
      <c r="D6" s="119" t="s">
        <v>21</v>
      </c>
      <c r="E6" s="119" t="s">
        <v>22</v>
      </c>
      <c r="F6" s="173"/>
      <c r="G6" s="119" t="s">
        <v>5</v>
      </c>
      <c r="H6" s="119" t="s">
        <v>21</v>
      </c>
      <c r="I6" s="119" t="s">
        <v>22</v>
      </c>
    </row>
    <row r="7" spans="1:9" ht="15" thickBot="1" x14ac:dyDescent="0.35">
      <c r="A7" s="122" t="s">
        <v>20</v>
      </c>
      <c r="B7" s="120">
        <v>-18.600000000000001</v>
      </c>
      <c r="C7" s="120">
        <v>-40.5</v>
      </c>
      <c r="D7" s="120">
        <v>-41.4</v>
      </c>
      <c r="E7" s="120">
        <v>-39.1</v>
      </c>
      <c r="F7" s="120">
        <v>9</v>
      </c>
      <c r="G7" s="120">
        <v>-11</v>
      </c>
      <c r="H7" s="120">
        <v>-12.2</v>
      </c>
      <c r="I7" s="120">
        <v>-9.1999999999999993</v>
      </c>
    </row>
    <row r="8" spans="1:9" ht="15" thickBot="1" x14ac:dyDescent="0.35">
      <c r="A8" s="122" t="s">
        <v>113</v>
      </c>
      <c r="B8" s="120">
        <v>-17</v>
      </c>
      <c r="C8" s="120">
        <v>-28.4</v>
      </c>
      <c r="D8" s="120">
        <v>-26.6</v>
      </c>
      <c r="E8" s="120">
        <v>-31</v>
      </c>
      <c r="F8" s="120">
        <v>2.2999999999999998</v>
      </c>
      <c r="G8" s="120">
        <v>-8.5</v>
      </c>
      <c r="H8" s="120">
        <v>1.3</v>
      </c>
      <c r="I8" s="120">
        <v>-22.9</v>
      </c>
    </row>
    <row r="9" spans="1:9" ht="15" thickBot="1" x14ac:dyDescent="0.35">
      <c r="A9" s="122" t="s">
        <v>114</v>
      </c>
      <c r="B9" s="120">
        <v>-27</v>
      </c>
      <c r="C9" s="120">
        <v>-21.5</v>
      </c>
      <c r="D9" s="120">
        <v>-19.600000000000001</v>
      </c>
      <c r="E9" s="120">
        <v>-25.9</v>
      </c>
      <c r="F9" s="120">
        <v>-11.6</v>
      </c>
      <c r="G9" s="120">
        <v>-8.1999999999999993</v>
      </c>
      <c r="H9" s="120">
        <v>-3.9</v>
      </c>
      <c r="I9" s="120">
        <v>-18</v>
      </c>
    </row>
    <row r="10" spans="1:9" ht="15" thickBot="1" x14ac:dyDescent="0.35">
      <c r="A10" s="123" t="s">
        <v>115</v>
      </c>
      <c r="B10" s="121">
        <v>-9.1999999999999993</v>
      </c>
      <c r="C10" s="121">
        <v>-7.7</v>
      </c>
      <c r="D10" s="121">
        <v>-3</v>
      </c>
      <c r="E10" s="121">
        <v>-18.7</v>
      </c>
      <c r="F10" s="121">
        <v>-2.8</v>
      </c>
      <c r="G10" s="121">
        <v>-2.4</v>
      </c>
      <c r="H10" s="121">
        <v>4.5</v>
      </c>
      <c r="I10" s="121">
        <v>-18.100000000000001</v>
      </c>
    </row>
    <row r="11" spans="1:9" ht="15" thickTop="1" x14ac:dyDescent="0.3"/>
  </sheetData>
  <mergeCells count="7">
    <mergeCell ref="A4:A6"/>
    <mergeCell ref="B4:E4"/>
    <mergeCell ref="F4:I4"/>
    <mergeCell ref="B5:B6"/>
    <mergeCell ref="C5:E5"/>
    <mergeCell ref="F5:F6"/>
    <mergeCell ref="G5:I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"/>
  <sheetViews>
    <sheetView tabSelected="1" workbookViewId="0">
      <selection activeCell="E18" sqref="E18"/>
    </sheetView>
  </sheetViews>
  <sheetFormatPr defaultRowHeight="14.4" x14ac:dyDescent="0.3"/>
  <cols>
    <col min="1" max="1" width="16.33203125" customWidth="1"/>
    <col min="2" max="2" width="9.6640625" customWidth="1"/>
    <col min="3" max="3" width="11.33203125" bestFit="1" customWidth="1"/>
    <col min="4" max="4" width="11.44140625" bestFit="1" customWidth="1"/>
    <col min="5" max="5" width="12.44140625" bestFit="1" customWidth="1"/>
  </cols>
  <sheetData>
    <row r="1" spans="1:5" s="180" customFormat="1" x14ac:dyDescent="0.3">
      <c r="A1" s="180" t="s">
        <v>198</v>
      </c>
    </row>
    <row r="3" spans="1:5" x14ac:dyDescent="0.3">
      <c r="A3" s="124" t="s">
        <v>211</v>
      </c>
    </row>
    <row r="4" spans="1:5" ht="15" thickBot="1" x14ac:dyDescent="0.35">
      <c r="A4" s="119" t="s">
        <v>188</v>
      </c>
      <c r="B4" s="119" t="s">
        <v>189</v>
      </c>
      <c r="C4" s="119" t="s">
        <v>190</v>
      </c>
      <c r="D4" s="119" t="s">
        <v>191</v>
      </c>
      <c r="E4" s="119" t="s">
        <v>192</v>
      </c>
    </row>
    <row r="5" spans="1:5" ht="15" thickBot="1" x14ac:dyDescent="0.35">
      <c r="A5" s="122" t="s">
        <v>193</v>
      </c>
      <c r="B5" s="126">
        <v>2033</v>
      </c>
      <c r="C5" s="125">
        <v>194860</v>
      </c>
      <c r="D5" s="125">
        <v>20222283</v>
      </c>
      <c r="E5" s="125">
        <v>380520050.06</v>
      </c>
    </row>
    <row r="6" spans="1:5" ht="15" thickBot="1" x14ac:dyDescent="0.35">
      <c r="A6" s="122" t="s">
        <v>194</v>
      </c>
      <c r="B6" s="126">
        <v>1414</v>
      </c>
      <c r="C6" s="125">
        <v>73966</v>
      </c>
      <c r="D6" s="125">
        <v>7262623</v>
      </c>
      <c r="E6" s="125">
        <v>122994742.34999999</v>
      </c>
    </row>
    <row r="7" spans="1:5" ht="15" thickBot="1" x14ac:dyDescent="0.35">
      <c r="A7" s="122" t="s">
        <v>195</v>
      </c>
      <c r="B7" s="126">
        <v>3277</v>
      </c>
      <c r="C7" s="125">
        <v>109356</v>
      </c>
      <c r="D7" s="125">
        <v>20576392</v>
      </c>
      <c r="E7" s="125">
        <v>278711185.94</v>
      </c>
    </row>
    <row r="8" spans="1:5" ht="15" thickBot="1" x14ac:dyDescent="0.35">
      <c r="A8" s="122" t="s">
        <v>196</v>
      </c>
      <c r="B8" s="126">
        <v>6724</v>
      </c>
      <c r="C8" s="125">
        <v>378182</v>
      </c>
      <c r="D8" s="125">
        <v>48061298</v>
      </c>
      <c r="E8" s="125">
        <v>782225978.35000002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8"/>
  <sheetViews>
    <sheetView zoomScale="70" zoomScaleNormal="70" workbookViewId="0">
      <selection sqref="A1:XFD1"/>
    </sheetView>
  </sheetViews>
  <sheetFormatPr defaultRowHeight="14.4" x14ac:dyDescent="0.3"/>
  <cols>
    <col min="7" max="7" width="10" bestFit="1" customWidth="1"/>
  </cols>
  <sheetData>
    <row r="1" spans="1:14" s="180" customFormat="1" x14ac:dyDescent="0.3">
      <c r="A1" s="180" t="s">
        <v>198</v>
      </c>
    </row>
    <row r="2" spans="1:14" x14ac:dyDescent="0.3">
      <c r="A2" s="129" t="s">
        <v>0</v>
      </c>
      <c r="B2" s="129"/>
      <c r="C2" s="129"/>
      <c r="D2" s="129"/>
      <c r="E2" s="15" t="s">
        <v>6</v>
      </c>
      <c r="F2" s="16"/>
      <c r="G2">
        <v>2019</v>
      </c>
      <c r="H2">
        <v>2020</v>
      </c>
      <c r="I2">
        <v>2021</v>
      </c>
      <c r="N2" s="103" t="s">
        <v>200</v>
      </c>
    </row>
    <row r="3" spans="1:14" x14ac:dyDescent="0.3">
      <c r="A3" s="130" t="s">
        <v>7</v>
      </c>
      <c r="B3" s="133" t="s">
        <v>8</v>
      </c>
      <c r="C3" s="130" t="s">
        <v>9</v>
      </c>
      <c r="D3" s="20">
        <v>43466</v>
      </c>
      <c r="E3" s="17">
        <v>1277565</v>
      </c>
      <c r="F3" s="42" t="s">
        <v>173</v>
      </c>
      <c r="G3" s="13">
        <f>+E3</f>
        <v>1277565</v>
      </c>
      <c r="H3">
        <v>1292570</v>
      </c>
      <c r="I3">
        <v>1053968</v>
      </c>
      <c r="K3">
        <f>(H3-G3)/G3*100</f>
        <v>1.174499927596639</v>
      </c>
      <c r="L3">
        <f>(I3-G3)/G3*100</f>
        <v>-17.501810084027035</v>
      </c>
    </row>
    <row r="4" spans="1:14" x14ac:dyDescent="0.3">
      <c r="A4" s="131"/>
      <c r="B4" s="131"/>
      <c r="C4" s="131"/>
      <c r="D4" s="20">
        <v>43497</v>
      </c>
      <c r="E4" s="18">
        <v>864292</v>
      </c>
      <c r="F4" s="42" t="s">
        <v>174</v>
      </c>
      <c r="G4" s="13">
        <f>E3+E4</f>
        <v>2141857</v>
      </c>
      <c r="H4">
        <v>2166597</v>
      </c>
      <c r="I4">
        <v>1773765</v>
      </c>
      <c r="K4">
        <f t="shared" ref="K4:K13" si="0">(H4-G4)/G4*100</f>
        <v>1.155072444145431</v>
      </c>
      <c r="L4">
        <f t="shared" ref="L4:L13" si="1">(I4-G4)/G4*100</f>
        <v>-17.185647781341146</v>
      </c>
    </row>
    <row r="5" spans="1:14" x14ac:dyDescent="0.3">
      <c r="A5" s="131"/>
      <c r="B5" s="131"/>
      <c r="C5" s="131"/>
      <c r="D5" s="20">
        <v>43525</v>
      </c>
      <c r="E5" s="18">
        <v>963397</v>
      </c>
      <c r="F5" s="42" t="s">
        <v>175</v>
      </c>
      <c r="G5" s="13">
        <f>G4+E5</f>
        <v>3105254</v>
      </c>
      <c r="H5">
        <v>2808494</v>
      </c>
      <c r="I5">
        <v>2540973</v>
      </c>
      <c r="K5">
        <f t="shared" si="0"/>
        <v>-9.556706150285935</v>
      </c>
      <c r="L5">
        <f t="shared" si="1"/>
        <v>-18.171814608402403</v>
      </c>
    </row>
    <row r="6" spans="1:14" x14ac:dyDescent="0.3">
      <c r="A6" s="131"/>
      <c r="B6" s="131"/>
      <c r="C6" s="131"/>
      <c r="D6" s="20">
        <v>43556</v>
      </c>
      <c r="E6" s="18">
        <v>1063693</v>
      </c>
      <c r="F6" s="42" t="s">
        <v>176</v>
      </c>
      <c r="G6" s="13">
        <f t="shared" ref="G6:G13" si="2">G5+E6</f>
        <v>4168947</v>
      </c>
      <c r="H6">
        <v>3141327</v>
      </c>
      <c r="I6">
        <v>3330438</v>
      </c>
      <c r="K6">
        <f t="shared" si="0"/>
        <v>-24.649389881905432</v>
      </c>
      <c r="L6">
        <f t="shared" si="1"/>
        <v>-20.11320844328316</v>
      </c>
    </row>
    <row r="7" spans="1:14" x14ac:dyDescent="0.3">
      <c r="A7" s="131"/>
      <c r="B7" s="131"/>
      <c r="C7" s="131"/>
      <c r="D7" s="20">
        <v>43586</v>
      </c>
      <c r="E7" s="18">
        <v>1094111</v>
      </c>
      <c r="F7" s="42" t="s">
        <v>177</v>
      </c>
      <c r="G7" s="13">
        <f t="shared" si="2"/>
        <v>5263058</v>
      </c>
      <c r="H7">
        <v>3752824</v>
      </c>
      <c r="I7">
        <v>4377245</v>
      </c>
      <c r="K7">
        <f t="shared" si="0"/>
        <v>-28.694990630922174</v>
      </c>
      <c r="L7">
        <f t="shared" si="1"/>
        <v>-16.83076644794718</v>
      </c>
    </row>
    <row r="8" spans="1:14" x14ac:dyDescent="0.3">
      <c r="A8" s="131"/>
      <c r="B8" s="131"/>
      <c r="C8" s="131"/>
      <c r="D8" s="20">
        <v>43617</v>
      </c>
      <c r="E8" s="18">
        <v>1211326</v>
      </c>
      <c r="F8" s="42" t="s">
        <v>178</v>
      </c>
      <c r="G8" s="13">
        <f t="shared" si="2"/>
        <v>6474384</v>
      </c>
      <c r="H8">
        <v>4673948</v>
      </c>
      <c r="I8">
        <v>5639629</v>
      </c>
      <c r="K8">
        <f t="shared" si="0"/>
        <v>-27.808606965542975</v>
      </c>
      <c r="L8">
        <f t="shared" si="1"/>
        <v>-12.893195707885106</v>
      </c>
    </row>
    <row r="9" spans="1:14" x14ac:dyDescent="0.3">
      <c r="A9" s="131"/>
      <c r="B9" s="131"/>
      <c r="C9" s="131"/>
      <c r="D9" s="20">
        <v>43647</v>
      </c>
      <c r="E9" s="18">
        <v>1106128</v>
      </c>
      <c r="F9" s="42" t="s">
        <v>179</v>
      </c>
      <c r="G9" s="13">
        <f t="shared" si="2"/>
        <v>7580512</v>
      </c>
      <c r="H9">
        <v>5705346</v>
      </c>
      <c r="I9">
        <v>6754944</v>
      </c>
      <c r="K9">
        <f t="shared" si="0"/>
        <v>-24.736666863663036</v>
      </c>
      <c r="L9">
        <f t="shared" si="1"/>
        <v>-10.890662794280914</v>
      </c>
    </row>
    <row r="10" spans="1:14" x14ac:dyDescent="0.3">
      <c r="A10" s="131"/>
      <c r="B10" s="131"/>
      <c r="C10" s="131"/>
      <c r="D10" s="20">
        <v>43678</v>
      </c>
      <c r="E10" s="18">
        <v>688995</v>
      </c>
      <c r="F10" s="42" t="s">
        <v>180</v>
      </c>
      <c r="G10" s="13">
        <f t="shared" si="2"/>
        <v>8269507</v>
      </c>
      <c r="H10">
        <v>6381116</v>
      </c>
      <c r="I10">
        <v>7456204</v>
      </c>
      <c r="K10">
        <f t="shared" si="0"/>
        <v>-22.835593464036005</v>
      </c>
      <c r="L10">
        <f t="shared" si="1"/>
        <v>-9.8349635594963534</v>
      </c>
    </row>
    <row r="11" spans="1:14" x14ac:dyDescent="0.3">
      <c r="A11" s="131"/>
      <c r="B11" s="131"/>
      <c r="C11" s="131"/>
      <c r="D11" s="20">
        <v>43709</v>
      </c>
      <c r="E11" s="18">
        <v>1550780</v>
      </c>
      <c r="F11" s="42" t="s">
        <v>181</v>
      </c>
      <c r="G11" s="13">
        <f t="shared" si="2"/>
        <v>9820287</v>
      </c>
      <c r="H11">
        <v>7773811</v>
      </c>
      <c r="I11">
        <v>9071421</v>
      </c>
      <c r="K11">
        <f t="shared" si="0"/>
        <v>-20.839268750495783</v>
      </c>
      <c r="L11">
        <f t="shared" si="1"/>
        <v>-7.6257038108967699</v>
      </c>
    </row>
    <row r="12" spans="1:14" x14ac:dyDescent="0.3">
      <c r="A12" s="131"/>
      <c r="B12" s="131"/>
      <c r="C12" s="131"/>
      <c r="D12" s="20">
        <v>43739</v>
      </c>
      <c r="E12" s="18">
        <v>1198269</v>
      </c>
      <c r="F12" s="42" t="s">
        <v>182</v>
      </c>
      <c r="G12" s="13">
        <f t="shared" si="2"/>
        <v>11018556</v>
      </c>
      <c r="H12">
        <v>8953022</v>
      </c>
      <c r="I12">
        <v>10310845</v>
      </c>
      <c r="K12">
        <f t="shared" si="0"/>
        <v>-18.745959089376139</v>
      </c>
      <c r="L12">
        <f t="shared" si="1"/>
        <v>-6.4229015126846019</v>
      </c>
    </row>
    <row r="13" spans="1:14" x14ac:dyDescent="0.3">
      <c r="A13" s="131"/>
      <c r="B13" s="131"/>
      <c r="C13" s="131"/>
      <c r="D13" s="20">
        <v>43770</v>
      </c>
      <c r="E13" s="18">
        <v>949211</v>
      </c>
      <c r="F13" s="42" t="s">
        <v>183</v>
      </c>
      <c r="G13" s="13">
        <f t="shared" si="2"/>
        <v>11967767</v>
      </c>
      <c r="H13">
        <v>9796674</v>
      </c>
      <c r="I13">
        <v>11335711</v>
      </c>
      <c r="K13">
        <f t="shared" si="0"/>
        <v>-18.141170362023257</v>
      </c>
      <c r="L13">
        <f t="shared" si="1"/>
        <v>-5.2813193973445509</v>
      </c>
    </row>
    <row r="14" spans="1:14" x14ac:dyDescent="0.3">
      <c r="A14" s="131"/>
      <c r="B14" s="131"/>
      <c r="C14" s="131"/>
      <c r="D14" s="20">
        <v>43800</v>
      </c>
      <c r="E14" s="18">
        <v>800919</v>
      </c>
      <c r="F14" s="42" t="s">
        <v>184</v>
      </c>
      <c r="G14" s="13">
        <f>G13+E14</f>
        <v>12768686</v>
      </c>
      <c r="H14">
        <v>10337401</v>
      </c>
      <c r="I14">
        <v>12169709</v>
      </c>
      <c r="K14">
        <f>(H14-G14)/G14*100</f>
        <v>-19.040996074302399</v>
      </c>
      <c r="L14">
        <f>(I14-G14)/G14*100</f>
        <v>-4.6909838647453617</v>
      </c>
    </row>
    <row r="15" spans="1:14" x14ac:dyDescent="0.3">
      <c r="A15" s="131"/>
      <c r="B15" s="134" t="s">
        <v>10</v>
      </c>
      <c r="C15" s="131" t="s">
        <v>9</v>
      </c>
      <c r="D15" s="20">
        <v>43831</v>
      </c>
      <c r="E15" s="18">
        <v>1292570</v>
      </c>
      <c r="F15" s="16"/>
      <c r="G15" s="13"/>
    </row>
    <row r="16" spans="1:14" x14ac:dyDescent="0.3">
      <c r="A16" s="131"/>
      <c r="B16" s="131"/>
      <c r="C16" s="131"/>
      <c r="D16" s="20">
        <v>43862</v>
      </c>
      <c r="E16" s="18">
        <v>874027</v>
      </c>
      <c r="F16" s="16"/>
      <c r="G16" s="13"/>
    </row>
    <row r="17" spans="1:14" x14ac:dyDescent="0.3">
      <c r="A17" s="131"/>
      <c r="B17" s="131"/>
      <c r="C17" s="131"/>
      <c r="D17" s="20">
        <v>43891</v>
      </c>
      <c r="E17" s="18">
        <v>641897</v>
      </c>
      <c r="F17" s="16"/>
      <c r="G17" s="13"/>
    </row>
    <row r="18" spans="1:14" x14ac:dyDescent="0.3">
      <c r="A18" s="131"/>
      <c r="B18" s="131"/>
      <c r="C18" s="131"/>
      <c r="D18" s="20">
        <v>43922</v>
      </c>
      <c r="E18" s="18">
        <v>332833</v>
      </c>
      <c r="F18" s="16"/>
      <c r="G18" s="13"/>
    </row>
    <row r="19" spans="1:14" x14ac:dyDescent="0.3">
      <c r="A19" s="131"/>
      <c r="B19" s="131"/>
      <c r="C19" s="131"/>
      <c r="D19" s="20">
        <v>43952</v>
      </c>
      <c r="E19" s="18">
        <v>611497</v>
      </c>
      <c r="F19" s="16"/>
      <c r="G19" s="13"/>
    </row>
    <row r="20" spans="1:14" x14ac:dyDescent="0.3">
      <c r="A20" s="131"/>
      <c r="B20" s="131"/>
      <c r="C20" s="131"/>
      <c r="D20" s="20">
        <v>43983</v>
      </c>
      <c r="E20" s="18">
        <v>921124</v>
      </c>
      <c r="F20" s="16"/>
      <c r="G20" s="13"/>
      <c r="N20" s="107" t="s">
        <v>110</v>
      </c>
    </row>
    <row r="21" spans="1:14" x14ac:dyDescent="0.3">
      <c r="A21" s="131"/>
      <c r="B21" s="131"/>
      <c r="C21" s="131"/>
      <c r="D21" s="20">
        <v>44013</v>
      </c>
      <c r="E21" s="18">
        <v>1031398</v>
      </c>
      <c r="F21" s="16"/>
      <c r="G21" s="13"/>
    </row>
    <row r="22" spans="1:14" x14ac:dyDescent="0.3">
      <c r="A22" s="131"/>
      <c r="B22" s="131"/>
      <c r="C22" s="131"/>
      <c r="D22" s="20">
        <v>44044</v>
      </c>
      <c r="E22" s="18">
        <v>675770</v>
      </c>
      <c r="F22" s="16"/>
      <c r="G22" s="13"/>
    </row>
    <row r="23" spans="1:14" x14ac:dyDescent="0.3">
      <c r="A23" s="131"/>
      <c r="B23" s="131"/>
      <c r="C23" s="131"/>
      <c r="D23" s="20">
        <v>44075</v>
      </c>
      <c r="E23" s="18">
        <v>1392695</v>
      </c>
      <c r="F23" s="16"/>
      <c r="G23" s="13"/>
    </row>
    <row r="24" spans="1:14" x14ac:dyDescent="0.3">
      <c r="A24" s="131"/>
      <c r="B24" s="131"/>
      <c r="C24" s="131"/>
      <c r="D24" s="20">
        <v>44105</v>
      </c>
      <c r="E24" s="18">
        <v>1179211</v>
      </c>
      <c r="F24" s="16"/>
      <c r="G24" s="13"/>
    </row>
    <row r="25" spans="1:14" x14ac:dyDescent="0.3">
      <c r="A25" s="131"/>
      <c r="B25" s="131"/>
      <c r="C25" s="131"/>
      <c r="D25" s="20">
        <v>44136</v>
      </c>
      <c r="E25" s="18">
        <v>843652</v>
      </c>
      <c r="F25" s="16"/>
      <c r="G25" s="13"/>
    </row>
    <row r="26" spans="1:14" x14ac:dyDescent="0.3">
      <c r="A26" s="131"/>
      <c r="B26" s="131"/>
      <c r="C26" s="131"/>
      <c r="D26" s="20">
        <v>44166</v>
      </c>
      <c r="E26" s="18">
        <v>540727</v>
      </c>
      <c r="F26" s="16"/>
      <c r="G26" s="13"/>
    </row>
    <row r="27" spans="1:14" x14ac:dyDescent="0.3">
      <c r="A27" s="131"/>
      <c r="B27" s="134" t="s">
        <v>11</v>
      </c>
      <c r="C27" s="131" t="s">
        <v>9</v>
      </c>
      <c r="D27" s="20">
        <v>44197</v>
      </c>
      <c r="E27" s="18">
        <v>1053968</v>
      </c>
      <c r="F27" s="16"/>
      <c r="G27" s="13"/>
    </row>
    <row r="28" spans="1:14" x14ac:dyDescent="0.3">
      <c r="A28" s="131"/>
      <c r="B28" s="131"/>
      <c r="C28" s="131"/>
      <c r="D28" s="20">
        <v>44228</v>
      </c>
      <c r="E28" s="18">
        <v>719797</v>
      </c>
      <c r="F28" s="16"/>
      <c r="G28" s="13"/>
    </row>
    <row r="29" spans="1:14" x14ac:dyDescent="0.3">
      <c r="A29" s="131"/>
      <c r="B29" s="131"/>
      <c r="C29" s="131"/>
      <c r="D29" s="20">
        <v>44256</v>
      </c>
      <c r="E29" s="18">
        <v>767208</v>
      </c>
      <c r="F29" s="16"/>
      <c r="G29" s="13"/>
    </row>
    <row r="30" spans="1:14" x14ac:dyDescent="0.3">
      <c r="A30" s="131"/>
      <c r="B30" s="131"/>
      <c r="C30" s="131"/>
      <c r="D30" s="20">
        <v>44287</v>
      </c>
      <c r="E30" s="18">
        <v>789465</v>
      </c>
      <c r="F30" s="16"/>
      <c r="G30" s="13"/>
    </row>
    <row r="31" spans="1:14" x14ac:dyDescent="0.3">
      <c r="A31" s="131"/>
      <c r="B31" s="131"/>
      <c r="C31" s="131"/>
      <c r="D31" s="20">
        <v>44317</v>
      </c>
      <c r="E31" s="18">
        <v>1046807</v>
      </c>
      <c r="F31" s="16"/>
      <c r="G31" s="13"/>
    </row>
    <row r="32" spans="1:14" x14ac:dyDescent="0.3">
      <c r="A32" s="131"/>
      <c r="B32" s="131"/>
      <c r="C32" s="131"/>
      <c r="D32" s="20">
        <v>44348</v>
      </c>
      <c r="E32" s="18">
        <v>1262384</v>
      </c>
      <c r="F32" s="16"/>
      <c r="G32" s="13"/>
    </row>
    <row r="33" spans="1:7" x14ac:dyDescent="0.3">
      <c r="A33" s="131"/>
      <c r="B33" s="131"/>
      <c r="C33" s="131"/>
      <c r="D33" s="20">
        <v>44378</v>
      </c>
      <c r="E33" s="18">
        <v>1115315</v>
      </c>
      <c r="F33" s="16"/>
      <c r="G33" s="13"/>
    </row>
    <row r="34" spans="1:7" x14ac:dyDescent="0.3">
      <c r="A34" s="131"/>
      <c r="B34" s="131"/>
      <c r="C34" s="131"/>
      <c r="D34" s="20">
        <v>44409</v>
      </c>
      <c r="E34" s="18">
        <v>701260</v>
      </c>
      <c r="F34" s="16"/>
      <c r="G34" s="13"/>
    </row>
    <row r="35" spans="1:7" x14ac:dyDescent="0.3">
      <c r="A35" s="131"/>
      <c r="B35" s="131"/>
      <c r="C35" s="131"/>
      <c r="D35" s="20">
        <v>44440</v>
      </c>
      <c r="E35" s="18">
        <v>1615217</v>
      </c>
      <c r="F35" s="16"/>
      <c r="G35" s="13"/>
    </row>
    <row r="36" spans="1:7" x14ac:dyDescent="0.3">
      <c r="A36" s="131"/>
      <c r="B36" s="131"/>
      <c r="C36" s="131"/>
      <c r="D36" s="20">
        <v>44470</v>
      </c>
      <c r="E36" s="18">
        <v>1239424</v>
      </c>
      <c r="F36" s="16"/>
      <c r="G36" s="13"/>
    </row>
    <row r="37" spans="1:7" x14ac:dyDescent="0.3">
      <c r="A37" s="131"/>
      <c r="B37" s="131"/>
      <c r="C37" s="131"/>
      <c r="D37" s="20">
        <v>44501</v>
      </c>
      <c r="E37" s="18">
        <v>1024866</v>
      </c>
      <c r="F37" s="16"/>
      <c r="G37" s="13"/>
    </row>
    <row r="38" spans="1:7" x14ac:dyDescent="0.3">
      <c r="A38" s="132"/>
      <c r="B38" s="132"/>
      <c r="C38" s="132"/>
      <c r="D38" s="20">
        <v>44531</v>
      </c>
      <c r="E38" s="19">
        <v>833998</v>
      </c>
      <c r="F38" s="16"/>
      <c r="G38" s="13"/>
    </row>
  </sheetData>
  <mergeCells count="8">
    <mergeCell ref="A2:D2"/>
    <mergeCell ref="A3:A38"/>
    <mergeCell ref="B3:B14"/>
    <mergeCell ref="C3:C14"/>
    <mergeCell ref="B15:B26"/>
    <mergeCell ref="C15:C26"/>
    <mergeCell ref="B27:B38"/>
    <mergeCell ref="C27:C38"/>
  </mergeCells>
  <phoneticPr fontId="7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7"/>
  <sheetViews>
    <sheetView topLeftCell="A85" zoomScale="95" zoomScaleNormal="95" workbookViewId="0">
      <selection activeCell="O96" sqref="O96"/>
    </sheetView>
  </sheetViews>
  <sheetFormatPr defaultRowHeight="14.4" x14ac:dyDescent="0.3"/>
  <cols>
    <col min="1" max="1" width="16.5546875" customWidth="1"/>
    <col min="3" max="3" width="10.5546875" bestFit="1" customWidth="1"/>
    <col min="4" max="5" width="9.5546875" bestFit="1" customWidth="1"/>
    <col min="7" max="7" width="10.5546875" bestFit="1" customWidth="1"/>
    <col min="8" max="12" width="11.109375" bestFit="1" customWidth="1"/>
  </cols>
  <sheetData>
    <row r="1" spans="1:22" x14ac:dyDescent="0.3">
      <c r="A1" t="s">
        <v>33</v>
      </c>
    </row>
    <row r="2" spans="1:22" x14ac:dyDescent="0.3">
      <c r="A2" s="148"/>
      <c r="B2" s="149" t="s">
        <v>31</v>
      </c>
      <c r="C2" s="149"/>
      <c r="D2" s="139"/>
      <c r="E2" s="139"/>
      <c r="F2" s="149" t="s">
        <v>32</v>
      </c>
      <c r="G2" s="149"/>
      <c r="H2" s="139"/>
      <c r="I2" s="150"/>
      <c r="J2" s="148"/>
      <c r="K2" s="149" t="s">
        <v>29</v>
      </c>
      <c r="L2" s="149"/>
      <c r="M2" s="139"/>
      <c r="N2" s="139"/>
      <c r="O2" s="149" t="s">
        <v>30</v>
      </c>
      <c r="P2" s="149"/>
      <c r="Q2" s="139"/>
      <c r="R2" s="139"/>
    </row>
    <row r="3" spans="1:22" x14ac:dyDescent="0.3">
      <c r="A3" s="148"/>
      <c r="B3" s="139" t="s">
        <v>23</v>
      </c>
      <c r="C3" s="147" t="s">
        <v>28</v>
      </c>
      <c r="D3" s="135"/>
      <c r="E3" s="136"/>
      <c r="F3" s="147" t="s">
        <v>23</v>
      </c>
      <c r="G3" s="147" t="s">
        <v>28</v>
      </c>
      <c r="H3" s="135"/>
      <c r="I3" s="136"/>
      <c r="J3" s="148"/>
      <c r="K3" s="139" t="s">
        <v>23</v>
      </c>
      <c r="L3" s="147" t="s">
        <v>28</v>
      </c>
      <c r="M3" s="135"/>
      <c r="N3" s="136"/>
      <c r="O3" s="139" t="s">
        <v>23</v>
      </c>
      <c r="P3" s="147" t="s">
        <v>28</v>
      </c>
      <c r="Q3" s="135"/>
      <c r="R3" s="136"/>
    </row>
    <row r="4" spans="1:22" x14ac:dyDescent="0.3">
      <c r="A4" s="148"/>
      <c r="B4" s="140"/>
      <c r="C4" s="46" t="s">
        <v>27</v>
      </c>
      <c r="D4" s="47" t="s">
        <v>21</v>
      </c>
      <c r="E4" s="47" t="s">
        <v>22</v>
      </c>
      <c r="F4" s="151"/>
      <c r="G4" s="46" t="s">
        <v>27</v>
      </c>
      <c r="H4" s="47" t="s">
        <v>21</v>
      </c>
      <c r="I4" s="47" t="s">
        <v>22</v>
      </c>
      <c r="J4" s="148"/>
      <c r="K4" s="140"/>
      <c r="L4" s="46" t="s">
        <v>27</v>
      </c>
      <c r="M4" s="47" t="s">
        <v>21</v>
      </c>
      <c r="N4" s="47" t="s">
        <v>22</v>
      </c>
      <c r="O4" s="140"/>
      <c r="P4" s="46" t="s">
        <v>27</v>
      </c>
      <c r="Q4" s="47" t="s">
        <v>21</v>
      </c>
      <c r="R4" s="47" t="s">
        <v>22</v>
      </c>
    </row>
    <row r="5" spans="1:22" x14ac:dyDescent="0.3">
      <c r="A5" s="52" t="s">
        <v>25</v>
      </c>
      <c r="B5" s="54">
        <v>3124586</v>
      </c>
      <c r="C5" s="53">
        <v>1177223</v>
      </c>
      <c r="D5" s="54">
        <v>860617</v>
      </c>
      <c r="E5" s="54">
        <v>316606</v>
      </c>
      <c r="F5" s="55">
        <v>3892620</v>
      </c>
      <c r="G5" s="53">
        <v>1354544</v>
      </c>
      <c r="H5" s="54">
        <v>1006771</v>
      </c>
      <c r="I5" s="54">
        <v>347773</v>
      </c>
      <c r="J5" s="52" t="s">
        <v>25</v>
      </c>
      <c r="K5" s="60">
        <v>-22.216687465568544</v>
      </c>
      <c r="L5" s="60">
        <v>-16.965930034653283</v>
      </c>
      <c r="M5" s="60">
        <v>-13.509393080285134</v>
      </c>
      <c r="N5" s="60">
        <v>-25.102314072265671</v>
      </c>
      <c r="O5" s="60">
        <v>-3.0972813557448657</v>
      </c>
      <c r="P5" s="60">
        <v>-4.4587972991178333</v>
      </c>
      <c r="Q5" s="60">
        <v>1.1788458968022422</v>
      </c>
      <c r="R5" s="60">
        <v>-17.729313632256019</v>
      </c>
    </row>
    <row r="6" spans="1:22" x14ac:dyDescent="0.3">
      <c r="A6" s="52" t="s">
        <v>24</v>
      </c>
      <c r="B6" s="54">
        <v>1849437</v>
      </c>
      <c r="C6" s="53">
        <v>435828</v>
      </c>
      <c r="D6" s="54">
        <v>312261</v>
      </c>
      <c r="E6" s="54">
        <v>123567</v>
      </c>
      <c r="F6" s="55">
        <v>2345215</v>
      </c>
      <c r="G6" s="53">
        <v>482071</v>
      </c>
      <c r="H6" s="54">
        <v>353527</v>
      </c>
      <c r="I6" s="54">
        <v>128544</v>
      </c>
      <c r="J6" s="52" t="s">
        <v>24</v>
      </c>
      <c r="K6" s="60">
        <v>-23.415491426756503</v>
      </c>
      <c r="L6" s="60">
        <v>-20.354380136291621</v>
      </c>
      <c r="M6" s="60">
        <v>-18.743396913789066</v>
      </c>
      <c r="N6" s="60">
        <v>-24.154334362474604</v>
      </c>
      <c r="O6" s="60">
        <v>-2.8855060899077682</v>
      </c>
      <c r="P6" s="60">
        <v>-11.903678484820242</v>
      </c>
      <c r="Q6" s="60">
        <v>-8.005152358895625</v>
      </c>
      <c r="R6" s="60">
        <v>-21.099442054026849</v>
      </c>
    </row>
    <row r="7" spans="1:22" x14ac:dyDescent="0.3">
      <c r="A7" s="52" t="s">
        <v>26</v>
      </c>
      <c r="B7" s="54">
        <v>3196018</v>
      </c>
      <c r="C7" s="53">
        <v>476284</v>
      </c>
      <c r="D7" s="54">
        <v>333169</v>
      </c>
      <c r="E7" s="54">
        <v>143115</v>
      </c>
      <c r="F7" s="55">
        <v>3524432</v>
      </c>
      <c r="G7" s="53">
        <v>484876</v>
      </c>
      <c r="H7" s="54">
        <v>344716</v>
      </c>
      <c r="I7" s="54">
        <v>140160</v>
      </c>
      <c r="J7" s="52" t="s">
        <v>26</v>
      </c>
      <c r="K7" s="60">
        <v>-15.099166855496463</v>
      </c>
      <c r="L7" s="60">
        <v>-2.4635787628452186</v>
      </c>
      <c r="M7" s="60">
        <v>3.2720318152089347</v>
      </c>
      <c r="N7" s="60">
        <v>-13.630575554764304</v>
      </c>
      <c r="O7" s="60">
        <v>-6.3749912668987179</v>
      </c>
      <c r="P7" s="60">
        <v>-0.70405517761112724</v>
      </c>
      <c r="Q7" s="60">
        <v>6.8512428203451199</v>
      </c>
      <c r="R7" s="60">
        <v>-15.413908184018203</v>
      </c>
    </row>
    <row r="8" spans="1:22" x14ac:dyDescent="0.3">
      <c r="A8" s="56" t="s">
        <v>5</v>
      </c>
      <c r="B8" s="58">
        <v>8217229</v>
      </c>
      <c r="C8" s="53">
        <v>2106501</v>
      </c>
      <c r="D8" s="58">
        <v>1522901</v>
      </c>
      <c r="E8" s="58">
        <v>583600</v>
      </c>
      <c r="F8" s="59">
        <v>9811973</v>
      </c>
      <c r="G8" s="53">
        <v>2342825</v>
      </c>
      <c r="H8" s="58">
        <v>1726052</v>
      </c>
      <c r="I8" s="58">
        <v>616773</v>
      </c>
      <c r="J8" s="56" t="s">
        <v>5</v>
      </c>
      <c r="K8" s="60">
        <v>-19.861528246926891</v>
      </c>
      <c r="L8" s="60">
        <v>-15.364312966671273</v>
      </c>
      <c r="M8" s="60">
        <v>-12.328466661638995</v>
      </c>
      <c r="N8" s="60">
        <v>-22.378237177313057</v>
      </c>
      <c r="O8" s="60">
        <v>-4.3087978803540699</v>
      </c>
      <c r="P8" s="60">
        <v>-5.8692099012255996</v>
      </c>
      <c r="Q8" s="60">
        <v>-0.63331400941709892</v>
      </c>
      <c r="R8" s="60">
        <v>-17.96605976450121</v>
      </c>
    </row>
    <row r="9" spans="1:22" x14ac:dyDescent="0.3">
      <c r="C9" s="34">
        <f>C8/$C$8*100</f>
        <v>100</v>
      </c>
      <c r="D9" s="34">
        <f>D8/$C$8*100</f>
        <v>72.295289677052139</v>
      </c>
      <c r="E9" s="34">
        <f>E8/$C$8*100</f>
        <v>27.704710322947861</v>
      </c>
      <c r="F9" s="34"/>
      <c r="G9" s="34">
        <f>G8/$G$8*100</f>
        <v>100</v>
      </c>
      <c r="H9" s="34">
        <f>H8/$G$8*100</f>
        <v>73.673961990332188</v>
      </c>
      <c r="I9" s="34">
        <f>I8/$G$8*100</f>
        <v>26.326038009667819</v>
      </c>
    </row>
    <row r="10" spans="1:22" x14ac:dyDescent="0.3">
      <c r="B10">
        <f>B8/(B8+C8)</f>
        <v>0.79595543471206631</v>
      </c>
      <c r="C10">
        <f>C8/(B8+C8)</f>
        <v>0.20404456528793372</v>
      </c>
      <c r="F10">
        <f>F8/(G8+F8)</f>
        <v>0.80725101313900893</v>
      </c>
      <c r="G10">
        <f>G8/(F8+G8)</f>
        <v>0.19274898686099104</v>
      </c>
    </row>
    <row r="15" spans="1:22" x14ac:dyDescent="0.3">
      <c r="A15" s="61"/>
      <c r="B15" s="145" t="s">
        <v>8</v>
      </c>
      <c r="C15" s="145"/>
      <c r="D15" s="145"/>
      <c r="E15" s="145"/>
      <c r="F15" s="149" t="s">
        <v>31</v>
      </c>
      <c r="G15" s="149"/>
      <c r="H15" s="139"/>
      <c r="I15" s="139"/>
      <c r="J15" s="149" t="s">
        <v>32</v>
      </c>
      <c r="K15" s="149"/>
      <c r="L15" s="139"/>
      <c r="M15" s="150"/>
      <c r="N15" s="61"/>
      <c r="O15" s="149" t="s">
        <v>29</v>
      </c>
      <c r="P15" s="149"/>
      <c r="Q15" s="139"/>
      <c r="R15" s="139"/>
      <c r="S15" s="149" t="s">
        <v>30</v>
      </c>
      <c r="T15" s="149"/>
      <c r="U15" s="139"/>
      <c r="V15" s="139"/>
    </row>
    <row r="16" spans="1:22" x14ac:dyDescent="0.3">
      <c r="A16" s="61"/>
      <c r="B16" s="135" t="s">
        <v>23</v>
      </c>
      <c r="C16" s="147" t="s">
        <v>28</v>
      </c>
      <c r="D16" s="135"/>
      <c r="E16" s="136"/>
      <c r="F16" s="135" t="s">
        <v>23</v>
      </c>
      <c r="G16" s="147" t="s">
        <v>28</v>
      </c>
      <c r="H16" s="135"/>
      <c r="I16" s="136"/>
      <c r="J16" s="135" t="s">
        <v>23</v>
      </c>
      <c r="K16" s="147" t="s">
        <v>28</v>
      </c>
      <c r="L16" s="135"/>
      <c r="M16" s="136"/>
      <c r="N16" s="61"/>
      <c r="O16" s="139" t="s">
        <v>23</v>
      </c>
      <c r="P16" s="147" t="s">
        <v>28</v>
      </c>
      <c r="Q16" s="135"/>
      <c r="R16" s="136"/>
      <c r="S16" s="139" t="s">
        <v>23</v>
      </c>
      <c r="T16" s="147" t="s">
        <v>28</v>
      </c>
      <c r="U16" s="135"/>
      <c r="V16" s="136"/>
    </row>
    <row r="17" spans="1:22" x14ac:dyDescent="0.3">
      <c r="A17" s="61"/>
      <c r="B17" s="146"/>
      <c r="C17" s="46" t="s">
        <v>27</v>
      </c>
      <c r="D17" s="46" t="s">
        <v>21</v>
      </c>
      <c r="E17" s="47" t="s">
        <v>22</v>
      </c>
      <c r="F17" s="146"/>
      <c r="G17" s="46" t="s">
        <v>27</v>
      </c>
      <c r="H17" s="47" t="s">
        <v>21</v>
      </c>
      <c r="I17" s="47" t="s">
        <v>22</v>
      </c>
      <c r="J17" s="146"/>
      <c r="K17" s="46" t="s">
        <v>27</v>
      </c>
      <c r="L17" s="47" t="s">
        <v>21</v>
      </c>
      <c r="M17" s="47" t="s">
        <v>22</v>
      </c>
      <c r="N17" s="61"/>
      <c r="O17" s="140"/>
      <c r="P17" s="46" t="s">
        <v>27</v>
      </c>
      <c r="Q17" s="47" t="s">
        <v>21</v>
      </c>
      <c r="R17" s="47" t="s">
        <v>22</v>
      </c>
      <c r="S17" s="140"/>
      <c r="T17" s="46" t="s">
        <v>27</v>
      </c>
      <c r="U17" s="47" t="s">
        <v>21</v>
      </c>
      <c r="V17" s="47" t="s">
        <v>22</v>
      </c>
    </row>
    <row r="18" spans="1:22" x14ac:dyDescent="0.3">
      <c r="A18" s="48" t="s">
        <v>3</v>
      </c>
      <c r="B18" s="50">
        <v>5405876</v>
      </c>
      <c r="C18" s="49">
        <f>D18+E18</f>
        <v>1573582</v>
      </c>
      <c r="D18" s="49">
        <v>1211094</v>
      </c>
      <c r="E18" s="50">
        <v>362488</v>
      </c>
      <c r="F18" s="50">
        <v>4355758</v>
      </c>
      <c r="G18" s="49">
        <f>H18+I18</f>
        <v>1326647</v>
      </c>
      <c r="H18" s="50">
        <v>1050268</v>
      </c>
      <c r="I18" s="50">
        <v>276379</v>
      </c>
      <c r="J18" s="51">
        <v>5162199</v>
      </c>
      <c r="K18" s="49">
        <f>L18+M18</f>
        <v>1505964</v>
      </c>
      <c r="L18" s="50">
        <v>1209879</v>
      </c>
      <c r="M18" s="50">
        <v>296085</v>
      </c>
      <c r="N18" s="48" t="s">
        <v>3</v>
      </c>
      <c r="O18" s="60">
        <v>-19.425491816682438</v>
      </c>
      <c r="P18" s="60">
        <v>-15.692540967042074</v>
      </c>
      <c r="Q18" s="60">
        <v>-13.279398626365913</v>
      </c>
      <c r="R18" s="60">
        <v>-23.754993268742687</v>
      </c>
      <c r="S18" s="60">
        <v>-4.5076320655523725</v>
      </c>
      <c r="T18" s="60">
        <v>-4.2970750809300053</v>
      </c>
      <c r="U18" s="60">
        <v>-0.1003225183181487</v>
      </c>
      <c r="V18" s="60">
        <v>-18.318675376840059</v>
      </c>
    </row>
    <row r="19" spans="1:22" x14ac:dyDescent="0.3">
      <c r="A19" s="52" t="s">
        <v>4</v>
      </c>
      <c r="B19" s="54">
        <v>4847912</v>
      </c>
      <c r="C19" s="49">
        <f>D19+E19</f>
        <v>915322</v>
      </c>
      <c r="D19" s="53">
        <v>525959</v>
      </c>
      <c r="E19" s="54">
        <v>389363</v>
      </c>
      <c r="F19" s="54">
        <v>3861471</v>
      </c>
      <c r="G19" s="49">
        <f>H19+I19</f>
        <v>779854</v>
      </c>
      <c r="H19" s="54">
        <v>472633</v>
      </c>
      <c r="I19" s="54">
        <v>307221</v>
      </c>
      <c r="J19" s="55">
        <v>4649774</v>
      </c>
      <c r="K19" s="49">
        <f>L19+M19</f>
        <v>836861</v>
      </c>
      <c r="L19" s="54">
        <v>516173</v>
      </c>
      <c r="M19" s="54">
        <v>320688</v>
      </c>
      <c r="N19" s="52" t="s">
        <v>4</v>
      </c>
      <c r="O19" s="60">
        <v>-20.347749711628431</v>
      </c>
      <c r="P19" s="60">
        <v>-14.800037582402695</v>
      </c>
      <c r="Q19" s="60">
        <v>-10.138813101401441</v>
      </c>
      <c r="R19" s="60">
        <v>-21.096508913276299</v>
      </c>
      <c r="S19" s="60">
        <v>-4.0870791384002025</v>
      </c>
      <c r="T19" s="60">
        <v>-8.5719560985095953</v>
      </c>
      <c r="U19" s="60">
        <v>-1.8606013016223697</v>
      </c>
      <c r="V19" s="60">
        <v>-17.637782737445519</v>
      </c>
    </row>
    <row r="20" spans="1:22" ht="22.8" x14ac:dyDescent="0.3">
      <c r="A20" s="52" t="s">
        <v>34</v>
      </c>
      <c r="B20" s="54">
        <v>1774409</v>
      </c>
      <c r="C20" s="49">
        <v>424873</v>
      </c>
      <c r="D20" s="53">
        <v>327776</v>
      </c>
      <c r="E20" s="54">
        <v>97097</v>
      </c>
      <c r="F20" s="54">
        <v>1328284</v>
      </c>
      <c r="G20" s="49">
        <v>320535</v>
      </c>
      <c r="H20" s="54">
        <v>253919</v>
      </c>
      <c r="I20" s="54">
        <v>66616</v>
      </c>
      <c r="J20" s="55">
        <v>1797413</v>
      </c>
      <c r="K20" s="49">
        <v>366903</v>
      </c>
      <c r="L20" s="54">
        <v>290392</v>
      </c>
      <c r="M20" s="54">
        <v>76511</v>
      </c>
      <c r="N20" s="52" t="s">
        <v>34</v>
      </c>
      <c r="O20" s="60">
        <v>-25.142174098530834</v>
      </c>
      <c r="P20" s="60">
        <v>-24.557455992731946</v>
      </c>
      <c r="Q20" s="60">
        <v>-22.532766279410328</v>
      </c>
      <c r="R20" s="60">
        <v>-31.392319021184999</v>
      </c>
      <c r="S20" s="60">
        <v>1.2964316569629664</v>
      </c>
      <c r="T20" s="60">
        <v>-13.644077171295892</v>
      </c>
      <c r="U20" s="60">
        <v>-11.405349995118618</v>
      </c>
      <c r="V20" s="60">
        <v>-21.201478933437695</v>
      </c>
    </row>
    <row r="21" spans="1:22" x14ac:dyDescent="0.3">
      <c r="A21" s="52" t="s">
        <v>35</v>
      </c>
      <c r="B21" s="54">
        <v>2660964</v>
      </c>
      <c r="C21" s="49">
        <v>731755</v>
      </c>
      <c r="D21" s="53">
        <v>539005</v>
      </c>
      <c r="E21" s="54">
        <v>192750</v>
      </c>
      <c r="F21" s="54">
        <v>2124713</v>
      </c>
      <c r="G21" s="49">
        <v>605242</v>
      </c>
      <c r="H21" s="54">
        <v>467837</v>
      </c>
      <c r="I21" s="54">
        <v>137405</v>
      </c>
      <c r="J21" s="55">
        <v>2590773</v>
      </c>
      <c r="K21" s="49">
        <v>678674</v>
      </c>
      <c r="L21" s="54">
        <v>538158</v>
      </c>
      <c r="M21" s="54">
        <v>140516</v>
      </c>
      <c r="N21" s="52" t="s">
        <v>35</v>
      </c>
      <c r="O21" s="60">
        <v>-20.152508639726054</v>
      </c>
      <c r="P21" s="60">
        <v>-17.288983334586032</v>
      </c>
      <c r="Q21" s="60">
        <v>-13.203588092874835</v>
      </c>
      <c r="R21" s="60">
        <v>-28.713359273670559</v>
      </c>
      <c r="S21" s="60">
        <v>-2.6378034426621331</v>
      </c>
      <c r="T21" s="60">
        <v>-7.2539306188546719</v>
      </c>
      <c r="U21" s="60">
        <v>-0.15714139943043201</v>
      </c>
      <c r="V21" s="60">
        <v>-27.09935149156939</v>
      </c>
    </row>
    <row r="22" spans="1:22" ht="22.2" customHeight="1" x14ac:dyDescent="0.3">
      <c r="A22" s="52" t="s">
        <v>44</v>
      </c>
      <c r="B22" s="54">
        <v>4547424</v>
      </c>
      <c r="C22" s="54">
        <v>1131660</v>
      </c>
      <c r="D22" s="54">
        <v>747787</v>
      </c>
      <c r="E22" s="54">
        <v>383873</v>
      </c>
      <c r="F22" s="54">
        <v>3637234</v>
      </c>
      <c r="G22" s="54">
        <v>987836</v>
      </c>
      <c r="H22" s="54">
        <v>676146</v>
      </c>
      <c r="I22" s="54">
        <v>311690</v>
      </c>
      <c r="J22" s="54">
        <v>4122086</v>
      </c>
      <c r="K22" s="54">
        <v>1083949</v>
      </c>
      <c r="L22" s="54">
        <v>756745</v>
      </c>
      <c r="M22" s="54">
        <v>327204</v>
      </c>
      <c r="N22" s="52"/>
      <c r="O22" s="60">
        <v>-20.015507680832048</v>
      </c>
      <c r="P22" s="60">
        <v>-12.709117579485005</v>
      </c>
      <c r="Q22" s="60">
        <v>-9.580401905890314</v>
      </c>
      <c r="R22" s="60">
        <v>-18.803875239988223</v>
      </c>
      <c r="S22" s="60">
        <v>-9.3533833660551551</v>
      </c>
      <c r="T22" s="60">
        <v>-4.2160189456197088</v>
      </c>
      <c r="U22" s="60">
        <v>1.1979347060058547</v>
      </c>
      <c r="V22" s="60">
        <v>-14.762434450977278</v>
      </c>
    </row>
    <row r="23" spans="1:22" x14ac:dyDescent="0.3">
      <c r="A23" s="52" t="s">
        <v>45</v>
      </c>
      <c r="B23" s="54">
        <v>1270991</v>
      </c>
      <c r="C23" s="54">
        <v>200616</v>
      </c>
      <c r="D23" s="54">
        <v>122485</v>
      </c>
      <c r="E23" s="54">
        <v>78131</v>
      </c>
      <c r="F23" s="54">
        <v>1126998</v>
      </c>
      <c r="G23" s="54">
        <v>192888</v>
      </c>
      <c r="H23" s="54">
        <v>124999</v>
      </c>
      <c r="I23" s="54">
        <v>67889</v>
      </c>
      <c r="J23" s="54">
        <v>1301701</v>
      </c>
      <c r="K23" s="54">
        <v>213299</v>
      </c>
      <c r="L23" s="54">
        <v>140757</v>
      </c>
      <c r="M23" s="54">
        <v>72542</v>
      </c>
      <c r="N23" s="82"/>
      <c r="O23" s="60">
        <v>-11.329191158710014</v>
      </c>
      <c r="P23" s="60">
        <v>-3.8521354228974758</v>
      </c>
      <c r="Q23" s="60">
        <v>2.0524962240274318</v>
      </c>
      <c r="R23" s="60">
        <v>-13.108753247750574</v>
      </c>
      <c r="S23" s="60">
        <v>2.416224819845302</v>
      </c>
      <c r="T23" s="60">
        <v>6.3220281532878726</v>
      </c>
      <c r="U23" s="60">
        <v>14.917745030003674</v>
      </c>
      <c r="V23" s="60">
        <v>-7.1533706211362968</v>
      </c>
    </row>
    <row r="24" spans="1:22" x14ac:dyDescent="0.3">
      <c r="A24" s="56" t="s">
        <v>5</v>
      </c>
      <c r="B24" s="58">
        <v>10253788</v>
      </c>
      <c r="C24" s="49">
        <v>2488904</v>
      </c>
      <c r="D24" s="57">
        <v>1737053</v>
      </c>
      <c r="E24" s="58">
        <v>751851</v>
      </c>
      <c r="F24" s="58">
        <v>8217229</v>
      </c>
      <c r="G24" s="49">
        <v>2106501</v>
      </c>
      <c r="H24" s="58">
        <v>1522901</v>
      </c>
      <c r="I24" s="58">
        <v>583600</v>
      </c>
      <c r="J24" s="59">
        <v>9811973</v>
      </c>
      <c r="K24" s="49">
        <v>2342825</v>
      </c>
      <c r="L24" s="58">
        <v>1726052</v>
      </c>
      <c r="M24" s="58">
        <v>616773</v>
      </c>
      <c r="N24" s="56" t="s">
        <v>5</v>
      </c>
      <c r="O24" s="60">
        <v>-19.861528246926891</v>
      </c>
      <c r="P24" s="60">
        <v>-15.364312966671273</v>
      </c>
      <c r="Q24" s="60">
        <v>-12.328466661638995</v>
      </c>
      <c r="R24" s="60">
        <v>-22.378237177313057</v>
      </c>
      <c r="S24" s="60">
        <v>-4.3087978803540699</v>
      </c>
      <c r="T24" s="60">
        <v>-5.8692099012255996</v>
      </c>
      <c r="U24" s="60">
        <v>-0.63331400941709892</v>
      </c>
      <c r="V24" s="60">
        <v>-17.96605976450121</v>
      </c>
    </row>
    <row r="26" spans="1:22" x14ac:dyDescent="0.3">
      <c r="B26">
        <f>B24/(B24+C24)</f>
        <v>0.80467989024611131</v>
      </c>
      <c r="C26">
        <f>C24/(B24+C24)</f>
        <v>0.19532010975388875</v>
      </c>
    </row>
    <row r="31" spans="1:22" x14ac:dyDescent="0.3">
      <c r="A31" s="154"/>
      <c r="B31" s="156" t="s">
        <v>31</v>
      </c>
      <c r="C31" s="156"/>
      <c r="D31" s="152"/>
      <c r="E31" s="152"/>
      <c r="F31" s="156" t="s">
        <v>32</v>
      </c>
      <c r="G31" s="156"/>
      <c r="H31" s="152"/>
      <c r="I31" s="152"/>
      <c r="J31" s="157" t="s">
        <v>29</v>
      </c>
      <c r="K31" s="158"/>
      <c r="L31" s="158"/>
      <c r="M31" s="159"/>
      <c r="N31" s="156" t="s">
        <v>30</v>
      </c>
      <c r="O31" s="156"/>
      <c r="P31" s="152"/>
      <c r="Q31" s="152"/>
    </row>
    <row r="32" spans="1:22" x14ac:dyDescent="0.3">
      <c r="A32" s="155"/>
      <c r="B32" s="152" t="s">
        <v>23</v>
      </c>
      <c r="C32" s="152" t="s">
        <v>28</v>
      </c>
      <c r="D32" s="152"/>
      <c r="E32" s="152"/>
      <c r="F32" s="152" t="s">
        <v>23</v>
      </c>
      <c r="G32" s="152" t="s">
        <v>28</v>
      </c>
      <c r="H32" s="152"/>
      <c r="I32" s="152"/>
      <c r="J32" s="152" t="s">
        <v>23</v>
      </c>
      <c r="K32" s="152" t="s">
        <v>28</v>
      </c>
      <c r="L32" s="152"/>
      <c r="M32" s="152"/>
      <c r="N32" s="152" t="s">
        <v>23</v>
      </c>
      <c r="O32" s="152" t="s">
        <v>28</v>
      </c>
      <c r="P32" s="152"/>
      <c r="Q32" s="152"/>
    </row>
    <row r="33" spans="1:17" x14ac:dyDescent="0.3">
      <c r="A33" s="155"/>
      <c r="B33" s="152"/>
      <c r="C33" s="77" t="s">
        <v>27</v>
      </c>
      <c r="D33" s="77" t="s">
        <v>21</v>
      </c>
      <c r="E33" s="77" t="s">
        <v>22</v>
      </c>
      <c r="F33" s="152"/>
      <c r="G33" s="77" t="s">
        <v>27</v>
      </c>
      <c r="H33" s="77" t="s">
        <v>21</v>
      </c>
      <c r="I33" s="77" t="s">
        <v>22</v>
      </c>
      <c r="J33" s="152"/>
      <c r="K33" s="77" t="s">
        <v>27</v>
      </c>
      <c r="L33" s="77" t="s">
        <v>21</v>
      </c>
      <c r="M33" s="77" t="s">
        <v>22</v>
      </c>
      <c r="N33" s="152"/>
      <c r="O33" s="77" t="s">
        <v>27</v>
      </c>
      <c r="P33" s="77" t="s">
        <v>21</v>
      </c>
      <c r="Q33" s="77" t="s">
        <v>22</v>
      </c>
    </row>
    <row r="34" spans="1:17" x14ac:dyDescent="0.3">
      <c r="A34" s="62" t="s">
        <v>5</v>
      </c>
      <c r="B34" s="72">
        <v>8217229</v>
      </c>
      <c r="C34" s="73">
        <v>2106501</v>
      </c>
      <c r="D34" s="72">
        <v>1522901</v>
      </c>
      <c r="E34" s="72">
        <v>583600</v>
      </c>
      <c r="F34" s="74">
        <v>9811973</v>
      </c>
      <c r="G34" s="73">
        <v>2342825</v>
      </c>
      <c r="H34" s="72">
        <v>1726052</v>
      </c>
      <c r="I34" s="72">
        <v>616773</v>
      </c>
      <c r="J34" s="75">
        <v>-19.861528246926891</v>
      </c>
      <c r="K34" s="75">
        <v>-15.364312966671273</v>
      </c>
      <c r="L34" s="75">
        <v>-12.328466661638995</v>
      </c>
      <c r="M34" s="75">
        <v>-22.378237177313057</v>
      </c>
      <c r="N34" s="75">
        <v>-4.3087978803540699</v>
      </c>
      <c r="O34" s="75">
        <v>-5.8692099012255996</v>
      </c>
      <c r="P34" s="75">
        <v>-0.63331400941709892</v>
      </c>
      <c r="Q34" s="76">
        <v>-17.96605976450121</v>
      </c>
    </row>
    <row r="35" spans="1:17" x14ac:dyDescent="0.3">
      <c r="A35" s="64" t="s">
        <v>3</v>
      </c>
      <c r="B35" s="50">
        <v>4355758</v>
      </c>
      <c r="C35" s="49">
        <f>D35+E35</f>
        <v>1326647</v>
      </c>
      <c r="D35" s="50">
        <v>1050268</v>
      </c>
      <c r="E35" s="50">
        <v>276379</v>
      </c>
      <c r="F35" s="51">
        <v>5162199</v>
      </c>
      <c r="G35" s="49">
        <f>H35+I35</f>
        <v>1505964</v>
      </c>
      <c r="H35" s="50">
        <v>1209879</v>
      </c>
      <c r="I35" s="50">
        <v>296085</v>
      </c>
      <c r="J35" s="60">
        <v>-19.425491816682438</v>
      </c>
      <c r="K35" s="60">
        <v>-15.692540967042074</v>
      </c>
      <c r="L35" s="60">
        <v>-13.279398626365913</v>
      </c>
      <c r="M35" s="60">
        <v>-23.754993268742687</v>
      </c>
      <c r="N35" s="60">
        <v>-4.5076320655523725</v>
      </c>
      <c r="O35" s="60">
        <v>-4.2970750809300053</v>
      </c>
      <c r="P35" s="60">
        <v>-0.1003225183181487</v>
      </c>
      <c r="Q35" s="63">
        <v>-18.318675376840059</v>
      </c>
    </row>
    <row r="36" spans="1:17" x14ac:dyDescent="0.3">
      <c r="A36" s="65" t="s">
        <v>4</v>
      </c>
      <c r="B36" s="54">
        <v>3861471</v>
      </c>
      <c r="C36" s="49">
        <f>D36+E36</f>
        <v>779854</v>
      </c>
      <c r="D36" s="54">
        <v>472633</v>
      </c>
      <c r="E36" s="54">
        <v>307221</v>
      </c>
      <c r="F36" s="55">
        <v>4649774</v>
      </c>
      <c r="G36" s="49">
        <f>H36+I36</f>
        <v>836861</v>
      </c>
      <c r="H36" s="54">
        <v>516173</v>
      </c>
      <c r="I36" s="54">
        <v>320688</v>
      </c>
      <c r="J36" s="60">
        <v>-20.347749711628431</v>
      </c>
      <c r="K36" s="60">
        <v>-14.800037582402695</v>
      </c>
      <c r="L36" s="60">
        <v>-10.138813101401441</v>
      </c>
      <c r="M36" s="60">
        <v>-21.096508913276299</v>
      </c>
      <c r="N36" s="60">
        <v>-4.0870791384002025</v>
      </c>
      <c r="O36" s="60">
        <v>-8.5719560985095953</v>
      </c>
      <c r="P36" s="60">
        <v>-1.8606013016223697</v>
      </c>
      <c r="Q36" s="63">
        <v>-17.637782737445519</v>
      </c>
    </row>
    <row r="37" spans="1:17" x14ac:dyDescent="0.3">
      <c r="A37" s="65" t="s">
        <v>34</v>
      </c>
      <c r="B37" s="54">
        <v>1328284</v>
      </c>
      <c r="C37" s="49">
        <f>D37+E37</f>
        <v>320535</v>
      </c>
      <c r="D37" s="54">
        <v>253919</v>
      </c>
      <c r="E37" s="54">
        <v>66616</v>
      </c>
      <c r="F37" s="55">
        <v>1797413</v>
      </c>
      <c r="G37" s="49">
        <f>H37+I37</f>
        <v>366903</v>
      </c>
      <c r="H37" s="54">
        <v>290392</v>
      </c>
      <c r="I37" s="54">
        <v>76511</v>
      </c>
      <c r="J37" s="60">
        <v>-25.142174098530834</v>
      </c>
      <c r="K37" s="60">
        <v>-24.557455992731946</v>
      </c>
      <c r="L37" s="60">
        <v>-22.532766279410328</v>
      </c>
      <c r="M37" s="60">
        <v>-31.392319021184999</v>
      </c>
      <c r="N37" s="60">
        <v>1.2964316569629664</v>
      </c>
      <c r="O37" s="60">
        <v>-13.644077171295892</v>
      </c>
      <c r="P37" s="60">
        <v>-11.405349995118618</v>
      </c>
      <c r="Q37" s="63">
        <v>-21.201478933437695</v>
      </c>
    </row>
    <row r="38" spans="1:17" x14ac:dyDescent="0.3">
      <c r="A38" s="65" t="s">
        <v>35</v>
      </c>
      <c r="B38" s="54">
        <v>2124713</v>
      </c>
      <c r="C38" s="49">
        <f>D38+E38</f>
        <v>605242</v>
      </c>
      <c r="D38" s="54">
        <v>467837</v>
      </c>
      <c r="E38" s="54">
        <v>137405</v>
      </c>
      <c r="F38" s="55">
        <v>2590773</v>
      </c>
      <c r="G38" s="49">
        <f>H38+I38</f>
        <v>678674</v>
      </c>
      <c r="H38" s="54">
        <v>538158</v>
      </c>
      <c r="I38" s="54">
        <v>140516</v>
      </c>
      <c r="J38" s="60">
        <v>-20.152508639726054</v>
      </c>
      <c r="K38" s="60">
        <v>-17.288983334586032</v>
      </c>
      <c r="L38" s="60">
        <v>-13.203588092874835</v>
      </c>
      <c r="M38" s="60">
        <v>-28.713359273670559</v>
      </c>
      <c r="N38" s="60">
        <v>-2.6378034426621331</v>
      </c>
      <c r="O38" s="60">
        <v>-7.2539306188546719</v>
      </c>
      <c r="P38" s="60">
        <v>-0.15714139943043201</v>
      </c>
      <c r="Q38" s="63">
        <v>-27.09935149156939</v>
      </c>
    </row>
    <row r="39" spans="1:17" x14ac:dyDescent="0.3">
      <c r="A39" s="65" t="s">
        <v>44</v>
      </c>
      <c r="B39" s="54">
        <v>3637234</v>
      </c>
      <c r="C39" s="54">
        <v>987836</v>
      </c>
      <c r="D39" s="54">
        <v>676146</v>
      </c>
      <c r="E39" s="54">
        <v>311690</v>
      </c>
      <c r="F39" s="54">
        <v>4122086</v>
      </c>
      <c r="G39" s="54">
        <v>1083949</v>
      </c>
      <c r="H39" s="54">
        <v>756745</v>
      </c>
      <c r="I39" s="54">
        <v>327204</v>
      </c>
      <c r="J39" s="60">
        <v>-20.015507680832048</v>
      </c>
      <c r="K39" s="60">
        <v>-12.709117579485005</v>
      </c>
      <c r="L39" s="60">
        <v>-9.580401905890314</v>
      </c>
      <c r="M39" s="60">
        <v>-18.803875239988223</v>
      </c>
      <c r="N39" s="60">
        <v>-9.3533833660551551</v>
      </c>
      <c r="O39" s="60">
        <v>-4.2160189456197088</v>
      </c>
      <c r="P39" s="60">
        <v>1.1979347060058547</v>
      </c>
      <c r="Q39" s="60">
        <v>-14.762434450977278</v>
      </c>
    </row>
    <row r="40" spans="1:17" x14ac:dyDescent="0.3">
      <c r="A40" s="65" t="s">
        <v>45</v>
      </c>
      <c r="B40" s="54">
        <v>1126998</v>
      </c>
      <c r="C40" s="54">
        <v>192888</v>
      </c>
      <c r="D40" s="54">
        <v>124999</v>
      </c>
      <c r="E40" s="54">
        <v>67889</v>
      </c>
      <c r="F40" s="54">
        <v>1301701</v>
      </c>
      <c r="G40" s="54">
        <v>213299</v>
      </c>
      <c r="H40" s="54">
        <v>140757</v>
      </c>
      <c r="I40" s="54">
        <v>72542</v>
      </c>
      <c r="J40" s="60">
        <v>-11.329191158710014</v>
      </c>
      <c r="K40" s="60">
        <v>-3.8521354228974758</v>
      </c>
      <c r="L40" s="60">
        <v>2.0524962240274318</v>
      </c>
      <c r="M40" s="60">
        <v>-13.108753247750574</v>
      </c>
      <c r="N40" s="60">
        <v>2.416224819845302</v>
      </c>
      <c r="O40" s="60">
        <v>6.3220281532878726</v>
      </c>
      <c r="P40" s="60">
        <v>14.917745030003674</v>
      </c>
      <c r="Q40" s="60">
        <v>-7.1533706211362968</v>
      </c>
    </row>
    <row r="41" spans="1:17" x14ac:dyDescent="0.3">
      <c r="A41" s="65" t="s">
        <v>25</v>
      </c>
      <c r="B41" s="54">
        <v>3124586</v>
      </c>
      <c r="C41" s="53">
        <v>1177223</v>
      </c>
      <c r="D41" s="54">
        <v>860617</v>
      </c>
      <c r="E41" s="54">
        <v>316606</v>
      </c>
      <c r="F41" s="55">
        <v>3892620</v>
      </c>
      <c r="G41" s="53">
        <v>1354544</v>
      </c>
      <c r="H41" s="54">
        <v>1006771</v>
      </c>
      <c r="I41" s="54">
        <v>347773</v>
      </c>
      <c r="J41" s="60">
        <v>-22.216687465568544</v>
      </c>
      <c r="K41" s="60">
        <v>-16.965930034653283</v>
      </c>
      <c r="L41" s="60">
        <v>-13.509393080285134</v>
      </c>
      <c r="M41" s="60">
        <v>-25.102314072265671</v>
      </c>
      <c r="N41" s="60">
        <v>-3.0972813557448657</v>
      </c>
      <c r="O41" s="60">
        <v>-4.4587972991178333</v>
      </c>
      <c r="P41" s="60">
        <v>1.1788458968022422</v>
      </c>
      <c r="Q41" s="63">
        <v>-17.729313632256019</v>
      </c>
    </row>
    <row r="42" spans="1:17" x14ac:dyDescent="0.3">
      <c r="A42" s="65" t="s">
        <v>24</v>
      </c>
      <c r="B42" s="54">
        <v>1849437</v>
      </c>
      <c r="C42" s="53">
        <v>435828</v>
      </c>
      <c r="D42" s="54">
        <v>312261</v>
      </c>
      <c r="E42" s="54">
        <v>123567</v>
      </c>
      <c r="F42" s="55">
        <v>2345215</v>
      </c>
      <c r="G42" s="53">
        <v>482071</v>
      </c>
      <c r="H42" s="54">
        <v>353527</v>
      </c>
      <c r="I42" s="54">
        <v>128544</v>
      </c>
      <c r="J42" s="60">
        <v>-23.415491426756503</v>
      </c>
      <c r="K42" s="60">
        <v>-20.354380136291621</v>
      </c>
      <c r="L42" s="60">
        <v>-18.743396913789066</v>
      </c>
      <c r="M42" s="60">
        <v>-24.154334362474604</v>
      </c>
      <c r="N42" s="60">
        <v>-2.8855060899077682</v>
      </c>
      <c r="O42" s="60">
        <v>-11.903678484820242</v>
      </c>
      <c r="P42" s="60">
        <v>-8.005152358895625</v>
      </c>
      <c r="Q42" s="63">
        <v>-21.099442054026849</v>
      </c>
    </row>
    <row r="43" spans="1:17" x14ac:dyDescent="0.3">
      <c r="A43" s="66" t="s">
        <v>26</v>
      </c>
      <c r="B43" s="67">
        <v>3196018</v>
      </c>
      <c r="C43" s="68">
        <v>476284</v>
      </c>
      <c r="D43" s="67">
        <v>333169</v>
      </c>
      <c r="E43" s="67">
        <v>143115</v>
      </c>
      <c r="F43" s="69">
        <v>3524432</v>
      </c>
      <c r="G43" s="68">
        <v>484876</v>
      </c>
      <c r="H43" s="67">
        <v>344716</v>
      </c>
      <c r="I43" s="67">
        <v>140160</v>
      </c>
      <c r="J43" s="70">
        <v>-15.099166855496463</v>
      </c>
      <c r="K43" s="70">
        <v>-2.4635787628452186</v>
      </c>
      <c r="L43" s="70">
        <v>3.2720318152089347</v>
      </c>
      <c r="M43" s="70">
        <v>-13.630575554764304</v>
      </c>
      <c r="N43" s="70">
        <v>-6.3749912668987179</v>
      </c>
      <c r="O43" s="70">
        <v>-0.70405517761112724</v>
      </c>
      <c r="P43" s="70">
        <v>6.8512428203451199</v>
      </c>
      <c r="Q43" s="71">
        <v>-15.413908184018203</v>
      </c>
    </row>
    <row r="46" spans="1:17" ht="24.75" customHeight="1" x14ac:dyDescent="0.3">
      <c r="C46" s="141" t="s">
        <v>5</v>
      </c>
      <c r="D46" s="141" t="s">
        <v>23</v>
      </c>
      <c r="E46" s="135" t="s">
        <v>28</v>
      </c>
      <c r="F46" s="135"/>
      <c r="G46" s="136"/>
    </row>
    <row r="47" spans="1:17" x14ac:dyDescent="0.3">
      <c r="A47" s="61"/>
      <c r="B47" s="61"/>
      <c r="C47" s="142"/>
      <c r="D47" s="142"/>
      <c r="E47" s="46" t="s">
        <v>5</v>
      </c>
      <c r="F47" s="46" t="s">
        <v>21</v>
      </c>
      <c r="G47" s="47" t="s">
        <v>22</v>
      </c>
      <c r="H47" s="45"/>
    </row>
    <row r="48" spans="1:17" x14ac:dyDescent="0.3">
      <c r="A48" s="153" t="s">
        <v>8</v>
      </c>
      <c r="B48" s="78" t="s">
        <v>36</v>
      </c>
      <c r="C48" s="51">
        <v>3102026</v>
      </c>
      <c r="D48" s="50">
        <v>2471903</v>
      </c>
      <c r="E48" s="49">
        <f>G48</f>
        <v>193178</v>
      </c>
      <c r="F48" s="49">
        <v>436945</v>
      </c>
      <c r="G48" s="50">
        <v>193178</v>
      </c>
      <c r="H48" s="45"/>
    </row>
    <row r="49" spans="1:13" x14ac:dyDescent="0.3">
      <c r="A49" s="144"/>
      <c r="B49" s="78" t="s">
        <v>37</v>
      </c>
      <c r="C49" s="55">
        <v>3368074</v>
      </c>
      <c r="D49" s="54">
        <v>2713322</v>
      </c>
      <c r="E49" s="49">
        <f t="shared" ref="E49:E59" si="0">G49</f>
        <v>200368</v>
      </c>
      <c r="F49" s="53">
        <v>454384</v>
      </c>
      <c r="G49" s="54">
        <v>200368</v>
      </c>
      <c r="H49" s="45"/>
    </row>
    <row r="50" spans="1:13" x14ac:dyDescent="0.3">
      <c r="A50" s="144"/>
      <c r="B50" s="78" t="s">
        <v>38</v>
      </c>
      <c r="C50" s="55">
        <v>3332811</v>
      </c>
      <c r="D50" s="54">
        <v>2682778</v>
      </c>
      <c r="E50" s="49">
        <f t="shared" si="0"/>
        <v>203408</v>
      </c>
      <c r="F50" s="53">
        <v>446625</v>
      </c>
      <c r="G50" s="54">
        <v>203408</v>
      </c>
    </row>
    <row r="51" spans="1:13" x14ac:dyDescent="0.3">
      <c r="A51" s="144"/>
      <c r="B51" s="78" t="s">
        <v>39</v>
      </c>
      <c r="C51" s="55">
        <v>2939781</v>
      </c>
      <c r="D51" s="54">
        <v>2385785</v>
      </c>
      <c r="E51" s="49">
        <f t="shared" si="0"/>
        <v>154897</v>
      </c>
      <c r="F51" s="53">
        <v>399099</v>
      </c>
      <c r="G51" s="54">
        <v>154897</v>
      </c>
    </row>
    <row r="52" spans="1:13" x14ac:dyDescent="0.3">
      <c r="A52" s="143" t="s">
        <v>10</v>
      </c>
      <c r="B52" s="78" t="s">
        <v>36</v>
      </c>
      <c r="C52" s="55">
        <v>2806605</v>
      </c>
      <c r="D52" s="54">
        <v>2196448</v>
      </c>
      <c r="E52" s="49">
        <f t="shared" si="0"/>
        <v>171871</v>
      </c>
      <c r="F52" s="53">
        <v>438286</v>
      </c>
      <c r="G52" s="54">
        <v>171871</v>
      </c>
      <c r="M52" s="45"/>
    </row>
    <row r="53" spans="1:13" x14ac:dyDescent="0.3">
      <c r="A53" s="144"/>
      <c r="B53" s="78" t="s">
        <v>37</v>
      </c>
      <c r="C53" s="55">
        <v>1865081</v>
      </c>
      <c r="D53" s="54">
        <v>1455165</v>
      </c>
      <c r="E53" s="49">
        <f t="shared" si="0"/>
        <v>119780</v>
      </c>
      <c r="F53" s="53">
        <v>290136</v>
      </c>
      <c r="G53" s="54">
        <v>119780</v>
      </c>
      <c r="M53" s="45"/>
    </row>
    <row r="54" spans="1:13" x14ac:dyDescent="0.3">
      <c r="A54" s="144"/>
      <c r="B54" s="78" t="s">
        <v>38</v>
      </c>
      <c r="C54" s="55">
        <v>3089319</v>
      </c>
      <c r="D54" s="54">
        <v>2470694</v>
      </c>
      <c r="E54" s="49">
        <f t="shared" si="0"/>
        <v>176581</v>
      </c>
      <c r="F54" s="53">
        <v>442044</v>
      </c>
      <c r="G54" s="54">
        <v>176581</v>
      </c>
      <c r="M54" s="45"/>
    </row>
    <row r="55" spans="1:13" x14ac:dyDescent="0.3">
      <c r="A55" s="144"/>
      <c r="B55" s="78" t="s">
        <v>39</v>
      </c>
      <c r="C55" s="55">
        <v>2562725</v>
      </c>
      <c r="D55" s="54">
        <v>2094922</v>
      </c>
      <c r="E55" s="49">
        <f t="shared" si="0"/>
        <v>115368</v>
      </c>
      <c r="F55" s="53">
        <v>352435</v>
      </c>
      <c r="G55" s="54">
        <v>115368</v>
      </c>
      <c r="M55" s="45"/>
    </row>
    <row r="56" spans="1:13" x14ac:dyDescent="0.3">
      <c r="A56" s="143" t="s">
        <v>11</v>
      </c>
      <c r="B56" s="78" t="s">
        <v>36</v>
      </c>
      <c r="C56" s="55">
        <v>2537554</v>
      </c>
      <c r="D56" s="54">
        <v>2016172</v>
      </c>
      <c r="E56" s="49">
        <f t="shared" si="0"/>
        <v>142358</v>
      </c>
      <c r="F56" s="53">
        <v>379024</v>
      </c>
      <c r="G56" s="54">
        <v>142358</v>
      </c>
      <c r="M56" s="45"/>
    </row>
    <row r="57" spans="1:13" x14ac:dyDescent="0.3">
      <c r="A57" s="144"/>
      <c r="B57" s="78" t="s">
        <v>37</v>
      </c>
      <c r="C57" s="55">
        <v>3097439</v>
      </c>
      <c r="D57" s="54">
        <v>2503633</v>
      </c>
      <c r="E57" s="49">
        <f t="shared" si="0"/>
        <v>159143</v>
      </c>
      <c r="F57" s="53">
        <v>434663</v>
      </c>
      <c r="G57" s="54">
        <v>159143</v>
      </c>
      <c r="M57" s="45"/>
    </row>
    <row r="58" spans="1:13" x14ac:dyDescent="0.3">
      <c r="A58" s="144"/>
      <c r="B58" s="78" t="s">
        <v>38</v>
      </c>
      <c r="C58" s="55">
        <v>3422717</v>
      </c>
      <c r="D58" s="54">
        <v>2771333</v>
      </c>
      <c r="E58" s="49">
        <f t="shared" si="0"/>
        <v>177914</v>
      </c>
      <c r="F58" s="53">
        <v>473470</v>
      </c>
      <c r="G58" s="54">
        <v>177914</v>
      </c>
      <c r="M58" s="45"/>
    </row>
    <row r="59" spans="1:13" x14ac:dyDescent="0.3">
      <c r="A59" s="144"/>
      <c r="B59" s="78" t="s">
        <v>39</v>
      </c>
      <c r="C59" s="55">
        <v>3097088</v>
      </c>
      <c r="D59" s="54">
        <v>2520835</v>
      </c>
      <c r="E59" s="49">
        <f t="shared" si="0"/>
        <v>137358</v>
      </c>
      <c r="F59" s="53">
        <v>438895</v>
      </c>
      <c r="G59" s="54">
        <v>137358</v>
      </c>
      <c r="K59" s="137"/>
      <c r="L59" s="137"/>
      <c r="M59" s="137"/>
    </row>
    <row r="60" spans="1:13" ht="16.8" x14ac:dyDescent="0.3">
      <c r="M60" s="85"/>
    </row>
    <row r="62" spans="1:13" ht="15" customHeight="1" x14ac:dyDescent="0.3"/>
    <row r="64" spans="1:13" x14ac:dyDescent="0.3">
      <c r="C64" s="141" t="s">
        <v>5</v>
      </c>
      <c r="D64" s="141" t="s">
        <v>23</v>
      </c>
      <c r="E64" s="135" t="s">
        <v>28</v>
      </c>
      <c r="F64" s="135"/>
      <c r="G64" s="136"/>
    </row>
    <row r="65" spans="1:7" x14ac:dyDescent="0.3">
      <c r="C65" s="142"/>
      <c r="D65" s="142"/>
      <c r="E65" s="46" t="s">
        <v>5</v>
      </c>
      <c r="F65" s="46" t="s">
        <v>21</v>
      </c>
      <c r="G65" s="47" t="s">
        <v>22</v>
      </c>
    </row>
    <row r="66" spans="1:7" x14ac:dyDescent="0.3">
      <c r="A66" s="138" t="s">
        <v>42</v>
      </c>
      <c r="B66" s="78" t="s">
        <v>36</v>
      </c>
      <c r="C66" s="60">
        <v>-9.5234856187536785</v>
      </c>
      <c r="D66" s="60">
        <v>-11.1434388808946</v>
      </c>
      <c r="E66" s="60">
        <v>-11.029723881601425</v>
      </c>
      <c r="F66" s="60">
        <v>0.30690361487143691</v>
      </c>
      <c r="G66" s="60">
        <v>-11.029723881601425</v>
      </c>
    </row>
    <row r="67" spans="1:7" x14ac:dyDescent="0.3">
      <c r="A67" s="138"/>
      <c r="B67" s="78" t="s">
        <v>37</v>
      </c>
      <c r="C67" s="60">
        <v>-44.624702426371869</v>
      </c>
      <c r="D67" s="60">
        <v>-46.369616285866549</v>
      </c>
      <c r="E67" s="60">
        <v>-40.219995208815781</v>
      </c>
      <c r="F67" s="60">
        <v>-36.147399556322405</v>
      </c>
      <c r="G67" s="60">
        <v>-40.219995208815781</v>
      </c>
    </row>
    <row r="68" spans="1:7" x14ac:dyDescent="0.3">
      <c r="A68" s="138"/>
      <c r="B68" s="78" t="s">
        <v>38</v>
      </c>
      <c r="C68" s="60">
        <v>-7.3059048352876896</v>
      </c>
      <c r="D68" s="60">
        <v>-7.9053876243207606</v>
      </c>
      <c r="E68" s="60">
        <v>-13.188763470463305</v>
      </c>
      <c r="F68" s="60">
        <v>-1.0256926952141059</v>
      </c>
      <c r="G68" s="60">
        <v>-13.188763470463305</v>
      </c>
    </row>
    <row r="69" spans="1:7" x14ac:dyDescent="0.3">
      <c r="A69" s="138"/>
      <c r="B69" s="78" t="s">
        <v>39</v>
      </c>
      <c r="C69" s="60">
        <v>-12.825989418939709</v>
      </c>
      <c r="D69" s="60">
        <v>-12.191500910601752</v>
      </c>
      <c r="E69" s="60">
        <v>-25.519538790292906</v>
      </c>
      <c r="F69" s="60">
        <v>-11.692336989067876</v>
      </c>
      <c r="G69" s="60">
        <v>-25.519538790292906</v>
      </c>
    </row>
    <row r="70" spans="1:7" x14ac:dyDescent="0.3">
      <c r="A70" s="138" t="s">
        <v>43</v>
      </c>
      <c r="B70" s="78" t="s">
        <v>36</v>
      </c>
      <c r="C70" s="60">
        <v>-18.196881650895254</v>
      </c>
      <c r="D70" s="60">
        <v>-18.436443501221529</v>
      </c>
      <c r="E70" s="60">
        <v>-26.30734348631832</v>
      </c>
      <c r="F70" s="60">
        <v>-13.255901772534301</v>
      </c>
      <c r="G70" s="60">
        <v>-26.30734348631832</v>
      </c>
    </row>
    <row r="71" spans="1:7" x14ac:dyDescent="0.3">
      <c r="A71" s="138"/>
      <c r="B71" s="78" t="s">
        <v>37</v>
      </c>
      <c r="C71" s="60">
        <v>-8.0353044499616093</v>
      </c>
      <c r="D71" s="60">
        <v>-7.7281281027463749</v>
      </c>
      <c r="E71" s="60">
        <v>-20.574642657510182</v>
      </c>
      <c r="F71" s="60">
        <v>-4.3401616254093449</v>
      </c>
      <c r="G71" s="60">
        <v>-20.574642657510182</v>
      </c>
    </row>
    <row r="72" spans="1:7" x14ac:dyDescent="0.3">
      <c r="A72" s="138"/>
      <c r="B72" s="78" t="s">
        <v>38</v>
      </c>
      <c r="C72" s="60">
        <v>2.6976027143453383</v>
      </c>
      <c r="D72" s="60">
        <v>3.3008694718683396</v>
      </c>
      <c r="E72" s="60">
        <v>-12.533430346889011</v>
      </c>
      <c r="F72" s="60">
        <v>6.0106353204589977</v>
      </c>
      <c r="G72" s="60">
        <v>-12.533430346889011</v>
      </c>
    </row>
    <row r="73" spans="1:7" x14ac:dyDescent="0.3">
      <c r="A73" s="138"/>
      <c r="B73" s="78" t="s">
        <v>39</v>
      </c>
      <c r="C73" s="60">
        <v>5.3509768244641354</v>
      </c>
      <c r="D73" s="60">
        <v>5.6606106585463483</v>
      </c>
      <c r="E73" s="60">
        <v>-11.323008192540849</v>
      </c>
      <c r="F73" s="60">
        <v>9.9714607152611254</v>
      </c>
      <c r="G73" s="60">
        <v>-11.323008192540849</v>
      </c>
    </row>
    <row r="75" spans="1:7" ht="15" customHeight="1" x14ac:dyDescent="0.3">
      <c r="C75" s="135" t="s">
        <v>28</v>
      </c>
      <c r="D75" s="135"/>
      <c r="E75" s="136"/>
    </row>
    <row r="76" spans="1:7" x14ac:dyDescent="0.3">
      <c r="C76" s="46" t="s">
        <v>5</v>
      </c>
      <c r="D76" s="46" t="s">
        <v>21</v>
      </c>
      <c r="E76" s="47" t="s">
        <v>22</v>
      </c>
    </row>
    <row r="77" spans="1:7" ht="15" customHeight="1" x14ac:dyDescent="0.3">
      <c r="A77" s="138" t="s">
        <v>42</v>
      </c>
      <c r="B77" s="78" t="s">
        <v>36</v>
      </c>
      <c r="C77" s="60">
        <v>-11.1434388808946</v>
      </c>
      <c r="D77" s="60">
        <v>0.30690361487143691</v>
      </c>
      <c r="E77" s="60">
        <v>-11.029723881601425</v>
      </c>
    </row>
    <row r="78" spans="1:7" x14ac:dyDescent="0.3">
      <c r="A78" s="138"/>
      <c r="B78" s="78" t="s">
        <v>37</v>
      </c>
      <c r="C78" s="60">
        <v>-46.369616285866549</v>
      </c>
      <c r="D78" s="60">
        <v>-36.147399556322405</v>
      </c>
      <c r="E78" s="60">
        <v>-40.219995208815781</v>
      </c>
    </row>
    <row r="79" spans="1:7" x14ac:dyDescent="0.3">
      <c r="A79" s="138"/>
      <c r="B79" s="78" t="s">
        <v>38</v>
      </c>
      <c r="C79" s="60">
        <v>-7.9053876243207606</v>
      </c>
      <c r="D79" s="60">
        <v>-1.0256926952141059</v>
      </c>
      <c r="E79" s="60">
        <v>-13.188763470463305</v>
      </c>
    </row>
    <row r="80" spans="1:7" x14ac:dyDescent="0.3">
      <c r="A80" s="138"/>
      <c r="B80" s="78" t="s">
        <v>39</v>
      </c>
      <c r="C80" s="60">
        <v>-12.191500910601752</v>
      </c>
      <c r="D80" s="60">
        <v>-11.692336989067876</v>
      </c>
      <c r="E80" s="60">
        <v>-25.519538790292906</v>
      </c>
    </row>
    <row r="81" spans="1:5" ht="15" customHeight="1" x14ac:dyDescent="0.3">
      <c r="A81" s="138" t="s">
        <v>43</v>
      </c>
      <c r="B81" s="78" t="s">
        <v>36</v>
      </c>
      <c r="C81" s="60">
        <v>-18.436443501221529</v>
      </c>
      <c r="D81" s="60">
        <v>-13.255901772534301</v>
      </c>
      <c r="E81" s="60">
        <v>-26.30734348631832</v>
      </c>
    </row>
    <row r="82" spans="1:5" x14ac:dyDescent="0.3">
      <c r="A82" s="138"/>
      <c r="B82" s="78" t="s">
        <v>37</v>
      </c>
      <c r="C82" s="60">
        <v>-7.7281281027463749</v>
      </c>
      <c r="D82" s="60">
        <v>-4.3401616254093449</v>
      </c>
      <c r="E82" s="60">
        <v>-20.574642657510182</v>
      </c>
    </row>
    <row r="83" spans="1:5" x14ac:dyDescent="0.3">
      <c r="A83" s="138"/>
      <c r="B83" s="78" t="s">
        <v>38</v>
      </c>
      <c r="C83" s="60">
        <v>3.3008694718683396</v>
      </c>
      <c r="D83" s="60">
        <v>6.0106353204589977</v>
      </c>
      <c r="E83" s="60">
        <v>-12.533430346889011</v>
      </c>
    </row>
    <row r="84" spans="1:5" x14ac:dyDescent="0.3">
      <c r="A84" s="138"/>
      <c r="B84" s="78" t="s">
        <v>39</v>
      </c>
      <c r="C84" s="60">
        <v>5.6606106585463483</v>
      </c>
      <c r="D84" s="60">
        <v>9.9714607152611254</v>
      </c>
      <c r="E84" s="60">
        <v>-11.323008192540849</v>
      </c>
    </row>
    <row r="85" spans="1:5" s="180" customFormat="1" x14ac:dyDescent="0.3">
      <c r="A85" s="180" t="s">
        <v>198</v>
      </c>
    </row>
    <row r="87" spans="1:5" x14ac:dyDescent="0.3">
      <c r="A87" s="103" t="s">
        <v>201</v>
      </c>
    </row>
    <row r="107" spans="1:1" x14ac:dyDescent="0.3">
      <c r="A107" s="107" t="s">
        <v>110</v>
      </c>
    </row>
  </sheetData>
  <mergeCells count="57">
    <mergeCell ref="K32:M32"/>
    <mergeCell ref="N32:N33"/>
    <mergeCell ref="O32:Q32"/>
    <mergeCell ref="A48:A51"/>
    <mergeCell ref="A52:A55"/>
    <mergeCell ref="A31:A33"/>
    <mergeCell ref="B31:E31"/>
    <mergeCell ref="F31:I31"/>
    <mergeCell ref="J31:M31"/>
    <mergeCell ref="N31:Q31"/>
    <mergeCell ref="B32:B33"/>
    <mergeCell ref="C32:E32"/>
    <mergeCell ref="F32:F33"/>
    <mergeCell ref="G32:I32"/>
    <mergeCell ref="J32:J33"/>
    <mergeCell ref="E46:G46"/>
    <mergeCell ref="O15:R15"/>
    <mergeCell ref="S15:V15"/>
    <mergeCell ref="O16:O17"/>
    <mergeCell ref="P16:R16"/>
    <mergeCell ref="S16:S17"/>
    <mergeCell ref="T16:V16"/>
    <mergeCell ref="J16:J17"/>
    <mergeCell ref="G16:I16"/>
    <mergeCell ref="K16:M16"/>
    <mergeCell ref="K2:N2"/>
    <mergeCell ref="K3:K4"/>
    <mergeCell ref="L3:N3"/>
    <mergeCell ref="J2:J4"/>
    <mergeCell ref="F15:I15"/>
    <mergeCell ref="J15:M15"/>
    <mergeCell ref="F16:F17"/>
    <mergeCell ref="F3:F4"/>
    <mergeCell ref="A2:A4"/>
    <mergeCell ref="B2:E2"/>
    <mergeCell ref="F2:I2"/>
    <mergeCell ref="O2:R2"/>
    <mergeCell ref="O3:O4"/>
    <mergeCell ref="P3:R3"/>
    <mergeCell ref="C3:E3"/>
    <mergeCell ref="G3:I3"/>
    <mergeCell ref="C75:E75"/>
    <mergeCell ref="K59:M59"/>
    <mergeCell ref="A77:A80"/>
    <mergeCell ref="A81:A84"/>
    <mergeCell ref="B3:B4"/>
    <mergeCell ref="A66:A69"/>
    <mergeCell ref="A70:A73"/>
    <mergeCell ref="C64:C65"/>
    <mergeCell ref="D64:D65"/>
    <mergeCell ref="E64:G64"/>
    <mergeCell ref="A56:A59"/>
    <mergeCell ref="D46:D47"/>
    <mergeCell ref="C46:C47"/>
    <mergeCell ref="B15:E15"/>
    <mergeCell ref="B16:B17"/>
    <mergeCell ref="C16:E16"/>
  </mergeCells>
  <phoneticPr fontId="7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workbookViewId="0">
      <selection activeCell="E20" sqref="E20"/>
    </sheetView>
  </sheetViews>
  <sheetFormatPr defaultRowHeight="14.4" x14ac:dyDescent="0.3"/>
  <cols>
    <col min="1" max="1" width="24.5546875" customWidth="1"/>
  </cols>
  <sheetData>
    <row r="1" spans="1:9" s="180" customFormat="1" x14ac:dyDescent="0.3">
      <c r="A1" s="180" t="s">
        <v>198</v>
      </c>
    </row>
    <row r="2" spans="1:9" ht="24" x14ac:dyDescent="0.3">
      <c r="A2" s="35"/>
      <c r="B2" s="37" t="s">
        <v>8</v>
      </c>
      <c r="C2" s="39" t="s">
        <v>10</v>
      </c>
      <c r="D2" s="41" t="s">
        <v>11</v>
      </c>
      <c r="E2" s="87" t="s">
        <v>53</v>
      </c>
      <c r="F2" s="30" t="s">
        <v>52</v>
      </c>
      <c r="H2" s="106" t="s">
        <v>197</v>
      </c>
      <c r="I2" s="88"/>
    </row>
    <row r="3" spans="1:9" ht="18" x14ac:dyDescent="0.3">
      <c r="A3" s="105" t="s">
        <v>106</v>
      </c>
      <c r="B3" s="27">
        <v>1645464</v>
      </c>
      <c r="C3" s="28">
        <v>1616827</v>
      </c>
      <c r="D3" s="29">
        <v>1559768</v>
      </c>
      <c r="E3" s="34">
        <f>(C3-B3)/B3*100</f>
        <v>-1.7403601658863395</v>
      </c>
      <c r="F3" s="34">
        <f>(D3-B3)/B3*100</f>
        <v>-5.2080142743931201</v>
      </c>
      <c r="H3" s="88"/>
    </row>
    <row r="4" spans="1:9" ht="22.8" x14ac:dyDescent="0.3">
      <c r="A4" s="105" t="s">
        <v>107</v>
      </c>
      <c r="B4" s="27">
        <v>1495692</v>
      </c>
      <c r="C4" s="28">
        <v>1179749</v>
      </c>
      <c r="D4" s="29">
        <v>1486975</v>
      </c>
      <c r="E4" s="34">
        <f>(C4-B4)/B4*100</f>
        <v>-21.123533454748706</v>
      </c>
      <c r="F4" s="34">
        <f>(D4-B4)/B4*100</f>
        <v>-0.58280715548388295</v>
      </c>
    </row>
    <row r="5" spans="1:9" x14ac:dyDescent="0.3">
      <c r="A5" s="105" t="s">
        <v>109</v>
      </c>
      <c r="B5" s="27">
        <v>677459</v>
      </c>
      <c r="C5" s="28">
        <v>607919</v>
      </c>
      <c r="D5" s="29">
        <v>754763</v>
      </c>
      <c r="E5" s="34">
        <f>(C5-B5)/B5*100</f>
        <v>-10.264827834599584</v>
      </c>
      <c r="F5" s="34">
        <f>(D5-B5)/B5*100</f>
        <v>11.410875049264973</v>
      </c>
    </row>
    <row r="6" spans="1:9" x14ac:dyDescent="0.3">
      <c r="A6" s="105" t="s">
        <v>105</v>
      </c>
      <c r="B6" s="27">
        <v>1145908</v>
      </c>
      <c r="C6" s="28">
        <v>889876</v>
      </c>
      <c r="D6" s="29">
        <v>1051043</v>
      </c>
      <c r="E6" s="34">
        <f>(C6-B6)/B6*100</f>
        <v>-22.343154947866669</v>
      </c>
      <c r="F6" s="34">
        <f>(D6-B6)/B6*100</f>
        <v>-8.2785878098416283</v>
      </c>
    </row>
    <row r="7" spans="1:9" ht="34.200000000000003" x14ac:dyDescent="0.3">
      <c r="A7" s="105" t="s">
        <v>108</v>
      </c>
      <c r="B7" s="27">
        <v>3099384</v>
      </c>
      <c r="C7" s="28">
        <v>2428438</v>
      </c>
      <c r="D7" s="29">
        <v>3088674</v>
      </c>
      <c r="E7" s="34">
        <f>(C7-B7)/B7*100</f>
        <v>-21.647720966488826</v>
      </c>
      <c r="F7" s="34">
        <f>(D7-B7)/B7*100</f>
        <v>-0.3455525356006226</v>
      </c>
    </row>
    <row r="8" spans="1:9" ht="22.8" x14ac:dyDescent="0.3">
      <c r="A8" s="104" t="s">
        <v>104</v>
      </c>
      <c r="B8" s="36">
        <v>2625729</v>
      </c>
      <c r="C8" s="38">
        <v>1438301</v>
      </c>
      <c r="D8" s="40">
        <v>1927855</v>
      </c>
      <c r="E8" s="34">
        <f t="shared" ref="E8:E9" si="0">(C8-B8)/B8*100</f>
        <v>-45.22279336519496</v>
      </c>
      <c r="F8" s="34">
        <f t="shared" ref="F8:F9" si="1">(D8-B8)/B8*100</f>
        <v>-26.578295018259691</v>
      </c>
    </row>
    <row r="9" spans="1:9" x14ac:dyDescent="0.3">
      <c r="A9" s="86" t="s">
        <v>185</v>
      </c>
      <c r="B9" s="27">
        <v>3241425</v>
      </c>
      <c r="C9" s="28">
        <v>2949232</v>
      </c>
      <c r="D9" s="29">
        <v>3336890</v>
      </c>
      <c r="E9" s="34">
        <f t="shared" si="0"/>
        <v>-9.0143378298125043</v>
      </c>
      <c r="F9" s="34">
        <f t="shared" si="1"/>
        <v>2.9451552943535639</v>
      </c>
    </row>
    <row r="11" spans="1:9" x14ac:dyDescent="0.3">
      <c r="A11" s="84"/>
    </row>
    <row r="24" spans="8:8" x14ac:dyDescent="0.3">
      <c r="H24" s="107" t="s">
        <v>110</v>
      </c>
    </row>
  </sheetData>
  <sortState xmlns:xlrd2="http://schemas.microsoft.com/office/spreadsheetml/2017/richdata2" ref="A2:G9">
    <sortCondition ref="F2:F9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1"/>
  <dimension ref="A1:E23"/>
  <sheetViews>
    <sheetView workbookViewId="0">
      <selection activeCell="E2" sqref="E2"/>
    </sheetView>
  </sheetViews>
  <sheetFormatPr defaultRowHeight="14.4" x14ac:dyDescent="0.3"/>
  <cols>
    <col min="1" max="1" width="59" customWidth="1"/>
    <col min="2" max="2" width="1.109375" customWidth="1"/>
  </cols>
  <sheetData>
    <row r="1" spans="1:5" s="180" customFormat="1" x14ac:dyDescent="0.3">
      <c r="A1" s="180" t="s">
        <v>198</v>
      </c>
    </row>
    <row r="2" spans="1:5" x14ac:dyDescent="0.3">
      <c r="B2" t="s">
        <v>46</v>
      </c>
      <c r="C2" t="s">
        <v>47</v>
      </c>
      <c r="E2" s="103" t="s">
        <v>206</v>
      </c>
    </row>
    <row r="3" spans="1:5" x14ac:dyDescent="0.3">
      <c r="A3" s="108" t="s">
        <v>125</v>
      </c>
      <c r="B3" s="34">
        <v>-17.620935214981483</v>
      </c>
      <c r="C3" s="34">
        <v>22.747554902400552</v>
      </c>
    </row>
    <row r="4" spans="1:5" x14ac:dyDescent="0.3">
      <c r="A4" s="108" t="s">
        <v>134</v>
      </c>
      <c r="B4" s="34">
        <v>-5.8673583829476339</v>
      </c>
      <c r="C4" s="34">
        <v>16.613207123951369</v>
      </c>
    </row>
    <row r="5" spans="1:5" ht="22.8" x14ac:dyDescent="0.3">
      <c r="A5" s="108" t="s">
        <v>119</v>
      </c>
      <c r="B5" s="34">
        <v>-20.939169556659483</v>
      </c>
      <c r="C5" s="34">
        <v>11.931764926422344</v>
      </c>
    </row>
    <row r="6" spans="1:5" x14ac:dyDescent="0.3">
      <c r="A6" s="108" t="s">
        <v>130</v>
      </c>
      <c r="B6" s="34">
        <v>5.6564831825089019</v>
      </c>
      <c r="C6" s="34">
        <v>11.41200396150386</v>
      </c>
    </row>
    <row r="7" spans="1:5" x14ac:dyDescent="0.3">
      <c r="A7" s="108" t="s">
        <v>121</v>
      </c>
      <c r="B7" s="34">
        <v>-10.071338776805439</v>
      </c>
      <c r="C7" s="34">
        <v>11.203818974039764</v>
      </c>
    </row>
    <row r="8" spans="1:5" ht="45.6" x14ac:dyDescent="0.3">
      <c r="A8" s="108" t="s">
        <v>132</v>
      </c>
      <c r="B8" s="34">
        <v>40.896414679315527</v>
      </c>
      <c r="C8" s="34">
        <v>11.191300001690164</v>
      </c>
    </row>
    <row r="9" spans="1:5" ht="22.8" x14ac:dyDescent="0.3">
      <c r="A9" s="108" t="s">
        <v>120</v>
      </c>
      <c r="B9" s="34">
        <v>-10.852894782051884</v>
      </c>
      <c r="C9" s="34">
        <v>3.6920770275968704</v>
      </c>
    </row>
    <row r="10" spans="1:5" x14ac:dyDescent="0.3">
      <c r="A10" s="108" t="s">
        <v>126</v>
      </c>
      <c r="B10" s="34">
        <v>-18.923204191369088</v>
      </c>
      <c r="C10" s="34">
        <v>3.2308470058366652</v>
      </c>
    </row>
    <row r="11" spans="1:5" x14ac:dyDescent="0.3">
      <c r="A11" s="108" t="s">
        <v>128</v>
      </c>
      <c r="B11" s="34">
        <v>-18.494399378972091</v>
      </c>
      <c r="C11" s="34">
        <v>2.5448814205229335</v>
      </c>
    </row>
    <row r="12" spans="1:5" x14ac:dyDescent="0.3">
      <c r="A12" s="108" t="s">
        <v>118</v>
      </c>
      <c r="B12" s="34">
        <v>-21.014908837894254</v>
      </c>
      <c r="C12" s="34">
        <v>-0.59356134555583329</v>
      </c>
    </row>
    <row r="13" spans="1:5" x14ac:dyDescent="0.3">
      <c r="A13" s="108" t="s">
        <v>127</v>
      </c>
      <c r="B13" s="34">
        <v>-20.27776944536101</v>
      </c>
      <c r="C13" s="34">
        <v>-3.281639019707832</v>
      </c>
    </row>
    <row r="14" spans="1:5" x14ac:dyDescent="0.3">
      <c r="A14" s="109" t="s">
        <v>133</v>
      </c>
      <c r="B14" s="101">
        <v>-19.066887081242857</v>
      </c>
      <c r="C14" s="101">
        <v>-4.682611157540018</v>
      </c>
    </row>
    <row r="15" spans="1:5" x14ac:dyDescent="0.3">
      <c r="A15" s="108" t="s">
        <v>116</v>
      </c>
      <c r="B15" s="34">
        <v>-1.6245933482110984</v>
      </c>
      <c r="C15" s="34">
        <v>-5.1569945938425095</v>
      </c>
    </row>
    <row r="16" spans="1:5" ht="22.8" x14ac:dyDescent="0.3">
      <c r="A16" s="108" t="s">
        <v>122</v>
      </c>
      <c r="B16" s="34">
        <v>-21.056968265706129</v>
      </c>
      <c r="C16" s="34">
        <v>-7.8957046190055902</v>
      </c>
    </row>
    <row r="17" spans="1:3" x14ac:dyDescent="0.3">
      <c r="A17" s="108" t="s">
        <v>123</v>
      </c>
      <c r="B17" s="34">
        <v>-21.099022192661444</v>
      </c>
      <c r="C17" s="34">
        <v>-8.1669952328545516</v>
      </c>
    </row>
    <row r="18" spans="1:3" x14ac:dyDescent="0.3">
      <c r="A18" s="108" t="s">
        <v>129</v>
      </c>
      <c r="B18" s="34">
        <v>-22.136485687461722</v>
      </c>
      <c r="C18" s="34">
        <v>-11.028612360895945</v>
      </c>
    </row>
    <row r="19" spans="1:3" x14ac:dyDescent="0.3">
      <c r="A19" s="108" t="s">
        <v>136</v>
      </c>
      <c r="B19" s="34">
        <v>-28.201157793799052</v>
      </c>
      <c r="C19" s="34">
        <v>-16.036864722804275</v>
      </c>
    </row>
    <row r="20" spans="1:3" ht="22.8" x14ac:dyDescent="0.3">
      <c r="A20" s="108" t="s">
        <v>135</v>
      </c>
      <c r="B20" s="34">
        <v>-29.938873664342182</v>
      </c>
      <c r="C20" s="34">
        <v>-18.141648831570883</v>
      </c>
    </row>
    <row r="21" spans="1:3" x14ac:dyDescent="0.3">
      <c r="A21" s="108" t="s">
        <v>117</v>
      </c>
      <c r="B21" s="34">
        <v>-22.354381668707362</v>
      </c>
      <c r="C21" s="34">
        <v>-19.660661185936682</v>
      </c>
    </row>
    <row r="22" spans="1:3" ht="22.8" x14ac:dyDescent="0.3">
      <c r="A22" s="108" t="s">
        <v>131</v>
      </c>
      <c r="B22" s="34">
        <v>-41.914147467483467</v>
      </c>
      <c r="C22" s="34">
        <v>-20.238743810457756</v>
      </c>
    </row>
    <row r="23" spans="1:3" x14ac:dyDescent="0.3">
      <c r="A23" s="108" t="s">
        <v>124</v>
      </c>
      <c r="B23" s="34">
        <v>-47.5368846358908</v>
      </c>
      <c r="C23" s="34">
        <v>-29.390431768089336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6"/>
  <sheetViews>
    <sheetView topLeftCell="D1" zoomScale="75" zoomScaleNormal="75" workbookViewId="0">
      <selection activeCell="N2" sqref="N2"/>
    </sheetView>
  </sheetViews>
  <sheetFormatPr defaultRowHeight="14.4" x14ac:dyDescent="0.3"/>
  <cols>
    <col min="1" max="1" width="37.109375" customWidth="1"/>
    <col min="2" max="2" width="44.88671875" customWidth="1"/>
    <col min="3" max="3" width="10.44140625" bestFit="1" customWidth="1"/>
    <col min="4" max="4" width="25.6640625" customWidth="1"/>
    <col min="5" max="5" width="20" customWidth="1"/>
    <col min="6" max="6" width="34.6640625" customWidth="1"/>
    <col min="7" max="8" width="10.44140625" bestFit="1" customWidth="1"/>
    <col min="10" max="10" width="15.109375" customWidth="1"/>
    <col min="14" max="14" width="42.6640625" customWidth="1"/>
  </cols>
  <sheetData>
    <row r="1" spans="1:14" s="180" customFormat="1" ht="15" thickBot="1" x14ac:dyDescent="0.35">
      <c r="A1" s="180" t="s">
        <v>198</v>
      </c>
    </row>
    <row r="2" spans="1:14" ht="15" thickBot="1" x14ac:dyDescent="0.35">
      <c r="C2" s="162" t="s">
        <v>29</v>
      </c>
      <c r="D2" s="161"/>
      <c r="E2" s="163"/>
      <c r="G2" s="160" t="s">
        <v>30</v>
      </c>
      <c r="H2" s="161"/>
      <c r="I2" s="161"/>
      <c r="N2" s="103" t="s">
        <v>205</v>
      </c>
    </row>
    <row r="3" spans="1:14" ht="22.8" x14ac:dyDescent="0.3">
      <c r="C3" s="111" t="s">
        <v>23</v>
      </c>
      <c r="D3" s="46" t="s">
        <v>21</v>
      </c>
      <c r="E3" s="47" t="s">
        <v>22</v>
      </c>
      <c r="G3" s="111" t="s">
        <v>23</v>
      </c>
      <c r="H3" s="46" t="s">
        <v>21</v>
      </c>
      <c r="I3" s="47" t="s">
        <v>22</v>
      </c>
    </row>
    <row r="4" spans="1:14" x14ac:dyDescent="0.3">
      <c r="B4" t="s">
        <v>137</v>
      </c>
      <c r="C4" s="34">
        <v>0.11319008368402281</v>
      </c>
      <c r="D4" s="34">
        <v>2.8205928559083087</v>
      </c>
      <c r="E4" s="34">
        <v>-16.60793291490894</v>
      </c>
      <c r="F4" t="s">
        <v>137</v>
      </c>
      <c r="G4" s="34">
        <v>-5.1891561541703961</v>
      </c>
      <c r="H4" s="34">
        <v>3.9079166978374769</v>
      </c>
      <c r="I4" s="34">
        <v>-20.122526323009911</v>
      </c>
    </row>
    <row r="5" spans="1:14" x14ac:dyDescent="0.3">
      <c r="B5" t="s">
        <v>138</v>
      </c>
      <c r="C5" s="34">
        <v>-19.876690083186695</v>
      </c>
      <c r="D5" s="34">
        <v>-20.829905543758695</v>
      </c>
      <c r="E5" s="34">
        <v>-21.527662213884813</v>
      </c>
      <c r="F5" t="s">
        <v>138</v>
      </c>
      <c r="G5" s="34">
        <v>-1.3131646680448186</v>
      </c>
      <c r="H5" s="34">
        <v>8.9270408448944956</v>
      </c>
      <c r="I5" s="34">
        <v>-5.7911378042692245</v>
      </c>
    </row>
    <row r="6" spans="1:14" x14ac:dyDescent="0.3">
      <c r="B6" t="s">
        <v>139</v>
      </c>
      <c r="C6" s="34">
        <v>-9.3095048885755318</v>
      </c>
      <c r="D6" s="34">
        <v>-9.8992675753090218</v>
      </c>
      <c r="E6" s="34">
        <v>-18.272553563442695</v>
      </c>
      <c r="F6" t="s">
        <v>139</v>
      </c>
      <c r="G6" s="34">
        <v>8.7207646453118883</v>
      </c>
      <c r="H6" s="34">
        <v>28.892327803302642</v>
      </c>
      <c r="I6" s="34">
        <v>-0.86799203154856275</v>
      </c>
    </row>
    <row r="7" spans="1:14" x14ac:dyDescent="0.3">
      <c r="B7" t="s">
        <v>143</v>
      </c>
      <c r="C7" s="34">
        <v>-20.646641197143698</v>
      </c>
      <c r="D7" s="34">
        <v>-24.328859060402685</v>
      </c>
      <c r="E7" s="34">
        <v>-19.10482201635617</v>
      </c>
      <c r="F7" t="s">
        <v>143</v>
      </c>
      <c r="G7" s="34">
        <v>-7.4620526182380349</v>
      </c>
      <c r="H7" s="34">
        <v>-8.9729509863738048</v>
      </c>
      <c r="I7" s="34">
        <v>-11.951542298686755</v>
      </c>
    </row>
    <row r="8" spans="1:14" x14ac:dyDescent="0.3">
      <c r="B8" t="s">
        <v>140</v>
      </c>
      <c r="C8" s="34">
        <v>-19.42071869745649</v>
      </c>
      <c r="D8" s="34">
        <v>-23.745577429704408</v>
      </c>
      <c r="E8" s="34">
        <v>-25.34105673451711</v>
      </c>
      <c r="F8" t="s">
        <v>145</v>
      </c>
      <c r="G8" s="34">
        <v>2.2806752090689777</v>
      </c>
      <c r="H8" s="34">
        <v>-2.4110067433703417</v>
      </c>
      <c r="I8" s="34">
        <v>-15.655225927529957</v>
      </c>
    </row>
    <row r="9" spans="1:14" ht="16.8" x14ac:dyDescent="0.3">
      <c r="B9" s="110" t="s">
        <v>104</v>
      </c>
      <c r="C9" s="34">
        <v>-46.338999552109975</v>
      </c>
      <c r="D9" s="34">
        <v>-52.484209029138142</v>
      </c>
      <c r="E9" s="34">
        <v>-52.593712481657697</v>
      </c>
      <c r="F9" s="110" t="s">
        <v>104</v>
      </c>
      <c r="G9" s="34">
        <v>-28.821008158691498</v>
      </c>
      <c r="H9" s="34">
        <v>-30.229122623273014</v>
      </c>
      <c r="I9" s="34">
        <v>-36.01760860865312</v>
      </c>
    </row>
    <row r="10" spans="1:14" x14ac:dyDescent="0.3">
      <c r="B10" t="s">
        <v>142</v>
      </c>
      <c r="C10" s="34">
        <v>6.9475077815805406</v>
      </c>
      <c r="D10" s="34">
        <v>-5.3053129409969868</v>
      </c>
      <c r="E10" s="34">
        <v>-3.9585669987464538</v>
      </c>
      <c r="F10" t="s">
        <v>142</v>
      </c>
      <c r="G10" s="34">
        <v>11.464627258771003</v>
      </c>
      <c r="H10" s="34">
        <v>9.9774972348297037</v>
      </c>
      <c r="I10" s="34">
        <v>1.4316817312133008</v>
      </c>
    </row>
    <row r="11" spans="1:14" x14ac:dyDescent="0.3">
      <c r="B11" t="s">
        <v>187</v>
      </c>
      <c r="C11" s="34">
        <v>-41.246827756327278</v>
      </c>
      <c r="D11" s="34">
        <v>-46.924641990766105</v>
      </c>
      <c r="E11" s="34">
        <v>-50.647496686040583</v>
      </c>
      <c r="F11" t="s">
        <v>187</v>
      </c>
      <c r="G11" s="34">
        <v>-18.382472118670222</v>
      </c>
      <c r="H11" s="34">
        <v>-33.543313248297991</v>
      </c>
      <c r="I11" s="34">
        <v>-45.513408789640053</v>
      </c>
    </row>
    <row r="12" spans="1:14" x14ac:dyDescent="0.3">
      <c r="B12" t="s">
        <v>141</v>
      </c>
      <c r="C12" s="34">
        <v>34.36194273009545</v>
      </c>
      <c r="D12" s="34">
        <v>67.270133026627022</v>
      </c>
      <c r="E12" s="34">
        <v>0.50905944727814156</v>
      </c>
      <c r="F12" t="s">
        <v>141</v>
      </c>
      <c r="G12" s="34">
        <v>9.1838846935255116</v>
      </c>
      <c r="H12" s="34">
        <v>25.247390464616654</v>
      </c>
      <c r="I12" s="34">
        <v>-12.460889948591031</v>
      </c>
    </row>
    <row r="13" spans="1:14" x14ac:dyDescent="0.3">
      <c r="B13" t="s">
        <v>144</v>
      </c>
      <c r="C13" s="34">
        <v>-26.128795298726736</v>
      </c>
      <c r="D13" s="34">
        <v>-2.1937315084309525</v>
      </c>
      <c r="E13" s="34">
        <v>-0.76364831719220172</v>
      </c>
      <c r="F13" t="s">
        <v>144</v>
      </c>
      <c r="G13" s="34">
        <v>-15.86749685182594</v>
      </c>
      <c r="H13" s="34">
        <v>-0.76251413176821503</v>
      </c>
      <c r="I13" s="34">
        <v>-0.24022049712999721</v>
      </c>
    </row>
    <row r="21" spans="1:7" ht="15" thickBot="1" x14ac:dyDescent="0.35"/>
    <row r="22" spans="1:7" ht="15" thickBot="1" x14ac:dyDescent="0.35">
      <c r="A22" s="97"/>
      <c r="B22" s="162" t="s">
        <v>29</v>
      </c>
      <c r="C22" s="161"/>
      <c r="D22" s="163"/>
      <c r="E22" s="160" t="s">
        <v>30</v>
      </c>
      <c r="F22" s="161"/>
      <c r="G22" s="161"/>
    </row>
    <row r="23" spans="1:7" ht="15" thickBot="1" x14ac:dyDescent="0.35">
      <c r="A23" s="98" t="s">
        <v>49</v>
      </c>
      <c r="B23" s="83" t="s">
        <v>48</v>
      </c>
      <c r="C23" s="83" t="s">
        <v>50</v>
      </c>
      <c r="D23" s="83" t="s">
        <v>51</v>
      </c>
      <c r="E23" s="83" t="s">
        <v>48</v>
      </c>
      <c r="F23" s="83" t="s">
        <v>50</v>
      </c>
      <c r="G23" s="83" t="s">
        <v>51</v>
      </c>
    </row>
    <row r="24" spans="1:7" ht="15" thickBot="1" x14ac:dyDescent="0.35">
      <c r="A24" s="98" t="s">
        <v>83</v>
      </c>
      <c r="B24" s="83">
        <v>-18.600000000000001</v>
      </c>
      <c r="C24" s="83">
        <v>-41.4</v>
      </c>
      <c r="D24" s="83">
        <v>-39.1</v>
      </c>
      <c r="E24" s="83">
        <v>9</v>
      </c>
      <c r="F24" s="83">
        <v>-12.2</v>
      </c>
      <c r="G24" s="83">
        <v>-9.1999999999999993</v>
      </c>
    </row>
    <row r="25" spans="1:7" ht="15" thickBot="1" x14ac:dyDescent="0.35">
      <c r="A25" s="98" t="s">
        <v>82</v>
      </c>
      <c r="B25" s="83">
        <v>-17</v>
      </c>
      <c r="C25" s="83">
        <v>-26.6</v>
      </c>
      <c r="D25" s="83">
        <v>-31</v>
      </c>
      <c r="E25" s="83">
        <v>2.2999999999999998</v>
      </c>
      <c r="F25" s="83">
        <v>1.3</v>
      </c>
      <c r="G25" s="83">
        <v>-22.9</v>
      </c>
    </row>
    <row r="26" spans="1:7" ht="15" thickBot="1" x14ac:dyDescent="0.35">
      <c r="A26" s="98" t="s">
        <v>81</v>
      </c>
      <c r="B26" s="83">
        <v>-27</v>
      </c>
      <c r="C26" s="83">
        <v>-19.600000000000001</v>
      </c>
      <c r="D26" s="83">
        <v>-25.9</v>
      </c>
      <c r="E26" s="83">
        <v>-11.6</v>
      </c>
      <c r="F26" s="83">
        <v>-3.9</v>
      </c>
      <c r="G26" s="83">
        <v>-18</v>
      </c>
    </row>
    <row r="27" spans="1:7" ht="15" thickBot="1" x14ac:dyDescent="0.35">
      <c r="A27" s="98" t="s">
        <v>80</v>
      </c>
      <c r="B27" s="83">
        <v>-9.1999999999999993</v>
      </c>
      <c r="C27" s="83">
        <v>-3</v>
      </c>
      <c r="D27" s="83">
        <v>-18.7</v>
      </c>
      <c r="E27" s="83">
        <v>-2.8</v>
      </c>
      <c r="F27" s="83">
        <v>4.5</v>
      </c>
      <c r="G27" s="83">
        <v>-18.100000000000001</v>
      </c>
    </row>
    <row r="36" spans="4:5" x14ac:dyDescent="0.3">
      <c r="D36" s="30" t="s">
        <v>17</v>
      </c>
      <c r="E36" s="30" t="s">
        <v>18</v>
      </c>
    </row>
  </sheetData>
  <mergeCells count="4">
    <mergeCell ref="G2:I2"/>
    <mergeCell ref="B22:D22"/>
    <mergeCell ref="C2:E2"/>
    <mergeCell ref="E22:G2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0"/>
  <sheetViews>
    <sheetView zoomScale="63" zoomScaleNormal="63" workbookViewId="0">
      <selection activeCell="H18" sqref="H18"/>
    </sheetView>
  </sheetViews>
  <sheetFormatPr defaultColWidth="40" defaultRowHeight="14.4" x14ac:dyDescent="0.3"/>
  <cols>
    <col min="1" max="1" width="62.88671875" customWidth="1"/>
    <col min="2" max="2" width="15.44140625" customWidth="1"/>
    <col min="3" max="3" width="8.44140625" customWidth="1"/>
    <col min="4" max="4" width="13.88671875" customWidth="1"/>
    <col min="5" max="5" width="6.88671875" customWidth="1"/>
    <col min="6" max="6" width="9.5546875" customWidth="1"/>
    <col min="7" max="7" width="10.109375" customWidth="1"/>
  </cols>
  <sheetData>
    <row r="1" spans="1:8" s="180" customFormat="1" ht="15" x14ac:dyDescent="0.35">
      <c r="A1" s="180" t="s">
        <v>198</v>
      </c>
    </row>
    <row r="2" spans="1:8" ht="24" x14ac:dyDescent="0.3">
      <c r="A2" s="99"/>
      <c r="B2" s="24" t="s">
        <v>8</v>
      </c>
      <c r="C2" s="25" t="s">
        <v>10</v>
      </c>
      <c r="D2" s="26" t="s">
        <v>11</v>
      </c>
      <c r="E2" s="23"/>
      <c r="F2" s="30" t="s">
        <v>17</v>
      </c>
      <c r="G2" s="30" t="s">
        <v>18</v>
      </c>
    </row>
    <row r="3" spans="1:8" ht="18" customHeight="1" x14ac:dyDescent="0.3">
      <c r="A3" s="86" t="s">
        <v>97</v>
      </c>
      <c r="B3" s="27">
        <v>3796878</v>
      </c>
      <c r="C3" s="28">
        <v>2443775</v>
      </c>
      <c r="D3" s="29">
        <v>3029485</v>
      </c>
      <c r="E3" s="23"/>
      <c r="F3" s="34">
        <f t="shared" ref="F3:F9" si="0">(C3-B3)/B3*100</f>
        <v>-35.637252500607076</v>
      </c>
      <c r="G3" s="34">
        <f t="shared" ref="G3:G9" si="1">(D3-B3)/B3*100</f>
        <v>-20.211157693241656</v>
      </c>
      <c r="H3" s="85" t="s">
        <v>95</v>
      </c>
    </row>
    <row r="4" spans="1:8" x14ac:dyDescent="0.3">
      <c r="A4" s="86" t="s">
        <v>98</v>
      </c>
      <c r="B4" s="27">
        <v>3768977</v>
      </c>
      <c r="C4" s="28">
        <v>3440452</v>
      </c>
      <c r="D4" s="29">
        <v>3679574</v>
      </c>
      <c r="E4" s="23"/>
      <c r="F4" s="34">
        <f t="shared" si="0"/>
        <v>-8.7165562432458454</v>
      </c>
      <c r="G4" s="34">
        <f t="shared" si="1"/>
        <v>-2.3720760301800725</v>
      </c>
    </row>
    <row r="5" spans="1:8" x14ac:dyDescent="0.3">
      <c r="A5" s="86" t="s">
        <v>99</v>
      </c>
      <c r="B5" s="27">
        <v>1968467</v>
      </c>
      <c r="C5" s="28">
        <v>1579802</v>
      </c>
      <c r="D5" s="29">
        <v>2128405</v>
      </c>
      <c r="E5" s="23"/>
      <c r="F5" s="34">
        <f t="shared" si="0"/>
        <v>-19.744552486782862</v>
      </c>
      <c r="G5" s="34">
        <f t="shared" si="1"/>
        <v>8.1250028575536195</v>
      </c>
    </row>
    <row r="6" spans="1:8" x14ac:dyDescent="0.3">
      <c r="A6" s="86" t="s">
        <v>100</v>
      </c>
      <c r="B6" s="27">
        <v>1330043</v>
      </c>
      <c r="C6" s="28">
        <v>1110215</v>
      </c>
      <c r="D6" s="29">
        <v>1307605</v>
      </c>
      <c r="E6" s="23"/>
      <c r="F6" s="34">
        <f t="shared" si="0"/>
        <v>-16.527886692385131</v>
      </c>
      <c r="G6" s="34">
        <f t="shared" si="1"/>
        <v>-1.687013126643274</v>
      </c>
    </row>
    <row r="7" spans="1:8" x14ac:dyDescent="0.3">
      <c r="A7" s="86" t="s">
        <v>101</v>
      </c>
      <c r="B7" s="27">
        <v>1059408</v>
      </c>
      <c r="C7" s="28">
        <v>853989</v>
      </c>
      <c r="D7" s="29">
        <v>1068750</v>
      </c>
      <c r="E7" s="23"/>
      <c r="F7" s="34">
        <f t="shared" si="0"/>
        <v>-19.38998006433782</v>
      </c>
      <c r="G7" s="34">
        <f t="shared" si="1"/>
        <v>0.88181323909202125</v>
      </c>
    </row>
    <row r="8" spans="1:8" x14ac:dyDescent="0.3">
      <c r="A8" s="86" t="s">
        <v>102</v>
      </c>
      <c r="B8" s="27">
        <v>924870</v>
      </c>
      <c r="C8" s="28">
        <v>748825</v>
      </c>
      <c r="D8" s="29">
        <v>925044</v>
      </c>
      <c r="E8" s="23"/>
      <c r="F8" s="34">
        <f t="shared" si="0"/>
        <v>-19.034567020229868</v>
      </c>
      <c r="G8" s="34">
        <f t="shared" si="1"/>
        <v>1.8813454863926823E-2</v>
      </c>
    </row>
    <row r="9" spans="1:8" x14ac:dyDescent="0.3">
      <c r="A9" s="86" t="s">
        <v>103</v>
      </c>
      <c r="B9" s="27">
        <v>844457</v>
      </c>
      <c r="C9" s="28">
        <v>692931</v>
      </c>
      <c r="D9" s="29">
        <v>840808</v>
      </c>
      <c r="E9" s="23"/>
      <c r="F9" s="34">
        <f t="shared" si="0"/>
        <v>-17.943601628028425</v>
      </c>
      <c r="G9" s="34">
        <f t="shared" si="1"/>
        <v>-0.43211199622952973</v>
      </c>
    </row>
    <row r="15" spans="1:8" x14ac:dyDescent="0.3">
      <c r="A15" s="103" t="s">
        <v>204</v>
      </c>
    </row>
    <row r="51" spans="1:8" ht="24" x14ac:dyDescent="0.3">
      <c r="B51" s="24" t="s">
        <v>8</v>
      </c>
      <c r="C51" s="25" t="s">
        <v>10</v>
      </c>
      <c r="D51" s="26" t="s">
        <v>11</v>
      </c>
      <c r="E51" s="23"/>
      <c r="F51" s="30" t="s">
        <v>17</v>
      </c>
      <c r="G51" s="30" t="s">
        <v>18</v>
      </c>
    </row>
    <row r="52" spans="1:8" x14ac:dyDescent="0.3">
      <c r="A52" s="90" t="s">
        <v>57</v>
      </c>
      <c r="B52" s="27">
        <v>3825286</v>
      </c>
      <c r="C52" s="28">
        <v>3467967</v>
      </c>
      <c r="D52" s="29">
        <v>3718367</v>
      </c>
      <c r="E52" s="23"/>
      <c r="F52" s="34">
        <f>(C52-B52)/B52*100</f>
        <v>-9.3409747663311968</v>
      </c>
      <c r="G52" s="34">
        <f>(D52-B52)/B52*100</f>
        <v>-2.7950589838250002</v>
      </c>
    </row>
    <row r="53" spans="1:8" x14ac:dyDescent="0.3">
      <c r="A53" s="90" t="s">
        <v>56</v>
      </c>
      <c r="B53" s="27">
        <v>6920450</v>
      </c>
      <c r="C53" s="28">
        <v>5031769</v>
      </c>
      <c r="D53" s="29">
        <v>6141716</v>
      </c>
      <c r="E53" s="23"/>
      <c r="F53" s="34">
        <f>(C53-B53)/B53*100</f>
        <v>-27.29130331120086</v>
      </c>
      <c r="G53" s="34">
        <f>(D53-B53)/B53*100</f>
        <v>-11.252649755434978</v>
      </c>
    </row>
    <row r="54" spans="1:8" x14ac:dyDescent="0.3">
      <c r="A54" s="90" t="s">
        <v>55</v>
      </c>
      <c r="B54" s="27">
        <v>888748</v>
      </c>
      <c r="C54" s="28">
        <v>715449</v>
      </c>
      <c r="D54" s="29">
        <v>888155</v>
      </c>
      <c r="E54" s="23"/>
      <c r="F54" s="34">
        <f>(C54-B54)/B54*100</f>
        <v>-19.499228127658235</v>
      </c>
      <c r="G54" s="34">
        <f>(D54-B54)/B54*100</f>
        <v>-6.6723075607483778E-2</v>
      </c>
    </row>
    <row r="55" spans="1:8" x14ac:dyDescent="0.3">
      <c r="A55" s="90" t="s">
        <v>58</v>
      </c>
      <c r="B55" s="27">
        <v>2094480</v>
      </c>
      <c r="C55" s="28">
        <v>1686158</v>
      </c>
      <c r="D55" s="29">
        <v>2266115</v>
      </c>
      <c r="E55" s="23"/>
      <c r="F55" s="34">
        <f>(C55-B55)/B55*100</f>
        <v>-19.495149153966619</v>
      </c>
      <c r="G55" s="34">
        <f>(D55-B55)/B55*100</f>
        <v>8.194635422634736</v>
      </c>
    </row>
    <row r="59" spans="1:8" x14ac:dyDescent="0.3">
      <c r="H59" s="89"/>
    </row>
    <row r="60" spans="1:8" ht="18" x14ac:dyDescent="0.3">
      <c r="H60" s="88" t="s">
        <v>54</v>
      </c>
    </row>
  </sheetData>
  <sortState xmlns:xlrd2="http://schemas.microsoft.com/office/spreadsheetml/2017/richdata2" ref="A2:G9">
    <sortCondition descending="1" ref="B2:B9"/>
  </sortState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4"/>
  <sheetViews>
    <sheetView zoomScale="102" zoomScaleNormal="102" workbookViewId="0">
      <selection activeCell="A20" sqref="A20"/>
    </sheetView>
  </sheetViews>
  <sheetFormatPr defaultRowHeight="14.4" x14ac:dyDescent="0.3"/>
  <cols>
    <col min="1" max="1" width="80.6640625" customWidth="1"/>
    <col min="2" max="3" width="8.33203125" bestFit="1" customWidth="1"/>
  </cols>
  <sheetData>
    <row r="1" spans="1:4" s="180" customFormat="1" ht="15" x14ac:dyDescent="0.35">
      <c r="A1" s="180" t="s">
        <v>198</v>
      </c>
    </row>
    <row r="2" spans="1:4" x14ac:dyDescent="0.3">
      <c r="D2" s="106" t="s">
        <v>202</v>
      </c>
    </row>
    <row r="4" spans="1:4" x14ac:dyDescent="0.3">
      <c r="A4" s="115" t="s">
        <v>163</v>
      </c>
      <c r="B4" s="81">
        <v>65.022755703000001</v>
      </c>
    </row>
    <row r="5" spans="1:4" x14ac:dyDescent="0.3">
      <c r="A5" s="115" t="s">
        <v>164</v>
      </c>
      <c r="B5" s="81">
        <v>16.546686189999999</v>
      </c>
    </row>
    <row r="6" spans="1:4" x14ac:dyDescent="0.3">
      <c r="A6" s="115" t="s">
        <v>165</v>
      </c>
      <c r="B6" s="81">
        <v>14.12054444</v>
      </c>
    </row>
    <row r="7" spans="1:4" x14ac:dyDescent="0.3">
      <c r="A7" s="115" t="s">
        <v>166</v>
      </c>
      <c r="B7" s="81">
        <v>12.164142289999999</v>
      </c>
    </row>
    <row r="8" spans="1:4" x14ac:dyDescent="0.3">
      <c r="A8" s="115" t="s">
        <v>167</v>
      </c>
      <c r="B8" s="81">
        <v>11.07276119</v>
      </c>
    </row>
    <row r="10" spans="1:4" x14ac:dyDescent="0.3">
      <c r="A10" s="115" t="s">
        <v>168</v>
      </c>
      <c r="B10" s="81">
        <v>-9.0251014460000007</v>
      </c>
    </row>
    <row r="11" spans="1:4" x14ac:dyDescent="0.3">
      <c r="A11" s="115" t="s">
        <v>169</v>
      </c>
      <c r="B11" s="81">
        <v>-9.2703617820000002</v>
      </c>
    </row>
    <row r="12" spans="1:4" x14ac:dyDescent="0.3">
      <c r="A12" s="115" t="s">
        <v>170</v>
      </c>
      <c r="B12" s="81">
        <v>-11.77948054</v>
      </c>
    </row>
    <row r="13" spans="1:4" x14ac:dyDescent="0.3">
      <c r="A13" s="115" t="s">
        <v>171</v>
      </c>
      <c r="B13" s="81">
        <v>-15.234799580000001</v>
      </c>
    </row>
    <row r="14" spans="1:4" x14ac:dyDescent="0.3">
      <c r="A14" s="115" t="s">
        <v>172</v>
      </c>
      <c r="B14" s="81">
        <v>-30.248105089999999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7"/>
  <sheetViews>
    <sheetView zoomScale="73" zoomScaleNormal="73" workbookViewId="0">
      <selection activeCell="H29" sqref="H29"/>
    </sheetView>
  </sheetViews>
  <sheetFormatPr defaultRowHeight="14.4" x14ac:dyDescent="0.3"/>
  <cols>
    <col min="1" max="1" width="80.6640625" customWidth="1"/>
    <col min="2" max="2" width="11.6640625" bestFit="1" customWidth="1"/>
    <col min="3" max="3" width="8.33203125" bestFit="1" customWidth="1"/>
  </cols>
  <sheetData>
    <row r="1" spans="1:7" s="180" customFormat="1" ht="15" x14ac:dyDescent="0.35">
      <c r="A1" s="180" t="s">
        <v>198</v>
      </c>
    </row>
    <row r="3" spans="1:7" ht="32.4" customHeight="1" x14ac:dyDescent="0.3">
      <c r="A3" s="80"/>
      <c r="B3" s="164" t="s">
        <v>146</v>
      </c>
      <c r="C3" s="165"/>
      <c r="G3" s="116" t="s">
        <v>203</v>
      </c>
    </row>
    <row r="4" spans="1:7" ht="22.8" x14ac:dyDescent="0.3">
      <c r="A4" s="80"/>
      <c r="B4" s="112" t="s">
        <v>40</v>
      </c>
      <c r="C4" s="113" t="s">
        <v>41</v>
      </c>
    </row>
    <row r="5" spans="1:7" x14ac:dyDescent="0.3">
      <c r="A5" s="114" t="s">
        <v>147</v>
      </c>
      <c r="B5" s="81">
        <v>-12.92634230979488</v>
      </c>
      <c r="C5" s="81">
        <v>31.900506262923965</v>
      </c>
    </row>
    <row r="6" spans="1:7" x14ac:dyDescent="0.3">
      <c r="A6" s="114" t="s">
        <v>148</v>
      </c>
      <c r="B6" s="81">
        <v>-9.4403395692501189</v>
      </c>
      <c r="C6" s="81">
        <v>28.918409055180007</v>
      </c>
    </row>
    <row r="7" spans="1:7" x14ac:dyDescent="0.3">
      <c r="A7" s="114" t="s">
        <v>149</v>
      </c>
      <c r="B7" s="81">
        <v>90.524080642150466</v>
      </c>
      <c r="C7" s="81">
        <v>26.726712712338994</v>
      </c>
    </row>
    <row r="8" spans="1:7" ht="22.8" x14ac:dyDescent="0.3">
      <c r="A8" s="114" t="s">
        <v>150</v>
      </c>
      <c r="B8" s="81">
        <v>-18.010915706488781</v>
      </c>
      <c r="C8" s="81">
        <v>17.489836713608696</v>
      </c>
    </row>
    <row r="9" spans="1:7" x14ac:dyDescent="0.3">
      <c r="A9" s="114" t="s">
        <v>151</v>
      </c>
      <c r="B9" s="81">
        <v>26.517096598803843</v>
      </c>
      <c r="C9" s="81">
        <v>13.900048329607925</v>
      </c>
    </row>
    <row r="10" spans="1:7" x14ac:dyDescent="0.3">
      <c r="A10" s="114" t="s">
        <v>152</v>
      </c>
      <c r="B10" s="81">
        <v>-32.117845074418966</v>
      </c>
      <c r="C10" s="81">
        <v>-10.136198312998168</v>
      </c>
    </row>
    <row r="11" spans="1:7" ht="22.8" x14ac:dyDescent="0.3">
      <c r="A11" s="114" t="s">
        <v>153</v>
      </c>
      <c r="B11" s="81">
        <v>-29.813760993274702</v>
      </c>
      <c r="C11" s="81">
        <v>-10.274185204345576</v>
      </c>
    </row>
    <row r="12" spans="1:7" x14ac:dyDescent="0.3">
      <c r="A12" s="114" t="s">
        <v>154</v>
      </c>
      <c r="B12" s="81">
        <v>-33.244208281860793</v>
      </c>
      <c r="C12" s="81">
        <v>-18.853332882067249</v>
      </c>
    </row>
    <row r="13" spans="1:7" x14ac:dyDescent="0.3">
      <c r="A13" s="114" t="s">
        <v>155</v>
      </c>
      <c r="B13" s="81">
        <v>-52.709704523176029</v>
      </c>
      <c r="C13" s="81">
        <v>-20.36596181673902</v>
      </c>
    </row>
    <row r="14" spans="1:7" x14ac:dyDescent="0.3">
      <c r="A14" s="114" t="s">
        <v>156</v>
      </c>
      <c r="B14" s="81">
        <v>-52.79337634183927</v>
      </c>
      <c r="C14" s="81">
        <v>-29.73803118551989</v>
      </c>
    </row>
    <row r="15" spans="1:7" ht="25.95" customHeight="1" x14ac:dyDescent="0.3">
      <c r="A15" s="80"/>
      <c r="B15" s="164" t="s">
        <v>157</v>
      </c>
      <c r="C15" s="165"/>
    </row>
    <row r="16" spans="1:7" ht="22.8" x14ac:dyDescent="0.3">
      <c r="A16" s="80"/>
      <c r="B16" s="112" t="s">
        <v>40</v>
      </c>
      <c r="C16" s="113" t="s">
        <v>41</v>
      </c>
    </row>
    <row r="17" spans="1:3" x14ac:dyDescent="0.3">
      <c r="A17" s="114" t="s">
        <v>158</v>
      </c>
      <c r="B17" s="81">
        <v>30.77952492472399</v>
      </c>
      <c r="C17" s="81">
        <v>39.511542321846768</v>
      </c>
    </row>
    <row r="18" spans="1:3" x14ac:dyDescent="0.3">
      <c r="A18" s="114" t="s">
        <v>159</v>
      </c>
      <c r="B18" s="81">
        <v>-14.450191890538964</v>
      </c>
      <c r="C18" s="81">
        <v>3.9546137160020018</v>
      </c>
    </row>
    <row r="19" spans="1:3" x14ac:dyDescent="0.3">
      <c r="A19" s="114" t="s">
        <v>160</v>
      </c>
      <c r="B19" s="81">
        <v>-15.563025210084033</v>
      </c>
      <c r="C19" s="81">
        <v>3.8487394957983194</v>
      </c>
    </row>
    <row r="20" spans="1:3" x14ac:dyDescent="0.3">
      <c r="A20" s="114" t="s">
        <v>148</v>
      </c>
      <c r="B20" s="81">
        <v>-19.003036437246966</v>
      </c>
      <c r="C20" s="81">
        <v>2.9605263157894735</v>
      </c>
    </row>
    <row r="21" spans="1:3" x14ac:dyDescent="0.3">
      <c r="A21" s="114" t="s">
        <v>147</v>
      </c>
      <c r="B21" s="81">
        <v>-17.985497105782073</v>
      </c>
      <c r="C21" s="81">
        <v>2.3471789326378731</v>
      </c>
    </row>
    <row r="22" spans="1:3" x14ac:dyDescent="0.3">
      <c r="A22" s="114" t="s">
        <v>155</v>
      </c>
      <c r="B22" s="81">
        <v>-52.690094853055513</v>
      </c>
      <c r="C22" s="81">
        <v>-18.869538174467422</v>
      </c>
    </row>
    <row r="23" spans="1:3" x14ac:dyDescent="0.3">
      <c r="A23" s="114" t="s">
        <v>161</v>
      </c>
      <c r="B23" s="81">
        <v>-41.575536654516</v>
      </c>
      <c r="C23" s="81">
        <v>-20.777642770352369</v>
      </c>
    </row>
    <row r="24" spans="1:3" ht="16.2" customHeight="1" x14ac:dyDescent="0.3">
      <c r="A24" s="114" t="s">
        <v>162</v>
      </c>
      <c r="B24" s="81">
        <v>-18.131121420872581</v>
      </c>
      <c r="C24" s="81">
        <v>-25.226111814049396</v>
      </c>
    </row>
    <row r="25" spans="1:3" x14ac:dyDescent="0.3">
      <c r="A25" s="114" t="s">
        <v>152</v>
      </c>
      <c r="B25" s="81">
        <v>-34.962749161239394</v>
      </c>
      <c r="C25" s="81">
        <v>-26.103956976514702</v>
      </c>
    </row>
    <row r="26" spans="1:3" x14ac:dyDescent="0.3">
      <c r="A26" s="114" t="s">
        <v>156</v>
      </c>
      <c r="B26" s="81">
        <v>-55.587094086091504</v>
      </c>
      <c r="C26" s="81">
        <v>-37.712559568761229</v>
      </c>
    </row>
    <row r="34" spans="1:9" ht="16.8" x14ac:dyDescent="0.4">
      <c r="A34" s="96"/>
    </row>
    <row r="35" spans="1:9" ht="16.8" x14ac:dyDescent="0.3">
      <c r="A35" s="85"/>
    </row>
    <row r="45" spans="1:9" x14ac:dyDescent="0.3">
      <c r="B45" s="169" t="s">
        <v>29</v>
      </c>
      <c r="C45" s="145"/>
      <c r="D45" s="145"/>
      <c r="E45" s="170"/>
      <c r="F45" s="149" t="s">
        <v>30</v>
      </c>
      <c r="G45" s="149"/>
      <c r="H45" s="139"/>
      <c r="I45" s="139"/>
    </row>
    <row r="46" spans="1:9" x14ac:dyDescent="0.3">
      <c r="B46" s="166" t="s">
        <v>48</v>
      </c>
      <c r="C46" s="168" t="s">
        <v>87</v>
      </c>
      <c r="D46" s="135"/>
      <c r="E46" s="136"/>
      <c r="F46" s="166" t="s">
        <v>48</v>
      </c>
      <c r="G46" s="168" t="s">
        <v>87</v>
      </c>
      <c r="H46" s="135"/>
      <c r="I46" s="136"/>
    </row>
    <row r="47" spans="1:9" x14ac:dyDescent="0.3">
      <c r="B47" s="167"/>
      <c r="C47" s="94" t="s">
        <v>84</v>
      </c>
      <c r="D47" s="94" t="s">
        <v>88</v>
      </c>
      <c r="E47" s="94" t="s">
        <v>86</v>
      </c>
      <c r="F47" s="167"/>
      <c r="G47" s="94" t="s">
        <v>84</v>
      </c>
      <c r="H47" s="94" t="s">
        <v>88</v>
      </c>
      <c r="I47" s="94" t="s">
        <v>86</v>
      </c>
    </row>
    <row r="48" spans="1:9" x14ac:dyDescent="0.3">
      <c r="A48" s="95" t="s">
        <v>89</v>
      </c>
      <c r="B48" s="60">
        <v>-11.466028824028097</v>
      </c>
      <c r="C48" s="60">
        <v>-23.352601156069362</v>
      </c>
      <c r="D48" s="60">
        <v>-30.776092774308655</v>
      </c>
      <c r="E48" s="60">
        <v>-9.6880131362889994</v>
      </c>
      <c r="F48" s="60">
        <v>-2.2526341286181419</v>
      </c>
      <c r="G48" s="60">
        <v>-9.8265895953757223</v>
      </c>
      <c r="H48" s="60">
        <v>-21.409455842997325</v>
      </c>
      <c r="I48" s="60">
        <v>11.494252873563218</v>
      </c>
    </row>
    <row r="49" spans="1:9" x14ac:dyDescent="0.3">
      <c r="A49" s="95" t="s">
        <v>90</v>
      </c>
      <c r="B49" s="60">
        <v>-18.911828148208457</v>
      </c>
      <c r="C49" s="60">
        <v>-41.043571812802583</v>
      </c>
      <c r="D49" s="60">
        <v>-41.822166146490467</v>
      </c>
      <c r="E49" s="60">
        <v>-39.875466998754675</v>
      </c>
      <c r="F49" s="60">
        <v>8.8497523449162809</v>
      </c>
      <c r="G49" s="60">
        <v>-11.822365668519515</v>
      </c>
      <c r="H49" s="60">
        <v>-12.978949465435951</v>
      </c>
      <c r="I49" s="60">
        <v>-10.08717310087173</v>
      </c>
    </row>
    <row r="50" spans="1:9" x14ac:dyDescent="0.3">
      <c r="A50" s="95" t="s">
        <v>91</v>
      </c>
      <c r="B50" s="60">
        <v>-16.354505936880635</v>
      </c>
      <c r="C50" s="60">
        <v>-31.124043118262772</v>
      </c>
      <c r="D50" s="60">
        <v>-30.398729710656312</v>
      </c>
      <c r="E50" s="60">
        <v>-32.022914115794997</v>
      </c>
      <c r="F50" s="60">
        <v>2.7702443902326168</v>
      </c>
      <c r="G50" s="60">
        <v>-15.706530229651616</v>
      </c>
      <c r="H50" s="60">
        <v>-7.3782639378969659</v>
      </c>
      <c r="I50" s="60">
        <v>-26.027636872485573</v>
      </c>
    </row>
    <row r="51" spans="1:9" x14ac:dyDescent="0.3">
      <c r="A51" s="95" t="s">
        <v>92</v>
      </c>
      <c r="B51" s="60">
        <v>-18.222231488431138</v>
      </c>
      <c r="C51" s="60">
        <v>-20.102734380542902</v>
      </c>
      <c r="D51" s="60">
        <v>-19.341181928898685</v>
      </c>
      <c r="E51" s="60">
        <v>-22.204438753734529</v>
      </c>
      <c r="F51" s="60">
        <v>0.87021284481879935</v>
      </c>
      <c r="G51" s="60">
        <v>3.286364990847559</v>
      </c>
      <c r="H51" s="60">
        <v>5.8845135223955616</v>
      </c>
      <c r="I51" s="60">
        <v>-3.8839095177123348</v>
      </c>
    </row>
    <row r="52" spans="1:9" x14ac:dyDescent="0.3">
      <c r="A52" s="95" t="s">
        <v>93</v>
      </c>
      <c r="B52" s="60">
        <v>-37.252723244743237</v>
      </c>
      <c r="C52" s="60">
        <v>-24.510615221548072</v>
      </c>
      <c r="D52" s="60">
        <v>-22.036003438674829</v>
      </c>
      <c r="E52" s="60">
        <v>-29.919842040017276</v>
      </c>
      <c r="F52" s="60">
        <v>-21.961694429325952</v>
      </c>
      <c r="G52" s="60">
        <v>-16.431144556463682</v>
      </c>
      <c r="H52" s="60">
        <v>-12.884765900663355</v>
      </c>
      <c r="I52" s="60">
        <v>-24.183134854969627</v>
      </c>
    </row>
    <row r="53" spans="1:9" x14ac:dyDescent="0.3">
      <c r="A53" s="95" t="s">
        <v>94</v>
      </c>
      <c r="B53" s="60">
        <v>-15.054777464249138</v>
      </c>
      <c r="C53" s="60">
        <v>-18.395479798457533</v>
      </c>
      <c r="D53" s="60">
        <v>-17.107805630843849</v>
      </c>
      <c r="E53" s="60">
        <v>-21.866442945199893</v>
      </c>
      <c r="F53" s="60">
        <v>-1.6359037886912877</v>
      </c>
      <c r="G53" s="60">
        <v>-1.2867565914350758</v>
      </c>
      <c r="H53" s="60">
        <v>3.2325694993796819</v>
      </c>
      <c r="I53" s="60">
        <v>-13.468731429370434</v>
      </c>
    </row>
    <row r="54" spans="1:9" x14ac:dyDescent="0.3">
      <c r="A54" s="95" t="s">
        <v>95</v>
      </c>
      <c r="B54" s="60">
        <v>-16.619789161963098</v>
      </c>
      <c r="C54" s="60">
        <v>-18.08351601600123</v>
      </c>
      <c r="D54" s="60">
        <v>-16.97591131581482</v>
      </c>
      <c r="E54" s="60">
        <v>-20.381945706290658</v>
      </c>
      <c r="F54" s="60">
        <v>-0.35419145004935582</v>
      </c>
      <c r="G54" s="60">
        <v>3.9825806413491143</v>
      </c>
      <c r="H54" s="60">
        <v>9.8543821090514268</v>
      </c>
      <c r="I54" s="60">
        <v>-8.2022022749572994</v>
      </c>
    </row>
    <row r="55" spans="1:9" x14ac:dyDescent="0.3">
      <c r="A55" s="95" t="s">
        <v>96</v>
      </c>
      <c r="B55" s="60">
        <v>-8.3294177482944036</v>
      </c>
      <c r="C55" s="60">
        <v>-7.5672515873493555</v>
      </c>
      <c r="D55" s="60">
        <v>-2.7861225889210068</v>
      </c>
      <c r="E55" s="60">
        <v>-18.585370372388539</v>
      </c>
      <c r="F55" s="60">
        <v>-2.2191683465789578</v>
      </c>
      <c r="G55" s="60">
        <v>-2.2729540074748265</v>
      </c>
      <c r="H55" s="60">
        <v>4.619931783385649</v>
      </c>
      <c r="I55" s="60">
        <v>-18.157619416079076</v>
      </c>
    </row>
    <row r="56" spans="1:9" x14ac:dyDescent="0.3">
      <c r="A56" s="95"/>
    </row>
    <row r="57" spans="1:9" x14ac:dyDescent="0.3">
      <c r="A57" s="79"/>
    </row>
  </sheetData>
  <sortState xmlns:xlrd2="http://schemas.microsoft.com/office/spreadsheetml/2017/richdata2" ref="A34:C49">
    <sortCondition descending="1" ref="C34:C49"/>
  </sortState>
  <mergeCells count="8">
    <mergeCell ref="B3:C3"/>
    <mergeCell ref="B15:C15"/>
    <mergeCell ref="F45:I45"/>
    <mergeCell ref="B46:B47"/>
    <mergeCell ref="C46:E46"/>
    <mergeCell ref="F46:F47"/>
    <mergeCell ref="G46:I46"/>
    <mergeCell ref="B45:E4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14</vt:i4>
      </vt:variant>
      <vt:variant>
        <vt:lpstr>Intervalli denominati</vt:lpstr>
      </vt:variant>
      <vt:variant>
        <vt:i4>1</vt:i4>
      </vt:variant>
    </vt:vector>
  </HeadingPairs>
  <TitlesOfParts>
    <vt:vector size="15" baseType="lpstr">
      <vt:lpstr>Grafico 3.1</vt:lpstr>
      <vt:lpstr>Grafico 3.2</vt:lpstr>
      <vt:lpstr>Grafico 3.3</vt:lpstr>
      <vt:lpstr>Grafico 3.4</vt:lpstr>
      <vt:lpstr>Grafico 3.5</vt:lpstr>
      <vt:lpstr>Grafico 3.6</vt:lpstr>
      <vt:lpstr>Grafico 3.7</vt:lpstr>
      <vt:lpstr>Grafico 3.8</vt:lpstr>
      <vt:lpstr>Grafico 3.9</vt:lpstr>
      <vt:lpstr>Grafico 3.10</vt:lpstr>
      <vt:lpstr>Grafico 3.11</vt:lpstr>
      <vt:lpstr>Grafico 3.12</vt:lpstr>
      <vt:lpstr>Tabella 3.1</vt:lpstr>
      <vt:lpstr>Tabella 3.2</vt:lpstr>
      <vt:lpstr>'Grafico 3.9'!_Hlk121481701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Ospite</dc:creator>
  <cp:lastModifiedBy>Ghezzo Pierangela</cp:lastModifiedBy>
  <dcterms:created xsi:type="dcterms:W3CDTF">2022-05-27T11:51:33Z</dcterms:created>
  <dcterms:modified xsi:type="dcterms:W3CDTF">2023-12-01T16:58:45Z</dcterms:modified>
</cp:coreProperties>
</file>