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24226"/>
  <xr:revisionPtr revIDLastSave="0" documentId="8_{A601EF25-96DB-47F0-84FC-8BCED2B400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g. 5.1" sheetId="1" r:id="rId1"/>
    <sheet name="Fig. 5.2" sheetId="2" r:id="rId2"/>
    <sheet name="Fig. 5.3" sheetId="3" r:id="rId3"/>
    <sheet name="Fig. 5.4" sheetId="4" r:id="rId4"/>
    <sheet name="Fig.5.5" sheetId="5" r:id="rId5"/>
    <sheet name="Fig 5.6" sheetId="6" r:id="rId6"/>
    <sheet name="Tab. 5.1" sheetId="7" r:id="rId7"/>
    <sheet name="Fig 5.7" sheetId="1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8" i="1" l="1"/>
  <c r="AE27" i="1"/>
  <c r="AE26" i="1"/>
  <c r="W36" i="15"/>
  <c r="Z36" i="15" s="1"/>
  <c r="X36" i="15"/>
  <c r="AA36" i="15" s="1"/>
  <c r="W37" i="15"/>
  <c r="Z37" i="15" s="1"/>
  <c r="X37" i="15"/>
  <c r="AA37" i="15" s="1"/>
  <c r="W13" i="15"/>
  <c r="Z13" i="15" s="1"/>
  <c r="X13" i="15"/>
  <c r="AA13" i="15" s="1"/>
  <c r="W12" i="15"/>
  <c r="Z12" i="15" s="1"/>
  <c r="X12" i="15"/>
  <c r="AA12" i="15" s="1"/>
  <c r="W5" i="15"/>
  <c r="Z5" i="15" s="1"/>
  <c r="X5" i="15"/>
  <c r="AA5" i="15" s="1"/>
  <c r="W24" i="15"/>
  <c r="Z24" i="15" s="1"/>
  <c r="W16" i="15"/>
  <c r="Z16" i="15" s="1"/>
  <c r="X16" i="15"/>
  <c r="AA16" i="15" s="1"/>
  <c r="X33" i="15"/>
  <c r="AA33" i="15" s="1"/>
  <c r="W33" i="15"/>
  <c r="Z33" i="15" s="1"/>
  <c r="X32" i="15"/>
  <c r="AA32" i="15" s="1"/>
  <c r="W32" i="15"/>
  <c r="Z32" i="15" s="1"/>
  <c r="X30" i="15"/>
  <c r="AA30" i="15" s="1"/>
  <c r="W30" i="15"/>
  <c r="Z30" i="15" s="1"/>
  <c r="X29" i="15"/>
  <c r="AA29" i="15" s="1"/>
  <c r="W29" i="15"/>
  <c r="Z29" i="15" s="1"/>
  <c r="X27" i="15"/>
  <c r="AA27" i="15" s="1"/>
  <c r="W27" i="15"/>
  <c r="Z27" i="15" s="1"/>
  <c r="X26" i="15"/>
  <c r="AA26" i="15" s="1"/>
  <c r="W26" i="15"/>
  <c r="Z26" i="15" s="1"/>
  <c r="X24" i="15"/>
  <c r="AA24" i="15" s="1"/>
  <c r="X23" i="15"/>
  <c r="AA23" i="15" s="1"/>
  <c r="W23" i="15"/>
  <c r="Z23" i="15" s="1"/>
  <c r="X21" i="15"/>
  <c r="AA21" i="15" s="1"/>
  <c r="W21" i="15"/>
  <c r="Z21" i="15" s="1"/>
  <c r="X20" i="15"/>
  <c r="AA20" i="15" s="1"/>
  <c r="W20" i="15"/>
  <c r="Z20" i="15" s="1"/>
  <c r="X19" i="15"/>
  <c r="AA19" i="15" s="1"/>
  <c r="W19" i="15"/>
  <c r="Z19" i="15" s="1"/>
  <c r="X18" i="15"/>
  <c r="AA18" i="15" s="1"/>
  <c r="W18" i="15"/>
  <c r="Z18" i="15" s="1"/>
  <c r="X17" i="15"/>
  <c r="AA17" i="15" s="1"/>
  <c r="W17" i="15"/>
  <c r="Z17" i="15" s="1"/>
  <c r="X15" i="15"/>
  <c r="AA15" i="15" s="1"/>
  <c r="W15" i="15"/>
  <c r="Z15" i="15" s="1"/>
  <c r="X9" i="15"/>
  <c r="AA9" i="15" s="1"/>
  <c r="W9" i="15"/>
  <c r="Z9" i="15" s="1"/>
  <c r="X8" i="15"/>
  <c r="AA8" i="15" s="1"/>
  <c r="W8" i="15"/>
  <c r="Z8" i="15" s="1"/>
  <c r="X7" i="15"/>
  <c r="AA7" i="15" s="1"/>
  <c r="W7" i="15"/>
  <c r="Z7" i="15" s="1"/>
  <c r="X6" i="15"/>
  <c r="AA6" i="15" s="1"/>
  <c r="W6" i="15"/>
  <c r="Z6" i="15" s="1"/>
  <c r="AC26" i="3"/>
  <c r="AB26" i="3"/>
  <c r="AA26" i="3"/>
  <c r="Z26" i="3"/>
  <c r="AG28" i="1"/>
  <c r="AF28" i="1"/>
  <c r="AD28" i="1"/>
  <c r="AG27" i="1"/>
  <c r="AF27" i="1"/>
  <c r="AD27" i="1"/>
  <c r="AG26" i="1"/>
  <c r="AF26" i="1"/>
  <c r="AD26" i="1"/>
  <c r="T8" i="6" l="1"/>
  <c r="T15" i="6"/>
  <c r="T33" i="6"/>
  <c r="T25" i="6"/>
  <c r="T32" i="6"/>
  <c r="T6" i="6"/>
  <c r="T10" i="6"/>
  <c r="T29" i="6"/>
  <c r="T4" i="6"/>
  <c r="T22" i="6"/>
  <c r="T21" i="6"/>
  <c r="T19" i="6"/>
  <c r="T13" i="6"/>
  <c r="T12" i="6"/>
  <c r="T24" i="6"/>
  <c r="T23" i="6"/>
  <c r="T26" i="6"/>
  <c r="T7" i="6"/>
  <c r="T9" i="6"/>
  <c r="T28" i="6"/>
  <c r="T31" i="6"/>
  <c r="T5" i="6"/>
  <c r="T16" i="6"/>
  <c r="T30" i="6"/>
  <c r="T18" i="6"/>
  <c r="T27" i="6"/>
  <c r="T14" i="6"/>
  <c r="T11" i="6"/>
  <c r="T20" i="6"/>
  <c r="T17" i="6"/>
  <c r="S27" i="5"/>
  <c r="S11" i="5"/>
  <c r="S33" i="5"/>
  <c r="S9" i="5"/>
  <c r="S24" i="5"/>
  <c r="S19" i="5"/>
  <c r="S32" i="5"/>
  <c r="S26" i="5"/>
  <c r="S25" i="5"/>
  <c r="S34" i="5"/>
  <c r="S7" i="5"/>
  <c r="S20" i="5"/>
  <c r="S6" i="5"/>
  <c r="S29" i="5"/>
  <c r="S12" i="5"/>
  <c r="S36" i="5"/>
  <c r="S15" i="5"/>
  <c r="S18" i="5"/>
  <c r="S21" i="5"/>
  <c r="S14" i="5"/>
  <c r="S8" i="5"/>
  <c r="S31" i="5"/>
  <c r="S35" i="5"/>
  <c r="S28" i="5"/>
  <c r="S30" i="5"/>
  <c r="S16" i="5"/>
  <c r="S23" i="5"/>
  <c r="S17" i="5"/>
  <c r="S10" i="5"/>
  <c r="S13" i="5"/>
  <c r="AP6" i="4"/>
  <c r="AQ6" i="4"/>
  <c r="AR6" i="4"/>
  <c r="AS6" i="4"/>
  <c r="AE17" i="3"/>
  <c r="AE15" i="3"/>
</calcChain>
</file>

<file path=xl/sharedStrings.xml><?xml version="1.0" encoding="utf-8"?>
<sst xmlns="http://schemas.openxmlformats.org/spreadsheetml/2006/main" count="425" uniqueCount="175">
  <si>
    <t>PAESE</t>
  </si>
  <si>
    <t>0 Altri paesi</t>
  </si>
  <si>
    <t>1 Italia</t>
  </si>
  <si>
    <t>ctzcntr Citizen of country</t>
  </si>
  <si>
    <t>1 Yes</t>
  </si>
  <si>
    <t>2 No</t>
  </si>
  <si>
    <t>Count</t>
  </si>
  <si>
    <t>Column N %</t>
  </si>
  <si>
    <t>imsmetn Allow many/few immigrants of same race/ethnic group as majority</t>
  </si>
  <si>
    <t>1 Allow many to come and live here</t>
  </si>
  <si>
    <t>2 Allow some</t>
  </si>
  <si>
    <t>3 Allow a few</t>
  </si>
  <si>
    <t>4 Allow none</t>
  </si>
  <si>
    <t>Subtotal</t>
  </si>
  <si>
    <t>imdfetn Allow many/few immigrants of different race/ethnic group from majority</t>
  </si>
  <si>
    <t>impcntr Allow many/few immigrants from poorer countries outside Europe</t>
  </si>
  <si>
    <t>Cittadini italiani</t>
  </si>
  <si>
    <t>Stranieri Italia</t>
  </si>
  <si>
    <t>Permettere a molte/alcune persone di gruppi etnici differenti di venire a vivere nel nostro Paese</t>
  </si>
  <si>
    <t>Permettere a molte/alcune persone provenienti dai Paesi extraeuropei più poveri di venire a vivere nel nostro Paese</t>
  </si>
  <si>
    <t/>
  </si>
  <si>
    <t>imbgeco Immigration bad or good for country's economy</t>
  </si>
  <si>
    <t>imueclt Country's cultural life undermined or enriched by immigrants</t>
  </si>
  <si>
    <t>imwbcnt Immigrants make country worse or better place to live</t>
  </si>
  <si>
    <t>Mean</t>
  </si>
  <si>
    <t>N</t>
  </si>
  <si>
    <t>Cittadino/a</t>
  </si>
  <si>
    <t>Altri paesi</t>
  </si>
  <si>
    <t>Italia</t>
  </si>
  <si>
    <t>Sì</t>
  </si>
  <si>
    <t>No</t>
  </si>
  <si>
    <t>Media</t>
  </si>
  <si>
    <t>Report</t>
  </si>
  <si>
    <t>Total</t>
  </si>
  <si>
    <t>è un male o un bene per l’economia italiana che vi siano
persone che vengono a vivere qui da altri Paesi?</t>
  </si>
  <si>
    <t>Ritiene che la cultura italiana sia generalmente minacciata o arricchita dalla presenza di
persone che vengono a vivere qui da altri Paesi?</t>
  </si>
  <si>
    <t>L’arrivo di persone provenienti da altri Paesi ha reso l’Italia un posto peggiore o migliore
in cui vivere?</t>
  </si>
  <si>
    <t xml:space="preserve"> </t>
  </si>
  <si>
    <t>È un male o un bene per l’economia italiana che vi siano
persone che vengono a vivere qui da altri Paesi?</t>
  </si>
  <si>
    <t>Ritiene che la cultura italiana sia generalmente minacciata o arricchita dalla presenza di persone che vengono a vivere qui da altri Paesi?</t>
  </si>
  <si>
    <t>dscrgrp Member of a group discriminated against in this country</t>
  </si>
  <si>
    <t>Row N %</t>
  </si>
  <si>
    <t>% Row</t>
  </si>
  <si>
    <t>Ritiene di far parte di un gruppo che, per un motivo qualsiasi, è oggi discriminato in [Paese]?</t>
  </si>
  <si>
    <t>ctzcntr Citizen of country * Motiv_discr Motivo della discriminazione * PAESE Crosstabulation</t>
  </si>
  <si>
    <t>Motiv_discr Motivo della discriminazione</t>
  </si>
  <si>
    <t>,00 Altri motivi</t>
  </si>
  <si>
    <t>1,00 Colore, nazionalità, lingua, gruppo etnico, religione</t>
  </si>
  <si>
    <t>% within ctzcntr Citizen of country</t>
  </si>
  <si>
    <t>Motivo della discriminazione</t>
  </si>
  <si>
    <t>Altri motivi</t>
  </si>
  <si>
    <t>Colore, nazionalità , lingua, gruppo etnico, religione</t>
  </si>
  <si>
    <t>cntry Country * QCL_1 Cluster Number of Case Crosstabulation</t>
  </si>
  <si>
    <t>% within cntry Country</t>
  </si>
  <si>
    <t>QCL_1 Cluster Number of Case</t>
  </si>
  <si>
    <t>cntry Country</t>
  </si>
  <si>
    <t>AT Austria</t>
  </si>
  <si>
    <t>BE Belgium</t>
  </si>
  <si>
    <t>BG Bulgaria</t>
  </si>
  <si>
    <t>CH Switzerland</t>
  </si>
  <si>
    <t>CZ Czechia</t>
  </si>
  <si>
    <t>DE Germany</t>
  </si>
  <si>
    <t>EE Estonia</t>
  </si>
  <si>
    <t>ES Spain</t>
  </si>
  <si>
    <t>FI Finland</t>
  </si>
  <si>
    <t>FR France</t>
  </si>
  <si>
    <t>GB United Kingdom</t>
  </si>
  <si>
    <t>GR Greece</t>
  </si>
  <si>
    <t>HR Croatia</t>
  </si>
  <si>
    <t>HU Hungary</t>
  </si>
  <si>
    <t>IE Ireland</t>
  </si>
  <si>
    <t>IL Israel</t>
  </si>
  <si>
    <t>IS Iceland</t>
  </si>
  <si>
    <t>IT Italy</t>
  </si>
  <si>
    <t>LT Lithuania</t>
  </si>
  <si>
    <t>LV Latvia</t>
  </si>
  <si>
    <t>ME Montenegro</t>
  </si>
  <si>
    <t>MK North Macedonia</t>
  </si>
  <si>
    <t>NL Netherlands</t>
  </si>
  <si>
    <t>NO Norway</t>
  </si>
  <si>
    <t>PL Poland</t>
  </si>
  <si>
    <t>PT Portugal</t>
  </si>
  <si>
    <t>RS Serbia</t>
  </si>
  <si>
    <t>SE Sweden</t>
  </si>
  <si>
    <t>SI Slovenia</t>
  </si>
  <si>
    <t>SK Slovakia</t>
  </si>
  <si>
    <t>Media ESS</t>
  </si>
  <si>
    <t>Accoglienti</t>
  </si>
  <si>
    <t>Neutrali</t>
  </si>
  <si>
    <t>Respingenti</t>
  </si>
  <si>
    <t>1 Accoglienti</t>
  </si>
  <si>
    <t>2 Neutrali</t>
  </si>
  <si>
    <t>3 Respingenti</t>
  </si>
  <si>
    <t>Sig.</t>
  </si>
  <si>
    <t>Exp(B)</t>
  </si>
  <si>
    <t>Maschi</t>
  </si>
  <si>
    <t>Femmine</t>
  </si>
  <si>
    <t>Occupati alta qualifica</t>
  </si>
  <si>
    <t>Occupati medio-bassa qualifica</t>
  </si>
  <si>
    <t>Studenti</t>
  </si>
  <si>
    <t>Disoccupati</t>
  </si>
  <si>
    <t>Pensionati</t>
  </si>
  <si>
    <t>Cura domestica e/o familiare, inabili, altri</t>
  </si>
  <si>
    <t>Condizione professionale</t>
  </si>
  <si>
    <t>Situazione econ. perc.</t>
  </si>
  <si>
    <t>Religiosità</t>
  </si>
  <si>
    <t xml:space="preserve"> 15-29</t>
  </si>
  <si>
    <t xml:space="preserve"> 30-44</t>
  </si>
  <si>
    <t xml:space="preserve"> 45-59</t>
  </si>
  <si>
    <t xml:space="preserve"> 60-74</t>
  </si>
  <si>
    <t xml:space="preserve"> 75+</t>
  </si>
  <si>
    <t xml:space="preserve">Adeguata alle spese </t>
  </si>
  <si>
    <t xml:space="preserve">Difficile o molto difficile </t>
  </si>
  <si>
    <t>Bassa</t>
  </si>
  <si>
    <t xml:space="preserve"> Media</t>
  </si>
  <si>
    <t xml:space="preserve"> Alta</t>
  </si>
  <si>
    <t xml:space="preserve"> Basso</t>
  </si>
  <si>
    <t xml:space="preserve"> Medio</t>
  </si>
  <si>
    <t xml:space="preserve"> Alto</t>
  </si>
  <si>
    <t>Classe di età</t>
  </si>
  <si>
    <t>Permettere a molte/alcune persone etnicamente affini di venire a vivere nel nostro Paese</t>
  </si>
  <si>
    <t>È un male o un bene per l’economia del Paese che vi siano
persone che vengono a vivere qui da altri Paesi?</t>
  </si>
  <si>
    <t>Ritiene che la cultura del Paese sia generalmente minacciata o arricchita dalla presenza di persone che vengono a vivere qui da altri Paesi?</t>
  </si>
  <si>
    <t>L’arrivo di persone provenienti da altri Paesi ha reso il Paese un posto peggiore o migliore in cui vivere?</t>
  </si>
  <si>
    <t>Soddisf. econ. pol.</t>
  </si>
  <si>
    <t>Fiducia interpers.</t>
  </si>
  <si>
    <t>Attaccam. al Paese</t>
  </si>
  <si>
    <t>Cittadini altri Paesi</t>
  </si>
  <si>
    <t>Stranieri altri Paesi</t>
  </si>
  <si>
    <t>Area geografica</t>
  </si>
  <si>
    <t>Sesso</t>
  </si>
  <si>
    <t>Livello di istruzione</t>
  </si>
  <si>
    <t>Terziario</t>
  </si>
  <si>
    <t>Fino a secondario inferiore</t>
  </si>
  <si>
    <t>Secondario superiore</t>
  </si>
  <si>
    <t>Nord</t>
  </si>
  <si>
    <t>Centro</t>
  </si>
  <si>
    <t>Mezzogiorno</t>
  </si>
  <si>
    <t>Agiata</t>
  </si>
  <si>
    <t>Alta</t>
  </si>
  <si>
    <t>Figura 5.1 Percentuale di cittadini e stranieri in Italia e negli altri Paesi ESS favorevoli all’ingresso di alcuni o molti immigrati di diverso tipo (piuttosto che all’ingresso di pochi o nessuno)</t>
  </si>
  <si>
    <t>Fonte: elaborazioni Inapp su dati ESS Round 10</t>
  </si>
  <si>
    <r>
      <t xml:space="preserve">RAPPORTO </t>
    </r>
    <r>
      <rPr>
        <i/>
        <sz val="11"/>
        <color theme="1"/>
        <rFont val="Calibri"/>
        <family val="2"/>
        <scheme val="minor"/>
      </rPr>
      <t>EUROPEAN SOCIAL SURVEY (ROUND 10): OPINIONI E ATTEGGIAMENTI SU NUOVE TECNOLOGIE, BENESSERE, LAVORO, APPRENDIMENTO, SALUTE, IMMIGRAZIONE</t>
    </r>
  </si>
  <si>
    <t>Figura 5.2 Valutazione media di cittadini e stranieri in Italia e negli altri Paesi ESS circa le conseguenze dell’immigrazione in diversi ambiti</t>
  </si>
  <si>
    <t>Figura 5.3 Percentuale di cittadini e stranieri in Italia e negli altri Paesi ESS che affermano di appartenere a un gruppo discriminato</t>
  </si>
  <si>
    <t>Figura 5.4 Percentuale di cittadini e stranieri in Italia e negli altri Paesi ESS che si dichiarano vittime di discriminazione per ragioni legate a colore della pelle, nazionalità, lingua, gruppo etnico, religione (piuttosto che per altri motivi) sul totale delle persone che si dichiarano vittime di discriminazione</t>
  </si>
  <si>
    <t>Figura 5.5 Percentuali di composizione della popolazione dei Paesi ESS per atteggiamento verso l’immigrazione</t>
  </si>
  <si>
    <t>Figura 5.6 Regressione lineare tra tasso di persone straniere e percentuale di cittadini con atteggiamento "respingente” per Paese</t>
  </si>
  <si>
    <t>Tabella 5.1 Italia – Distribuzione percentuale della popolazione per atteggiamento verso l’immigrazione rispetto ad alcune caratteristiche determinanti (percentuali di riga e totali)</t>
  </si>
  <si>
    <t>Tot.</t>
  </si>
  <si>
    <t xml:space="preserve">% </t>
  </si>
  <si>
    <t>%</t>
  </si>
  <si>
    <t>N (pesato)</t>
  </si>
  <si>
    <t>15-29</t>
  </si>
  <si>
    <t>30-44</t>
  </si>
  <si>
    <t>45-59</t>
  </si>
  <si>
    <t>60-74</t>
  </si>
  <si>
    <t>75+</t>
  </si>
  <si>
    <t>Domicilio</t>
  </si>
  <si>
    <t>Grande città e sobborghi</t>
  </si>
  <si>
    <t>Piccola città</t>
  </si>
  <si>
    <t>Paese o campagna</t>
  </si>
  <si>
    <t>Impegnati nella cura domestica e/o familiare</t>
  </si>
  <si>
    <t>Inabili, altri</t>
  </si>
  <si>
    <t>Situazione economica percepita</t>
  </si>
  <si>
    <t>Adeguata alle spese</t>
  </si>
  <si>
    <t>Difficile o molto difficile</t>
  </si>
  <si>
    <t>Soddisf. verso il sistema politico-economico</t>
  </si>
  <si>
    <t>Fiducia interpersonale</t>
  </si>
  <si>
    <t>Attaccamento al Paese</t>
  </si>
  <si>
    <t>Basso</t>
  </si>
  <si>
    <t>Medio</t>
  </si>
  <si>
    <t>Alto</t>
  </si>
  <si>
    <t>Figura 5.7 Determinanti dell’atteggiamento verso l’immigrazione in Italia – modello logistico multinomiale (odds ratios e livelli di significatività)</t>
  </si>
  <si>
    <t>Note: procedura forward stepwise; N pesato=4.664; Pseudo R2: Cox and Snell=0.197, Nagelkerke=0.226, McFadden=0.107; livelli di significatività: p***&lt;.001, p**&lt;.01, p*&lt;.1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</si>
</sst>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%"/>
    <numFmt numFmtId="165" formatCode="0.0%"/>
    <numFmt numFmtId="166" formatCode="#,##0.000"/>
    <numFmt numFmtId="167" formatCode="0.0"/>
    <numFmt numFmtId="168" formatCode="0.000"/>
    <numFmt numFmtId="169" formatCode="#,##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Arial"/>
      <family val="2"/>
    </font>
    <font>
      <b/>
      <sz val="11"/>
      <color theme="0"/>
      <name val="Arial Bold"/>
    </font>
    <font>
      <sz val="10"/>
      <color theme="0"/>
      <name val="Arial"/>
      <family val="2"/>
    </font>
    <font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" borderId="1"/>
    <xf numFmtId="0" fontId="3" fillId="2" borderId="1"/>
    <xf numFmtId="0" fontId="2" fillId="2" borderId="1"/>
    <xf numFmtId="0" fontId="1" fillId="2" borderId="1"/>
    <xf numFmtId="0" fontId="1" fillId="2" borderId="1"/>
    <xf numFmtId="0" fontId="1" fillId="2" borderId="1"/>
    <xf numFmtId="0" fontId="2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/>
    <xf numFmtId="3" fontId="9" fillId="0" borderId="1" xfId="22" applyNumberFormat="1" applyFont="1" applyBorder="1" applyAlignment="1">
      <alignment horizontal="right" vertical="top"/>
    </xf>
    <xf numFmtId="164" fontId="9" fillId="0" borderId="1" xfId="23" applyNumberFormat="1" applyFont="1" applyBorder="1" applyAlignment="1">
      <alignment horizontal="right" vertical="top"/>
    </xf>
    <xf numFmtId="3" fontId="9" fillId="0" borderId="1" xfId="24" applyNumberFormat="1" applyFont="1" applyBorder="1" applyAlignment="1">
      <alignment horizontal="right" vertical="top"/>
    </xf>
    <xf numFmtId="164" fontId="9" fillId="0" borderId="1" xfId="25" applyNumberFormat="1" applyFont="1" applyBorder="1" applyAlignment="1">
      <alignment horizontal="right" vertical="top"/>
    </xf>
    <xf numFmtId="3" fontId="9" fillId="0" borderId="1" xfId="26" applyNumberFormat="1" applyFont="1" applyBorder="1" applyAlignment="1">
      <alignment horizontal="right" vertical="top"/>
    </xf>
    <xf numFmtId="164" fontId="9" fillId="0" borderId="1" xfId="27" applyNumberFormat="1" applyFont="1" applyBorder="1" applyAlignment="1">
      <alignment horizontal="right" vertical="top"/>
    </xf>
    <xf numFmtId="3" fontId="9" fillId="0" borderId="1" xfId="28" applyNumberFormat="1" applyFont="1" applyBorder="1" applyAlignment="1">
      <alignment horizontal="right" vertical="top"/>
    </xf>
    <xf numFmtId="164" fontId="9" fillId="0" borderId="1" xfId="29" applyNumberFormat="1" applyFont="1" applyBorder="1" applyAlignment="1">
      <alignment horizontal="right" vertical="top"/>
    </xf>
    <xf numFmtId="3" fontId="9" fillId="0" borderId="1" xfId="30" applyNumberFormat="1" applyFont="1" applyBorder="1" applyAlignment="1">
      <alignment horizontal="right" vertical="top"/>
    </xf>
    <xf numFmtId="164" fontId="9" fillId="0" borderId="1" xfId="31" applyNumberFormat="1" applyFont="1" applyBorder="1" applyAlignment="1">
      <alignment horizontal="right" vertical="top"/>
    </xf>
    <xf numFmtId="3" fontId="9" fillId="0" borderId="1" xfId="32" applyNumberFormat="1" applyFont="1" applyBorder="1" applyAlignment="1">
      <alignment horizontal="right" vertical="top"/>
    </xf>
    <xf numFmtId="164" fontId="9" fillId="0" borderId="1" xfId="33" applyNumberFormat="1" applyFont="1" applyBorder="1" applyAlignment="1">
      <alignment horizontal="right" vertical="top"/>
    </xf>
    <xf numFmtId="167" fontId="8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1" fillId="0" borderId="0" xfId="0" applyFont="1"/>
    <xf numFmtId="0" fontId="8" fillId="0" borderId="1" xfId="0" applyFont="1" applyBorder="1" applyAlignment="1">
      <alignment wrapText="1"/>
    </xf>
    <xf numFmtId="0" fontId="10" fillId="0" borderId="1" xfId="34" applyFont="1" applyFill="1" applyAlignment="1">
      <alignment vertical="center" wrapText="1"/>
    </xf>
    <xf numFmtId="0" fontId="11" fillId="0" borderId="1" xfId="34" applyFont="1" applyFill="1"/>
    <xf numFmtId="0" fontId="9" fillId="0" borderId="1" xfId="34" applyFont="1" applyFill="1" applyAlignment="1">
      <alignment vertical="top" wrapText="1"/>
    </xf>
    <xf numFmtId="0" fontId="9" fillId="0" borderId="1" xfId="34" applyFont="1" applyFill="1" applyAlignment="1">
      <alignment horizontal="left" vertical="top" wrapText="1"/>
    </xf>
    <xf numFmtId="166" fontId="9" fillId="0" borderId="1" xfId="34" applyNumberFormat="1" applyFont="1" applyFill="1" applyAlignment="1">
      <alignment horizontal="right" vertical="top"/>
    </xf>
    <xf numFmtId="0" fontId="12" fillId="0" borderId="1" xfId="0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3" fontId="9" fillId="0" borderId="1" xfId="34" applyNumberFormat="1" applyFont="1" applyFill="1" applyAlignment="1">
      <alignment horizontal="right" vertical="top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3" fontId="9" fillId="0" borderId="1" xfId="35" applyNumberFormat="1" applyFont="1" applyFill="1" applyAlignment="1">
      <alignment horizontal="right" vertical="top"/>
    </xf>
    <xf numFmtId="164" fontId="9" fillId="0" borderId="1" xfId="35" applyNumberFormat="1" applyFont="1" applyFill="1" applyAlignment="1">
      <alignment horizontal="right" vertical="top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vertical="center"/>
    </xf>
    <xf numFmtId="165" fontId="14" fillId="0" borderId="1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10" fontId="15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65" fontId="15" fillId="0" borderId="1" xfId="0" applyNumberFormat="1" applyFont="1" applyBorder="1" applyAlignment="1">
      <alignment horizontal="center" vertical="center"/>
    </xf>
    <xf numFmtId="0" fontId="11" fillId="0" borderId="1" xfId="35" applyFont="1" applyFill="1"/>
    <xf numFmtId="0" fontId="6" fillId="0" borderId="1" xfId="0" applyFont="1" applyBorder="1"/>
    <xf numFmtId="0" fontId="2" fillId="0" borderId="1" xfId="36" applyFill="1"/>
    <xf numFmtId="3" fontId="5" fillId="0" borderId="1" xfId="36" applyNumberFormat="1" applyFont="1" applyFill="1" applyAlignment="1">
      <alignment horizontal="right" vertical="top"/>
    </xf>
    <xf numFmtId="0" fontId="16" fillId="0" borderId="1" xfId="0" applyFont="1" applyBorder="1" applyAlignment="1">
      <alignment horizontal="center" vertical="center" wrapText="1"/>
    </xf>
    <xf numFmtId="167" fontId="16" fillId="0" borderId="1" xfId="0" applyNumberFormat="1" applyFont="1" applyBorder="1" applyAlignment="1">
      <alignment horizontal="center" vertical="center" wrapText="1"/>
    </xf>
    <xf numFmtId="164" fontId="5" fillId="0" borderId="1" xfId="36" applyNumberFormat="1" applyFont="1" applyFill="1" applyAlignment="1">
      <alignment horizontal="right" vertical="top"/>
    </xf>
    <xf numFmtId="0" fontId="16" fillId="0" borderId="1" xfId="0" applyFont="1" applyBorder="1" applyAlignment="1">
      <alignment horizontal="center" vertical="center"/>
    </xf>
    <xf numFmtId="43" fontId="6" fillId="0" borderId="1" xfId="57" applyFont="1" applyFill="1" applyBorder="1"/>
    <xf numFmtId="3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9" fontId="9" fillId="0" borderId="1" xfId="40" applyNumberFormat="1" applyFont="1" applyFill="1" applyAlignment="1">
      <alignment horizontal="right" vertical="top"/>
    </xf>
    <xf numFmtId="0" fontId="11" fillId="0" borderId="1" xfId="40" applyFont="1" applyFill="1"/>
    <xf numFmtId="0" fontId="18" fillId="0" borderId="2" xfId="0" applyFont="1" applyBorder="1" applyAlignment="1">
      <alignment horizontal="center" vertical="center" wrapText="1"/>
    </xf>
    <xf numFmtId="0" fontId="0" fillId="0" borderId="3" xfId="0" applyBorder="1"/>
    <xf numFmtId="0" fontId="19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0" fontId="17" fillId="3" borderId="2" xfId="0" applyFont="1" applyFill="1" applyBorder="1" applyAlignment="1">
      <alignment vertical="center"/>
    </xf>
    <xf numFmtId="0" fontId="17" fillId="3" borderId="2" xfId="0" applyFont="1" applyFill="1" applyBorder="1"/>
    <xf numFmtId="0" fontId="20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vertical="center"/>
    </xf>
    <xf numFmtId="0" fontId="17" fillId="3" borderId="3" xfId="0" applyFont="1" applyFill="1" applyBorder="1"/>
    <xf numFmtId="0" fontId="20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0" fillId="0" borderId="5" xfId="0" applyBorder="1"/>
    <xf numFmtId="0" fontId="2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2" fontId="12" fillId="0" borderId="1" xfId="0" applyNumberFormat="1" applyFont="1" applyBorder="1"/>
    <xf numFmtId="168" fontId="1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7" fontId="8" fillId="0" borderId="0" xfId="0" applyNumberFormat="1" applyFont="1"/>
    <xf numFmtId="0" fontId="10" fillId="0" borderId="1" xfId="36" applyFont="1" applyFill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2" xfId="0" applyFont="1" applyBorder="1" applyAlignment="1">
      <alignment vertical="center" wrapText="1"/>
    </xf>
  </cellXfs>
  <cellStyles count="58">
    <cellStyle name="Migliaia" xfId="57" builtinId="3"/>
    <cellStyle name="Normale" xfId="0" builtinId="0"/>
    <cellStyle name="Normale_CONSEGUENZE_1" xfId="34" xr:uid="{00000000-0005-0000-0000-000001000000}"/>
    <cellStyle name="Normale_DISCRIMINAZIONE" xfId="35" xr:uid="{00000000-0005-0000-0000-000002000000}"/>
    <cellStyle name="Normale_MOTIVO DISCRIM" xfId="36" xr:uid="{00000000-0005-0000-0000-000004000000}"/>
    <cellStyle name="Normale_SCATTER %STRAN X % RESPING" xfId="40" xr:uid="{00000000-0005-0000-0000-000007000000}"/>
    <cellStyle name="style1684155066006" xfId="1" xr:uid="{00000000-0005-0000-0000-00000A000000}"/>
    <cellStyle name="style1684155066112" xfId="2" xr:uid="{00000000-0005-0000-0000-00000B000000}"/>
    <cellStyle name="style1684155066190" xfId="3" xr:uid="{00000000-0005-0000-0000-00000C000000}"/>
    <cellStyle name="style1684155066275" xfId="4" xr:uid="{00000000-0005-0000-0000-00000D000000}"/>
    <cellStyle name="style1684155066344" xfId="5" xr:uid="{00000000-0005-0000-0000-00000E000000}"/>
    <cellStyle name="style1684155066429" xfId="6" xr:uid="{00000000-0005-0000-0000-00000F000000}"/>
    <cellStyle name="style1684155066529" xfId="7" xr:uid="{00000000-0005-0000-0000-000010000000}"/>
    <cellStyle name="style1684155066614" xfId="8" xr:uid="{00000000-0005-0000-0000-000011000000}"/>
    <cellStyle name="style1684155066686" xfId="9" xr:uid="{00000000-0005-0000-0000-000012000000}"/>
    <cellStyle name="style1684155066767" xfId="10" xr:uid="{00000000-0005-0000-0000-000013000000}"/>
    <cellStyle name="style1684155066838" xfId="11" xr:uid="{00000000-0005-0000-0000-000014000000}"/>
    <cellStyle name="style1684155066916" xfId="12" xr:uid="{00000000-0005-0000-0000-000015000000}"/>
    <cellStyle name="style1684155066997" xfId="13" xr:uid="{00000000-0005-0000-0000-000016000000}"/>
    <cellStyle name="style1684155067075" xfId="14" xr:uid="{00000000-0005-0000-0000-000017000000}"/>
    <cellStyle name="style1684155067150" xfId="15" xr:uid="{00000000-0005-0000-0000-000018000000}"/>
    <cellStyle name="style1684155067220" xfId="16" xr:uid="{00000000-0005-0000-0000-000019000000}"/>
    <cellStyle name="style1684155067311" xfId="17" xr:uid="{00000000-0005-0000-0000-00001A000000}"/>
    <cellStyle name="style1684155067392" xfId="18" xr:uid="{00000000-0005-0000-0000-00001B000000}"/>
    <cellStyle name="style1684155067470" xfId="19" xr:uid="{00000000-0005-0000-0000-00001C000000}"/>
    <cellStyle name="style1684155067543" xfId="20" xr:uid="{00000000-0005-0000-0000-00001D000000}"/>
    <cellStyle name="style1684155067613" xfId="21" xr:uid="{00000000-0005-0000-0000-00001E000000}"/>
    <cellStyle name="style1684155067674" xfId="22" xr:uid="{00000000-0005-0000-0000-00001F000000}"/>
    <cellStyle name="style1684155067745" xfId="23" xr:uid="{00000000-0005-0000-0000-000020000000}"/>
    <cellStyle name="style1684155067816" xfId="24" xr:uid="{00000000-0005-0000-0000-000021000000}"/>
    <cellStyle name="style1684155067867" xfId="25" xr:uid="{00000000-0005-0000-0000-000022000000}"/>
    <cellStyle name="style1684155067935" xfId="26" xr:uid="{00000000-0005-0000-0000-000023000000}"/>
    <cellStyle name="style1684155068008" xfId="27" xr:uid="{00000000-0005-0000-0000-000024000000}"/>
    <cellStyle name="style1684155068069" xfId="28" xr:uid="{00000000-0005-0000-0000-000025000000}"/>
    <cellStyle name="style1684155068130" xfId="29" xr:uid="{00000000-0005-0000-0000-000026000000}"/>
    <cellStyle name="style1684155068221" xfId="30" xr:uid="{00000000-0005-0000-0000-000027000000}"/>
    <cellStyle name="style1684155068302" xfId="31" xr:uid="{00000000-0005-0000-0000-000028000000}"/>
    <cellStyle name="style1684155068363" xfId="32" xr:uid="{00000000-0005-0000-0000-000029000000}"/>
    <cellStyle name="style1684155068413" xfId="33" xr:uid="{00000000-0005-0000-0000-00002A000000}"/>
    <cellStyle name="style1684229788580" xfId="37" xr:uid="{00000000-0005-0000-0000-00002B000000}"/>
    <cellStyle name="style1684229788889" xfId="38" xr:uid="{00000000-0005-0000-0000-00002C000000}"/>
    <cellStyle name="style1684229789198" xfId="39" xr:uid="{00000000-0005-0000-0000-00002D000000}"/>
    <cellStyle name="style1684243781430" xfId="41" xr:uid="{00000000-0005-0000-0000-00002E000000}"/>
    <cellStyle name="style1684243781477" xfId="42" xr:uid="{00000000-0005-0000-0000-00002F000000}"/>
    <cellStyle name="style1684243781571" xfId="43" xr:uid="{00000000-0005-0000-0000-000030000000}"/>
    <cellStyle name="style1684243781633" xfId="44" xr:uid="{00000000-0005-0000-0000-000031000000}"/>
    <cellStyle name="style1684243781727" xfId="45" xr:uid="{00000000-0005-0000-0000-000032000000}"/>
    <cellStyle name="style1684243781789" xfId="49" xr:uid="{00000000-0005-0000-0000-000033000000}"/>
    <cellStyle name="style1684243781852" xfId="46" xr:uid="{00000000-0005-0000-0000-000034000000}"/>
    <cellStyle name="style1684243781946" xfId="50" xr:uid="{00000000-0005-0000-0000-000035000000}"/>
    <cellStyle name="style1684243782071" xfId="53" xr:uid="{00000000-0005-0000-0000-000036000000}"/>
    <cellStyle name="style1684243782133" xfId="54" xr:uid="{00000000-0005-0000-0000-000037000000}"/>
    <cellStyle name="style1684243782196" xfId="47" xr:uid="{00000000-0005-0000-0000-000038000000}"/>
    <cellStyle name="style1684243782305" xfId="48" xr:uid="{00000000-0005-0000-0000-000039000000}"/>
    <cellStyle name="style1684243782399" xfId="51" xr:uid="{00000000-0005-0000-0000-00003A000000}"/>
    <cellStyle name="style1684243782508" xfId="52" xr:uid="{00000000-0005-0000-0000-00003B000000}"/>
    <cellStyle name="style1684243782633" xfId="55" xr:uid="{00000000-0005-0000-0000-00003C000000}"/>
    <cellStyle name="style1684243782789" xfId="56" xr:uid="{00000000-0005-0000-0000-00003D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5.1'!$AD$25</c:f>
              <c:strCache>
                <c:ptCount val="1"/>
                <c:pt idx="0">
                  <c:v>Cittadini altri Paesi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5.1'!$AC$26:$AC$28</c:f>
              <c:strCache>
                <c:ptCount val="3"/>
                <c:pt idx="0">
                  <c:v>Permettere a molte/alcune persone etnicamente affini di venire a vivere nel nostro Paese</c:v>
                </c:pt>
                <c:pt idx="1">
                  <c:v>Permettere a molte/alcune persone di gruppi etnici differenti di venire a vivere nel nostro Paese</c:v>
                </c:pt>
                <c:pt idx="2">
                  <c:v>Permettere a molte/alcune persone provenienti dai Paesi extraeuropei più poveri di venire a vivere nel nostro Paese</c:v>
                </c:pt>
              </c:strCache>
            </c:strRef>
          </c:cat>
          <c:val>
            <c:numRef>
              <c:f>'Fig. 5.1'!$AD$26:$AD$28</c:f>
              <c:numCache>
                <c:formatCode>0.0</c:formatCode>
                <c:ptCount val="3"/>
                <c:pt idx="0">
                  <c:v>80.019628063067387</c:v>
                </c:pt>
                <c:pt idx="1">
                  <c:v>66.844313989797669</c:v>
                </c:pt>
                <c:pt idx="2">
                  <c:v>65.559687879883896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6A-4D4F-9B5D-C9A1D3738381}"/>
            </c:ext>
          </c:extLst>
        </c:ser>
        <c:ser>
          <c:idx val="1"/>
          <c:order val="1"/>
          <c:tx>
            <c:strRef>
              <c:f>'Fig. 5.1'!$AE$25</c:f>
              <c:strCache>
                <c:ptCount val="1"/>
                <c:pt idx="0">
                  <c:v>Cittadini italiani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5.1'!$AC$26:$AC$28</c:f>
              <c:strCache>
                <c:ptCount val="3"/>
                <c:pt idx="0">
                  <c:v>Permettere a molte/alcune persone etnicamente affini di venire a vivere nel nostro Paese</c:v>
                </c:pt>
                <c:pt idx="1">
                  <c:v>Permettere a molte/alcune persone di gruppi etnici differenti di venire a vivere nel nostro Paese</c:v>
                </c:pt>
                <c:pt idx="2">
                  <c:v>Permettere a molte/alcune persone provenienti dai Paesi extraeuropei più poveri di venire a vivere nel nostro Paese</c:v>
                </c:pt>
              </c:strCache>
            </c:strRef>
          </c:cat>
          <c:val>
            <c:numRef>
              <c:f>'Fig. 5.1'!$AE$26:$AE$28</c:f>
              <c:numCache>
                <c:formatCode>0.0</c:formatCode>
                <c:ptCount val="3"/>
                <c:pt idx="0">
                  <c:v>69.211840546640133</c:v>
                </c:pt>
                <c:pt idx="1">
                  <c:v>59.924794644061997</c:v>
                </c:pt>
                <c:pt idx="2">
                  <c:v>61.278844645742616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6A-4D4F-9B5D-C9A1D3738381}"/>
            </c:ext>
          </c:extLst>
        </c:ser>
        <c:ser>
          <c:idx val="2"/>
          <c:order val="2"/>
          <c:tx>
            <c:strRef>
              <c:f>'Fig. 5.1'!$AF$25</c:f>
              <c:strCache>
                <c:ptCount val="1"/>
                <c:pt idx="0">
                  <c:v>Stranieri altri Paesi</c:v>
                </c:pt>
              </c:strCache>
            </c:strRef>
          </c:tx>
          <c:spPr>
            <a:solidFill>
              <a:srgbClr val="FF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5.1'!$AC$26:$AC$28</c:f>
              <c:strCache>
                <c:ptCount val="3"/>
                <c:pt idx="0">
                  <c:v>Permettere a molte/alcune persone etnicamente affini di venire a vivere nel nostro Paese</c:v>
                </c:pt>
                <c:pt idx="1">
                  <c:v>Permettere a molte/alcune persone di gruppi etnici differenti di venire a vivere nel nostro Paese</c:v>
                </c:pt>
                <c:pt idx="2">
                  <c:v>Permettere a molte/alcune persone provenienti dai Paesi extraeuropei più poveri di venire a vivere nel nostro Paese</c:v>
                </c:pt>
              </c:strCache>
            </c:strRef>
          </c:cat>
          <c:val>
            <c:numRef>
              <c:f>'Fig. 5.1'!$AF$26:$AF$28</c:f>
              <c:numCache>
                <c:formatCode>0.0</c:formatCode>
                <c:ptCount val="3"/>
                <c:pt idx="0">
                  <c:v>87.867829004819285</c:v>
                </c:pt>
                <c:pt idx="1">
                  <c:v>79.900323892116106</c:v>
                </c:pt>
                <c:pt idx="2">
                  <c:v>77.761967024697086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6A-4D4F-9B5D-C9A1D3738381}"/>
            </c:ext>
          </c:extLst>
        </c:ser>
        <c:ser>
          <c:idx val="3"/>
          <c:order val="3"/>
          <c:tx>
            <c:strRef>
              <c:f>'Fig. 5.1'!$AG$25</c:f>
              <c:strCache>
                <c:ptCount val="1"/>
                <c:pt idx="0">
                  <c:v>Stranieri Italia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5.1'!$AC$26:$AC$28</c:f>
              <c:strCache>
                <c:ptCount val="3"/>
                <c:pt idx="0">
                  <c:v>Permettere a molte/alcune persone etnicamente affini di venire a vivere nel nostro Paese</c:v>
                </c:pt>
                <c:pt idx="1">
                  <c:v>Permettere a molte/alcune persone di gruppi etnici differenti di venire a vivere nel nostro Paese</c:v>
                </c:pt>
                <c:pt idx="2">
                  <c:v>Permettere a molte/alcune persone provenienti dai Paesi extraeuropei più poveri di venire a vivere nel nostro Paese</c:v>
                </c:pt>
              </c:strCache>
            </c:strRef>
          </c:cat>
          <c:val>
            <c:numRef>
              <c:f>'Fig. 5.1'!$AG$26:$AG$28</c:f>
              <c:numCache>
                <c:formatCode>0.0</c:formatCode>
                <c:ptCount val="3"/>
                <c:pt idx="0">
                  <c:v>89.097116604733856</c:v>
                </c:pt>
                <c:pt idx="1">
                  <c:v>83.162682587824634</c:v>
                </c:pt>
                <c:pt idx="2">
                  <c:v>82.380119147372255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6A-4D4F-9B5D-C9A1D3738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3490104"/>
        <c:axId val="483491416"/>
      </c:barChart>
      <c:catAx>
        <c:axId val="4834901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3491416"/>
        <c:crosses val="autoZero"/>
        <c:auto val="1"/>
        <c:lblAlgn val="ctr"/>
        <c:lblOffset val="0"/>
        <c:noMultiLvlLbl val="0"/>
      </c:catAx>
      <c:valAx>
        <c:axId val="483491416"/>
        <c:scaling>
          <c:orientation val="minMax"/>
          <c:max val="100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34901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37267571105063E-2"/>
          <c:y val="0.85270446404620259"/>
          <c:w val="0.91763973434719059"/>
          <c:h val="0.131263471825540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5.2'!$AB$3</c:f>
              <c:strCache>
                <c:ptCount val="1"/>
                <c:pt idx="0">
                  <c:v>Cittadini altri Paesi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5.2'!$AA$4:$AA$6</c:f>
              <c:strCache>
                <c:ptCount val="3"/>
                <c:pt idx="0">
                  <c:v>È un male o un bene per l’economia del Paese che vi siano
persone che vengono a vivere qui da altri Paesi?</c:v>
                </c:pt>
                <c:pt idx="1">
                  <c:v>Ritiene che la cultura del Paese sia generalmente minacciata o arricchita dalla presenza di persone che vengono a vivere qui da altri Paesi?</c:v>
                </c:pt>
                <c:pt idx="2">
                  <c:v>L’arrivo di persone provenienti da altri Paesi ha reso il Paese un posto peggiore o migliore in cui vivere?</c:v>
                </c:pt>
              </c:strCache>
            </c:strRef>
          </c:cat>
          <c:val>
            <c:numRef>
              <c:f>'Fig. 5.2'!$AB$4:$AB$6</c:f>
              <c:numCache>
                <c:formatCode>0.0</c:formatCode>
                <c:ptCount val="3"/>
                <c:pt idx="0">
                  <c:v>5.7197711047715991</c:v>
                </c:pt>
                <c:pt idx="1">
                  <c:v>5.8971074000748951</c:v>
                </c:pt>
                <c:pt idx="2">
                  <c:v>5.4475880230655429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D-4D00-8DD3-279EB0217350}"/>
            </c:ext>
          </c:extLst>
        </c:ser>
        <c:ser>
          <c:idx val="1"/>
          <c:order val="1"/>
          <c:tx>
            <c:strRef>
              <c:f>'Fig. 5.2'!$AC$3</c:f>
              <c:strCache>
                <c:ptCount val="1"/>
                <c:pt idx="0">
                  <c:v>Cittadini italiani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5.2'!$AA$4:$AA$6</c:f>
              <c:strCache>
                <c:ptCount val="3"/>
                <c:pt idx="0">
                  <c:v>È un male o un bene per l’economia del Paese che vi siano
persone che vengono a vivere qui da altri Paesi?</c:v>
                </c:pt>
                <c:pt idx="1">
                  <c:v>Ritiene che la cultura del Paese sia generalmente minacciata o arricchita dalla presenza di persone che vengono a vivere qui da altri Paesi?</c:v>
                </c:pt>
                <c:pt idx="2">
                  <c:v>L’arrivo di persone provenienti da altri Paesi ha reso il Paese un posto peggiore o migliore in cui vivere?</c:v>
                </c:pt>
              </c:strCache>
            </c:strRef>
          </c:cat>
          <c:val>
            <c:numRef>
              <c:f>'Fig. 5.2'!$AC$4:$AC$6</c:f>
              <c:numCache>
                <c:formatCode>0.0</c:formatCode>
                <c:ptCount val="3"/>
                <c:pt idx="0">
                  <c:v>4.9432992124323292</c:v>
                </c:pt>
                <c:pt idx="1">
                  <c:v>5.1310918908807723</c:v>
                </c:pt>
                <c:pt idx="2">
                  <c:v>4.5457775596297072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5D-4D00-8DD3-279EB0217350}"/>
            </c:ext>
          </c:extLst>
        </c:ser>
        <c:ser>
          <c:idx val="2"/>
          <c:order val="2"/>
          <c:tx>
            <c:strRef>
              <c:f>'Fig. 5.2'!$AD$3</c:f>
              <c:strCache>
                <c:ptCount val="1"/>
                <c:pt idx="0">
                  <c:v>Stranieri altri Paesi</c:v>
                </c:pt>
              </c:strCache>
            </c:strRef>
          </c:tx>
          <c:spPr>
            <a:solidFill>
              <a:srgbClr val="FF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5.2'!$AA$4:$AA$6</c:f>
              <c:strCache>
                <c:ptCount val="3"/>
                <c:pt idx="0">
                  <c:v>È un male o un bene per l’economia del Paese che vi siano
persone che vengono a vivere qui da altri Paesi?</c:v>
                </c:pt>
                <c:pt idx="1">
                  <c:v>Ritiene che la cultura del Paese sia generalmente minacciata o arricchita dalla presenza di persone che vengono a vivere qui da altri Paesi?</c:v>
                </c:pt>
                <c:pt idx="2">
                  <c:v>L’arrivo di persone provenienti da altri Paesi ha reso il Paese un posto peggiore o migliore in cui vivere?</c:v>
                </c:pt>
              </c:strCache>
            </c:strRef>
          </c:cat>
          <c:val>
            <c:numRef>
              <c:f>'Fig. 5.2'!$AD$4:$AD$6</c:f>
              <c:numCache>
                <c:formatCode>0.0</c:formatCode>
                <c:ptCount val="3"/>
                <c:pt idx="0">
                  <c:v>6.8638435340126387</c:v>
                </c:pt>
                <c:pt idx="1">
                  <c:v>6.8175906836946147</c:v>
                </c:pt>
                <c:pt idx="2">
                  <c:v>6.7326758969739267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5D-4D00-8DD3-279EB0217350}"/>
            </c:ext>
          </c:extLst>
        </c:ser>
        <c:ser>
          <c:idx val="3"/>
          <c:order val="3"/>
          <c:tx>
            <c:strRef>
              <c:f>'Fig. 5.2'!$AE$3</c:f>
              <c:strCache>
                <c:ptCount val="1"/>
                <c:pt idx="0">
                  <c:v>Stranieri Italia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5.2'!$AA$4:$AA$6</c:f>
              <c:strCache>
                <c:ptCount val="3"/>
                <c:pt idx="0">
                  <c:v>È un male o un bene per l’economia del Paese che vi siano
persone che vengono a vivere qui da altri Paesi?</c:v>
                </c:pt>
                <c:pt idx="1">
                  <c:v>Ritiene che la cultura del Paese sia generalmente minacciata o arricchita dalla presenza di persone che vengono a vivere qui da altri Paesi?</c:v>
                </c:pt>
                <c:pt idx="2">
                  <c:v>L’arrivo di persone provenienti da altri Paesi ha reso il Paese un posto peggiore o migliore in cui vivere?</c:v>
                </c:pt>
              </c:strCache>
            </c:strRef>
          </c:cat>
          <c:val>
            <c:numRef>
              <c:f>'Fig. 5.2'!$AE$4:$AE$6</c:f>
              <c:numCache>
                <c:formatCode>0.0</c:formatCode>
                <c:ptCount val="3"/>
                <c:pt idx="0">
                  <c:v>6.7863895456223577</c:v>
                </c:pt>
                <c:pt idx="1">
                  <c:v>6.9733111931219227</c:v>
                </c:pt>
                <c:pt idx="2">
                  <c:v>6.5372551916582884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5D-4D00-8DD3-279EB0217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0186592"/>
        <c:axId val="640185936"/>
      </c:barChart>
      <c:catAx>
        <c:axId val="640186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40185936"/>
        <c:crosses val="autoZero"/>
        <c:auto val="1"/>
        <c:lblAlgn val="ctr"/>
        <c:lblOffset val="100"/>
        <c:noMultiLvlLbl val="0"/>
      </c:catAx>
      <c:valAx>
        <c:axId val="640185936"/>
        <c:scaling>
          <c:orientation val="minMax"/>
          <c:max val="10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4018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2F-4C28-9176-581A6E51C3E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2F-4C28-9176-581A6E51C3EF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2F-4C28-9176-581A6E51C3E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5.3'!$Z$25:$AC$25</c:f>
              <c:strCache>
                <c:ptCount val="4"/>
                <c:pt idx="0">
                  <c:v>Cittadini altri Paesi</c:v>
                </c:pt>
                <c:pt idx="1">
                  <c:v>Cittadini italiani</c:v>
                </c:pt>
                <c:pt idx="2">
                  <c:v>Stranieri altri Paesi</c:v>
                </c:pt>
                <c:pt idx="3">
                  <c:v>Stranieri Italia</c:v>
                </c:pt>
              </c:strCache>
            </c:strRef>
          </c:cat>
          <c:val>
            <c:numRef>
              <c:f>'Fig. 5.3'!$Z$26:$AC$26</c:f>
              <c:numCache>
                <c:formatCode>General</c:formatCode>
                <c:ptCount val="4"/>
                <c:pt idx="0">
                  <c:v>11.861086287943575</c:v>
                </c:pt>
                <c:pt idx="1">
                  <c:v>3.9522121904841216</c:v>
                </c:pt>
                <c:pt idx="2">
                  <c:v>22.511407725836577</c:v>
                </c:pt>
                <c:pt idx="3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F-4C28-9176-581A6E51C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1162040"/>
        <c:axId val="481161712"/>
      </c:barChart>
      <c:catAx>
        <c:axId val="481162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1161712"/>
        <c:crosses val="autoZero"/>
        <c:auto val="1"/>
        <c:lblAlgn val="ctr"/>
        <c:lblOffset val="100"/>
        <c:noMultiLvlLbl val="0"/>
      </c:catAx>
      <c:valAx>
        <c:axId val="481161712"/>
        <c:scaling>
          <c:orientation val="minMax"/>
          <c:max val="30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11620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'Fig. 5.4'!$AO$4</c:f>
              <c:strCache>
                <c:ptCount val="1"/>
                <c:pt idx="0">
                  <c:v>Altri motivi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0070C0"/>
              </a:solidFill>
              <a:ln w="19050"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5.4'!$AP$3:$AS$3</c:f>
              <c:strCache>
                <c:ptCount val="4"/>
                <c:pt idx="0">
                  <c:v>Cittadini altri Paesi</c:v>
                </c:pt>
                <c:pt idx="1">
                  <c:v>Cittadini italiani</c:v>
                </c:pt>
                <c:pt idx="2">
                  <c:v>Stranieri altri Paesi</c:v>
                </c:pt>
                <c:pt idx="3">
                  <c:v>Stranieri Italia</c:v>
                </c:pt>
              </c:strCache>
            </c:strRef>
          </c:cat>
          <c:val>
            <c:numRef>
              <c:f>'Fig. 5.4'!$AP$4:$AS$4</c:f>
              <c:numCache>
                <c:formatCode>0.0</c:formatCode>
                <c:ptCount val="4"/>
                <c:pt idx="0">
                  <c:v>52.990851513019003</c:v>
                </c:pt>
                <c:pt idx="1">
                  <c:v>68.253968253968253</c:v>
                </c:pt>
                <c:pt idx="2">
                  <c:v>6.0291060291060292</c:v>
                </c:pt>
                <c:pt idx="3">
                  <c:v>8.4507042253521121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6-4956-A7BA-409E353604BC}"/>
            </c:ext>
          </c:extLst>
        </c:ser>
        <c:ser>
          <c:idx val="1"/>
          <c:order val="1"/>
          <c:tx>
            <c:strRef>
              <c:f>'Fig. 5.4'!$AO$5</c:f>
              <c:strCache>
                <c:ptCount val="1"/>
                <c:pt idx="0">
                  <c:v>Colore, nazionalità , lingua, gruppo etnico, religione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5.4'!$AP$3:$AS$3</c:f>
              <c:strCache>
                <c:ptCount val="4"/>
                <c:pt idx="0">
                  <c:v>Cittadini altri Paesi</c:v>
                </c:pt>
                <c:pt idx="1">
                  <c:v>Cittadini italiani</c:v>
                </c:pt>
                <c:pt idx="2">
                  <c:v>Stranieri altri Paesi</c:v>
                </c:pt>
                <c:pt idx="3">
                  <c:v>Stranieri Italia</c:v>
                </c:pt>
              </c:strCache>
            </c:strRef>
          </c:cat>
          <c:val>
            <c:numRef>
              <c:f>'Fig. 5.4'!$AP$5:$AS$5</c:f>
              <c:numCache>
                <c:formatCode>0.0</c:formatCode>
                <c:ptCount val="4"/>
                <c:pt idx="0">
                  <c:v>47.009148486980997</c:v>
                </c:pt>
                <c:pt idx="1">
                  <c:v>31.746031746031743</c:v>
                </c:pt>
                <c:pt idx="2">
                  <c:v>93.970893970893982</c:v>
                </c:pt>
                <c:pt idx="3">
                  <c:v>91.549295774647888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6-4956-A7BA-409E3536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0605112"/>
        <c:axId val="480606752"/>
      </c:barChart>
      <c:catAx>
        <c:axId val="480605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606752"/>
        <c:crosses val="autoZero"/>
        <c:auto val="1"/>
        <c:lblAlgn val="ctr"/>
        <c:lblOffset val="100"/>
        <c:noMultiLvlLbl val="0"/>
      </c:catAx>
      <c:valAx>
        <c:axId val="480606752"/>
        <c:scaling>
          <c:orientation val="minMax"/>
          <c:max val="100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60511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'Fig.5.5'!$T$5</c:f>
              <c:strCache>
                <c:ptCount val="1"/>
                <c:pt idx="0">
                  <c:v>Respingenti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C00000"/>
              </a:solidFill>
              <a:ln w="28575"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'Fig.5.5'!$S$6:$S$36</c:f>
              <c:strCache>
                <c:ptCount val="31"/>
                <c:pt idx="0">
                  <c:v>HU</c:v>
                </c:pt>
                <c:pt idx="1">
                  <c:v>GR</c:v>
                </c:pt>
                <c:pt idx="2">
                  <c:v>MK</c:v>
                </c:pt>
                <c:pt idx="3">
                  <c:v>CZ</c:v>
                </c:pt>
                <c:pt idx="4">
                  <c:v>SK</c:v>
                </c:pt>
                <c:pt idx="5">
                  <c:v>BG</c:v>
                </c:pt>
                <c:pt idx="6">
                  <c:v>IL</c:v>
                </c:pt>
                <c:pt idx="7">
                  <c:v>AT</c:v>
                </c:pt>
                <c:pt idx="8">
                  <c:v>ME</c:v>
                </c:pt>
                <c:pt idx="9">
                  <c:v>IT</c:v>
                </c:pt>
                <c:pt idx="10">
                  <c:v>RS</c:v>
                </c:pt>
                <c:pt idx="11">
                  <c:v>SI</c:v>
                </c:pt>
                <c:pt idx="12">
                  <c:v>LT</c:v>
                </c:pt>
                <c:pt idx="13">
                  <c:v>EE</c:v>
                </c:pt>
                <c:pt idx="14">
                  <c:v>HR</c:v>
                </c:pt>
                <c:pt idx="15">
                  <c:v>LV</c:v>
                </c:pt>
                <c:pt idx="16">
                  <c:v>Media ESS</c:v>
                </c:pt>
                <c:pt idx="17">
                  <c:v>SE</c:v>
                </c:pt>
                <c:pt idx="18">
                  <c:v>DE</c:v>
                </c:pt>
                <c:pt idx="19">
                  <c:v>FR</c:v>
                </c:pt>
                <c:pt idx="20">
                  <c:v>FI</c:v>
                </c:pt>
                <c:pt idx="21">
                  <c:v>BE</c:v>
                </c:pt>
                <c:pt idx="22">
                  <c:v>PL</c:v>
                </c:pt>
                <c:pt idx="23">
                  <c:v>IE</c:v>
                </c:pt>
                <c:pt idx="24">
                  <c:v>PT</c:v>
                </c:pt>
                <c:pt idx="25">
                  <c:v>NL</c:v>
                </c:pt>
                <c:pt idx="26">
                  <c:v>ES</c:v>
                </c:pt>
                <c:pt idx="27">
                  <c:v>CH</c:v>
                </c:pt>
                <c:pt idx="28">
                  <c:v>GB</c:v>
                </c:pt>
                <c:pt idx="29">
                  <c:v>NO</c:v>
                </c:pt>
                <c:pt idx="30">
                  <c:v>IS</c:v>
                </c:pt>
              </c:strCache>
            </c:strRef>
          </c:cat>
          <c:val>
            <c:numRef>
              <c:f>'Fig.5.5'!$T$6:$T$36</c:f>
              <c:numCache>
                <c:formatCode>0.0</c:formatCode>
                <c:ptCount val="31"/>
                <c:pt idx="0">
                  <c:v>62.621286823757352</c:v>
                </c:pt>
                <c:pt idx="1">
                  <c:v>60.528293718357453</c:v>
                </c:pt>
                <c:pt idx="2">
                  <c:v>58.344079489213129</c:v>
                </c:pt>
                <c:pt idx="3">
                  <c:v>57.218688241148264</c:v>
                </c:pt>
                <c:pt idx="4">
                  <c:v>52.283091443691674</c:v>
                </c:pt>
                <c:pt idx="5">
                  <c:v>39.201404230236761</c:v>
                </c:pt>
                <c:pt idx="6">
                  <c:v>36.171983458946698</c:v>
                </c:pt>
                <c:pt idx="7">
                  <c:v>33.55589649120482</c:v>
                </c:pt>
                <c:pt idx="8">
                  <c:v>33.387918980179073</c:v>
                </c:pt>
                <c:pt idx="9">
                  <c:v>32.932511242438004</c:v>
                </c:pt>
                <c:pt idx="10">
                  <c:v>30.156142510827944</c:v>
                </c:pt>
                <c:pt idx="11">
                  <c:v>29.944961636543692</c:v>
                </c:pt>
                <c:pt idx="12">
                  <c:v>29.662379069114508</c:v>
                </c:pt>
                <c:pt idx="13">
                  <c:v>29.256332664879231</c:v>
                </c:pt>
                <c:pt idx="14">
                  <c:v>28.425517650953459</c:v>
                </c:pt>
                <c:pt idx="15">
                  <c:v>26.745079832677604</c:v>
                </c:pt>
                <c:pt idx="16">
                  <c:v>23.347459220098411</c:v>
                </c:pt>
                <c:pt idx="17">
                  <c:v>22.310370079290042</c:v>
                </c:pt>
                <c:pt idx="18">
                  <c:v>21.728499329312115</c:v>
                </c:pt>
                <c:pt idx="19">
                  <c:v>21.479375737620991</c:v>
                </c:pt>
                <c:pt idx="20">
                  <c:v>21.160765729323799</c:v>
                </c:pt>
                <c:pt idx="21">
                  <c:v>16.147485886955334</c:v>
                </c:pt>
                <c:pt idx="22">
                  <c:v>15.932673283063171</c:v>
                </c:pt>
                <c:pt idx="23">
                  <c:v>15.515871966177851</c:v>
                </c:pt>
                <c:pt idx="24">
                  <c:v>14.743058412496115</c:v>
                </c:pt>
                <c:pt idx="25">
                  <c:v>14.234918423692072</c:v>
                </c:pt>
                <c:pt idx="26">
                  <c:v>13.90368112429033</c:v>
                </c:pt>
                <c:pt idx="27">
                  <c:v>11.397570972101683</c:v>
                </c:pt>
                <c:pt idx="28">
                  <c:v>10.90602350430278</c:v>
                </c:pt>
                <c:pt idx="29">
                  <c:v>8.5535643129005248</c:v>
                </c:pt>
                <c:pt idx="30">
                  <c:v>5.0125485039389153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80-4F55-AD4C-4EED9B344098}"/>
            </c:ext>
          </c:extLst>
        </c:ser>
        <c:ser>
          <c:idx val="1"/>
          <c:order val="1"/>
          <c:tx>
            <c:strRef>
              <c:f>'Fig.5.5'!$U$5</c:f>
              <c:strCache>
                <c:ptCount val="1"/>
                <c:pt idx="0">
                  <c:v>Neutrali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C000"/>
              </a:solidFill>
              <a:ln w="28575"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'Fig.5.5'!$S$6:$S$36</c:f>
              <c:strCache>
                <c:ptCount val="31"/>
                <c:pt idx="0">
                  <c:v>HU</c:v>
                </c:pt>
                <c:pt idx="1">
                  <c:v>GR</c:v>
                </c:pt>
                <c:pt idx="2">
                  <c:v>MK</c:v>
                </c:pt>
                <c:pt idx="3">
                  <c:v>CZ</c:v>
                </c:pt>
                <c:pt idx="4">
                  <c:v>SK</c:v>
                </c:pt>
                <c:pt idx="5">
                  <c:v>BG</c:v>
                </c:pt>
                <c:pt idx="6">
                  <c:v>IL</c:v>
                </c:pt>
                <c:pt idx="7">
                  <c:v>AT</c:v>
                </c:pt>
                <c:pt idx="8">
                  <c:v>ME</c:v>
                </c:pt>
                <c:pt idx="9">
                  <c:v>IT</c:v>
                </c:pt>
                <c:pt idx="10">
                  <c:v>RS</c:v>
                </c:pt>
                <c:pt idx="11">
                  <c:v>SI</c:v>
                </c:pt>
                <c:pt idx="12">
                  <c:v>LT</c:v>
                </c:pt>
                <c:pt idx="13">
                  <c:v>EE</c:v>
                </c:pt>
                <c:pt idx="14">
                  <c:v>HR</c:v>
                </c:pt>
                <c:pt idx="15">
                  <c:v>LV</c:v>
                </c:pt>
                <c:pt idx="16">
                  <c:v>Media ESS</c:v>
                </c:pt>
                <c:pt idx="17">
                  <c:v>SE</c:v>
                </c:pt>
                <c:pt idx="18">
                  <c:v>DE</c:v>
                </c:pt>
                <c:pt idx="19">
                  <c:v>FR</c:v>
                </c:pt>
                <c:pt idx="20">
                  <c:v>FI</c:v>
                </c:pt>
                <c:pt idx="21">
                  <c:v>BE</c:v>
                </c:pt>
                <c:pt idx="22">
                  <c:v>PL</c:v>
                </c:pt>
                <c:pt idx="23">
                  <c:v>IE</c:v>
                </c:pt>
                <c:pt idx="24">
                  <c:v>PT</c:v>
                </c:pt>
                <c:pt idx="25">
                  <c:v>NL</c:v>
                </c:pt>
                <c:pt idx="26">
                  <c:v>ES</c:v>
                </c:pt>
                <c:pt idx="27">
                  <c:v>CH</c:v>
                </c:pt>
                <c:pt idx="28">
                  <c:v>GB</c:v>
                </c:pt>
                <c:pt idx="29">
                  <c:v>NO</c:v>
                </c:pt>
                <c:pt idx="30">
                  <c:v>IS</c:v>
                </c:pt>
              </c:strCache>
            </c:strRef>
          </c:cat>
          <c:val>
            <c:numRef>
              <c:f>'Fig.5.5'!$U$6:$U$36</c:f>
              <c:numCache>
                <c:formatCode>0.0</c:formatCode>
                <c:ptCount val="31"/>
                <c:pt idx="0">
                  <c:v>35.447389263711045</c:v>
                </c:pt>
                <c:pt idx="1">
                  <c:v>35.863714701867025</c:v>
                </c:pt>
                <c:pt idx="2">
                  <c:v>31.660095642704313</c:v>
                </c:pt>
                <c:pt idx="3">
                  <c:v>39.846081588283674</c:v>
                </c:pt>
                <c:pt idx="4">
                  <c:v>40.820412020375962</c:v>
                </c:pt>
                <c:pt idx="5">
                  <c:v>47.126312304912062</c:v>
                </c:pt>
                <c:pt idx="6">
                  <c:v>47.204565374890642</c:v>
                </c:pt>
                <c:pt idx="7">
                  <c:v>50.609026617097797</c:v>
                </c:pt>
                <c:pt idx="8">
                  <c:v>46.834180255670688</c:v>
                </c:pt>
                <c:pt idx="9">
                  <c:v>49.077500990460749</c:v>
                </c:pt>
                <c:pt idx="10">
                  <c:v>40.324616280129653</c:v>
                </c:pt>
                <c:pt idx="11">
                  <c:v>57.212898684330973</c:v>
                </c:pt>
                <c:pt idx="12">
                  <c:v>53.460303983755267</c:v>
                </c:pt>
                <c:pt idx="13">
                  <c:v>57.029248047151917</c:v>
                </c:pt>
                <c:pt idx="14">
                  <c:v>45.901801166446404</c:v>
                </c:pt>
                <c:pt idx="15">
                  <c:v>53.6791963148181</c:v>
                </c:pt>
                <c:pt idx="16">
                  <c:v>53.481477290335647</c:v>
                </c:pt>
                <c:pt idx="17">
                  <c:v>54.413986201500578</c:v>
                </c:pt>
                <c:pt idx="18">
                  <c:v>56.233456059030893</c:v>
                </c:pt>
                <c:pt idx="19">
                  <c:v>58.365987827168468</c:v>
                </c:pt>
                <c:pt idx="20">
                  <c:v>59.709814716508802</c:v>
                </c:pt>
                <c:pt idx="21">
                  <c:v>60.173659968460299</c:v>
                </c:pt>
                <c:pt idx="22">
                  <c:v>62.773773658113583</c:v>
                </c:pt>
                <c:pt idx="23">
                  <c:v>49.145301239106693</c:v>
                </c:pt>
                <c:pt idx="24">
                  <c:v>70.020696218180731</c:v>
                </c:pt>
                <c:pt idx="25">
                  <c:v>65.443431708030161</c:v>
                </c:pt>
                <c:pt idx="26">
                  <c:v>46.740657561676066</c:v>
                </c:pt>
                <c:pt idx="27">
                  <c:v>65.408047741049387</c:v>
                </c:pt>
                <c:pt idx="28">
                  <c:v>52.62539807453971</c:v>
                </c:pt>
                <c:pt idx="29">
                  <c:v>57.364187420369781</c:v>
                </c:pt>
                <c:pt idx="30">
                  <c:v>42.069912996500136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80-4F55-AD4C-4EED9B344098}"/>
            </c:ext>
          </c:extLst>
        </c:ser>
        <c:ser>
          <c:idx val="2"/>
          <c:order val="2"/>
          <c:tx>
            <c:strRef>
              <c:f>'Fig.5.5'!$V$5</c:f>
              <c:strCache>
                <c:ptCount val="1"/>
                <c:pt idx="0">
                  <c:v>Accoglienti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00B050"/>
              </a:solidFill>
              <a:ln w="28575"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'Fig.5.5'!$S$6:$S$36</c:f>
              <c:strCache>
                <c:ptCount val="31"/>
                <c:pt idx="0">
                  <c:v>HU</c:v>
                </c:pt>
                <c:pt idx="1">
                  <c:v>GR</c:v>
                </c:pt>
                <c:pt idx="2">
                  <c:v>MK</c:v>
                </c:pt>
                <c:pt idx="3">
                  <c:v>CZ</c:v>
                </c:pt>
                <c:pt idx="4">
                  <c:v>SK</c:v>
                </c:pt>
                <c:pt idx="5">
                  <c:v>BG</c:v>
                </c:pt>
                <c:pt idx="6">
                  <c:v>IL</c:v>
                </c:pt>
                <c:pt idx="7">
                  <c:v>AT</c:v>
                </c:pt>
                <c:pt idx="8">
                  <c:v>ME</c:v>
                </c:pt>
                <c:pt idx="9">
                  <c:v>IT</c:v>
                </c:pt>
                <c:pt idx="10">
                  <c:v>RS</c:v>
                </c:pt>
                <c:pt idx="11">
                  <c:v>SI</c:v>
                </c:pt>
                <c:pt idx="12">
                  <c:v>LT</c:v>
                </c:pt>
                <c:pt idx="13">
                  <c:v>EE</c:v>
                </c:pt>
                <c:pt idx="14">
                  <c:v>HR</c:v>
                </c:pt>
                <c:pt idx="15">
                  <c:v>LV</c:v>
                </c:pt>
                <c:pt idx="16">
                  <c:v>Media ESS</c:v>
                </c:pt>
                <c:pt idx="17">
                  <c:v>SE</c:v>
                </c:pt>
                <c:pt idx="18">
                  <c:v>DE</c:v>
                </c:pt>
                <c:pt idx="19">
                  <c:v>FR</c:v>
                </c:pt>
                <c:pt idx="20">
                  <c:v>FI</c:v>
                </c:pt>
                <c:pt idx="21">
                  <c:v>BE</c:v>
                </c:pt>
                <c:pt idx="22">
                  <c:v>PL</c:v>
                </c:pt>
                <c:pt idx="23">
                  <c:v>IE</c:v>
                </c:pt>
                <c:pt idx="24">
                  <c:v>PT</c:v>
                </c:pt>
                <c:pt idx="25">
                  <c:v>NL</c:v>
                </c:pt>
                <c:pt idx="26">
                  <c:v>ES</c:v>
                </c:pt>
                <c:pt idx="27">
                  <c:v>CH</c:v>
                </c:pt>
                <c:pt idx="28">
                  <c:v>GB</c:v>
                </c:pt>
                <c:pt idx="29">
                  <c:v>NO</c:v>
                </c:pt>
                <c:pt idx="30">
                  <c:v>IS</c:v>
                </c:pt>
              </c:strCache>
            </c:strRef>
          </c:cat>
          <c:val>
            <c:numRef>
              <c:f>'Fig.5.5'!$V$6:$V$36</c:f>
              <c:numCache>
                <c:formatCode>0.0</c:formatCode>
                <c:ptCount val="31"/>
                <c:pt idx="0">
                  <c:v>1.931323912531606</c:v>
                </c:pt>
                <c:pt idx="1">
                  <c:v>3.607991579775522</c:v>
                </c:pt>
                <c:pt idx="2">
                  <c:v>9.9958248680825559</c:v>
                </c:pt>
                <c:pt idx="3">
                  <c:v>2.9352301705680697</c:v>
                </c:pt>
                <c:pt idx="4">
                  <c:v>6.8964965359323616</c:v>
                </c:pt>
                <c:pt idx="5">
                  <c:v>13.672283464851171</c:v>
                </c:pt>
                <c:pt idx="6">
                  <c:v>16.62345116616266</c:v>
                </c:pt>
                <c:pt idx="7">
                  <c:v>15.83507689169738</c:v>
                </c:pt>
                <c:pt idx="8">
                  <c:v>19.777900764150242</c:v>
                </c:pt>
                <c:pt idx="9">
                  <c:v>17.989987767101244</c:v>
                </c:pt>
                <c:pt idx="10">
                  <c:v>29.519241209042402</c:v>
                </c:pt>
                <c:pt idx="11">
                  <c:v>12.842139679125342</c:v>
                </c:pt>
                <c:pt idx="12">
                  <c:v>16.877316947130229</c:v>
                </c:pt>
                <c:pt idx="13">
                  <c:v>13.714419287968854</c:v>
                </c:pt>
                <c:pt idx="14">
                  <c:v>25.672681182600137</c:v>
                </c:pt>
                <c:pt idx="15">
                  <c:v>19.575723852504296</c:v>
                </c:pt>
                <c:pt idx="16">
                  <c:v>23.171063489565938</c:v>
                </c:pt>
                <c:pt idx="17">
                  <c:v>23.275643719209381</c:v>
                </c:pt>
                <c:pt idx="18">
                  <c:v>22.038044611656986</c:v>
                </c:pt>
                <c:pt idx="19">
                  <c:v>20.154636435210545</c:v>
                </c:pt>
                <c:pt idx="20">
                  <c:v>19.129419554167402</c:v>
                </c:pt>
                <c:pt idx="21">
                  <c:v>23.678854144584363</c:v>
                </c:pt>
                <c:pt idx="22">
                  <c:v>21.293553058823246</c:v>
                </c:pt>
                <c:pt idx="23">
                  <c:v>35.338826794715459</c:v>
                </c:pt>
                <c:pt idx="24">
                  <c:v>15.236245369323148</c:v>
                </c:pt>
                <c:pt idx="25">
                  <c:v>20.321649868277767</c:v>
                </c:pt>
                <c:pt idx="26">
                  <c:v>39.355661314033604</c:v>
                </c:pt>
                <c:pt idx="27">
                  <c:v>23.194381286848923</c:v>
                </c:pt>
                <c:pt idx="28">
                  <c:v>36.46857842115751</c:v>
                </c:pt>
                <c:pt idx="29">
                  <c:v>34.082248266729685</c:v>
                </c:pt>
                <c:pt idx="30">
                  <c:v>52.917538499560948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80-4F55-AD4C-4EED9B344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7009936"/>
        <c:axId val="717010656"/>
      </c:barChart>
      <c:catAx>
        <c:axId val="7170099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7010656"/>
        <c:crosses val="autoZero"/>
        <c:auto val="1"/>
        <c:lblAlgn val="ctr"/>
        <c:lblOffset val="100"/>
        <c:noMultiLvlLbl val="0"/>
      </c:catAx>
      <c:valAx>
        <c:axId val="717010656"/>
        <c:scaling>
          <c:orientation val="minMax"/>
          <c:max val="100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700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92578812263848E-2"/>
          <c:y val="3.4267912772585667E-2"/>
          <c:w val="0.87753021256958263"/>
          <c:h val="0.86231069247185221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 5.6'!$Y$3</c:f>
              <c:strCache>
                <c:ptCount val="1"/>
                <c:pt idx="0">
                  <c:v>Row N %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D4060DF-C5F4-4543-B2E2-0BAB5E7BAB63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A65-420B-B8B0-C7AD0456391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ED9072-0621-470E-A073-81629D6BD55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A65-420B-B8B0-C7AD0456391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DF1FEAA-D580-485A-A253-F3E3238EE1A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A65-420B-B8B0-C7AD0456391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EF46F0D-C8CD-4B74-B03F-73F4A68603C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A65-420B-B8B0-C7AD0456391D}"/>
                </c:ext>
              </c:extLst>
            </c:dLbl>
            <c:dLbl>
              <c:idx val="4"/>
              <c:layout>
                <c:manualLayout>
                  <c:x val="-2.0350020350020722E-3"/>
                  <c:y val="0"/>
                </c:manualLayout>
              </c:layout>
              <c:tx>
                <c:rich>
                  <a:bodyPr/>
                  <a:lstStyle/>
                  <a:p>
                    <a:fld id="{C392DCE4-4445-4A7B-989C-EC865864C616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A65-420B-B8B0-C7AD0456391D}"/>
                </c:ext>
              </c:extLst>
            </c:dLbl>
            <c:dLbl>
              <c:idx val="5"/>
              <c:layout>
                <c:manualLayout>
                  <c:x val="-3.0525030525030524E-2"/>
                  <c:y val="-2.4922118380062419E-2"/>
                </c:manualLayout>
              </c:layout>
              <c:tx>
                <c:rich>
                  <a:bodyPr/>
                  <a:lstStyle/>
                  <a:p>
                    <a:fld id="{10E941C5-7518-4FF9-B620-D201AC5BF1BA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A65-420B-B8B0-C7AD0456391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3311116-ECF3-48B7-854C-4D0A9D2C880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A65-420B-B8B0-C7AD0456391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D49C6DD-F67E-4AF1-A6E8-53EFD77E6FC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A65-420B-B8B0-C7AD0456391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AC86497-7CAB-47D8-9E96-5AFF52E38E7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A65-420B-B8B0-C7AD0456391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31DF61D-4FAB-4E51-9D44-73796A815B8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A65-420B-B8B0-C7AD0456391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6171732-2A85-4676-892D-175135DFF46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A65-420B-B8B0-C7AD0456391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4C172BD-E5C8-4531-8B49-D4E655AD3F3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A65-420B-B8B0-C7AD0456391D}"/>
                </c:ext>
              </c:extLst>
            </c:dLbl>
            <c:dLbl>
              <c:idx val="12"/>
              <c:layout>
                <c:manualLayout>
                  <c:x val="-8.1400081400081498E-3"/>
                  <c:y val="1.2461059190031038E-2"/>
                </c:manualLayout>
              </c:layout>
              <c:tx>
                <c:rich>
                  <a:bodyPr/>
                  <a:lstStyle/>
                  <a:p>
                    <a:fld id="{DBA41A1B-12E7-4DCD-91D3-C1BB942B8AA5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A65-420B-B8B0-C7AD0456391D}"/>
                </c:ext>
              </c:extLst>
            </c:dLbl>
            <c:dLbl>
              <c:idx val="13"/>
              <c:layout>
                <c:manualLayout>
                  <c:x val="-2.0350020350020349E-3"/>
                  <c:y val="-9.3457943925233638E-3"/>
                </c:manualLayout>
              </c:layout>
              <c:tx>
                <c:rich>
                  <a:bodyPr/>
                  <a:lstStyle/>
                  <a:p>
                    <a:fld id="{76D4A28D-3306-4821-94C1-BA7DB74DC5FA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7A65-420B-B8B0-C7AD0456391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4D12780-1C50-45B3-A8A1-1F226239608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A65-420B-B8B0-C7AD0456391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A4622B3-836F-4A96-A6DF-5FC84BB7A9A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A65-420B-B8B0-C7AD0456391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7409D1A-0D95-4EEC-9EE6-EC9E6AA4163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A65-420B-B8B0-C7AD0456391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CE72A65-15B0-49A1-8C98-A3CA9627D9A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A65-420B-B8B0-C7AD0456391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C58DDEC-D1AB-4FC6-94E8-E8CF5E26888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A65-420B-B8B0-C7AD0456391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D9A6FDD-0F4B-4998-B7CB-F6683DD2B41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A65-420B-B8B0-C7AD0456391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E585382B-CABE-453E-8F79-7058BD8AAB8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A65-420B-B8B0-C7AD0456391D}"/>
                </c:ext>
              </c:extLst>
            </c:dLbl>
            <c:dLbl>
              <c:idx val="21"/>
              <c:layout>
                <c:manualLayout>
                  <c:x val="-5.4945054945054944E-2"/>
                  <c:y val="0"/>
                </c:manualLayout>
              </c:layout>
              <c:tx>
                <c:rich>
                  <a:bodyPr/>
                  <a:lstStyle/>
                  <a:p>
                    <a:fld id="{AC449D45-0CF1-44D3-B751-D30E6CCDE368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7A65-420B-B8B0-C7AD0456391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9E770ED-CAE5-4028-9996-9D5B1A51B5D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A65-420B-B8B0-C7AD0456391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C60F4FD2-B8CE-4839-A4E1-E61D9323639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A65-420B-B8B0-C7AD0456391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151A7C4-D227-47DC-87DE-C3740E3D12F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A65-420B-B8B0-C7AD0456391D}"/>
                </c:ext>
              </c:extLst>
            </c:dLbl>
            <c:dLbl>
              <c:idx val="25"/>
              <c:layout>
                <c:manualLayout>
                  <c:x val="-1.0175010175010249E-2"/>
                  <c:y val="-1.8691588785046728E-2"/>
                </c:manualLayout>
              </c:layout>
              <c:tx>
                <c:rich>
                  <a:bodyPr/>
                  <a:lstStyle/>
                  <a:p>
                    <a:fld id="{3E10ED40-6D51-4DB1-A1DA-172F025A63DD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7A65-420B-B8B0-C7AD0456391D}"/>
                </c:ext>
              </c:extLst>
            </c:dLbl>
            <c:dLbl>
              <c:idx val="26"/>
              <c:layout>
                <c:manualLayout>
                  <c:x val="-1.8315018315018316E-2"/>
                  <c:y val="-1.8691588785046728E-2"/>
                </c:manualLayout>
              </c:layout>
              <c:tx>
                <c:rich>
                  <a:bodyPr/>
                  <a:lstStyle/>
                  <a:p>
                    <a:fld id="{7E67746C-AA5F-4B31-8E8F-52C990B06CF9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7A65-420B-B8B0-C7AD0456391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33D068B0-96C4-467A-949D-EDD26DF0B0A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A65-420B-B8B0-C7AD0456391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8CCD4EA0-425C-49C0-A870-B8DD76DCD8F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A65-420B-B8B0-C7AD0456391D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868E6B9-58D8-4112-ACC1-CAC81BF087F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A65-420B-B8B0-C7AD04563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1742762923865287E-2"/>
                  <c:y val="-0.225648441141119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'Fig 5.6'!$V$4:$V$33</c:f>
              <c:numCache>
                <c:formatCode>#,##0.0</c:formatCode>
                <c:ptCount val="30"/>
                <c:pt idx="0">
                  <c:v>7.713933373102801</c:v>
                </c:pt>
                <c:pt idx="1">
                  <c:v>7.9261472900133283</c:v>
                </c:pt>
                <c:pt idx="2">
                  <c:v>2.0049964006339076</c:v>
                </c:pt>
                <c:pt idx="3">
                  <c:v>20.019200747430876</c:v>
                </c:pt>
                <c:pt idx="4">
                  <c:v>2.39347275234292</c:v>
                </c:pt>
                <c:pt idx="5">
                  <c:v>6.5067154436360131</c:v>
                </c:pt>
                <c:pt idx="6">
                  <c:v>10.899830629617803</c:v>
                </c:pt>
                <c:pt idx="7">
                  <c:v>7.0794928003857436</c:v>
                </c:pt>
                <c:pt idx="8">
                  <c:v>1.6075542861336587</c:v>
                </c:pt>
                <c:pt idx="9">
                  <c:v>7.060231994702491</c:v>
                </c:pt>
                <c:pt idx="10">
                  <c:v>8.1123286745566645</c:v>
                </c:pt>
                <c:pt idx="11">
                  <c:v>2.9468608958928391</c:v>
                </c:pt>
                <c:pt idx="12">
                  <c:v>0.32473021812181457</c:v>
                </c:pt>
                <c:pt idx="13">
                  <c:v>2.411483496033171</c:v>
                </c:pt>
                <c:pt idx="14">
                  <c:v>13.298577527226833</c:v>
                </c:pt>
                <c:pt idx="15">
                  <c:v>2.1334173446875884</c:v>
                </c:pt>
                <c:pt idx="16">
                  <c:v>4.0428349851074579</c:v>
                </c:pt>
                <c:pt idx="17">
                  <c:v>5.9681527023432617</c:v>
                </c:pt>
                <c:pt idx="18">
                  <c:v>1.2912706396291496</c:v>
                </c:pt>
                <c:pt idx="19">
                  <c:v>6.6480177007621641</c:v>
                </c:pt>
                <c:pt idx="20">
                  <c:v>1.506297720468543</c:v>
                </c:pt>
                <c:pt idx="21">
                  <c:v>2.1136716320358748</c:v>
                </c:pt>
                <c:pt idx="22">
                  <c:v>3.0150929569825702</c:v>
                </c:pt>
                <c:pt idx="23">
                  <c:v>4.9938159106372382</c:v>
                </c:pt>
                <c:pt idx="24">
                  <c:v>5.3548068636432376E-2</c:v>
                </c:pt>
                <c:pt idx="25">
                  <c:v>6.3970892643938484</c:v>
                </c:pt>
                <c:pt idx="26">
                  <c:v>0.95408869221283754</c:v>
                </c:pt>
                <c:pt idx="27">
                  <c:v>3.8655236474220422</c:v>
                </c:pt>
                <c:pt idx="28">
                  <c:v>4.9470187719169498</c:v>
                </c:pt>
                <c:pt idx="29">
                  <c:v>3.0972813759059812</c:v>
                </c:pt>
              </c:numCache>
            </c:numRef>
          </c:xVal>
          <c:yVal>
            <c:numRef>
              <c:f>'Fig 5.6'!$Y$4:$Y$33</c:f>
              <c:numCache>
                <c:formatCode>#,##0.0</c:formatCode>
                <c:ptCount val="30"/>
                <c:pt idx="0">
                  <c:v>35.353424475716125</c:v>
                </c:pt>
                <c:pt idx="1">
                  <c:v>16.47767286490658</c:v>
                </c:pt>
                <c:pt idx="2">
                  <c:v>39.303314657933726</c:v>
                </c:pt>
                <c:pt idx="3">
                  <c:v>12.866620290309108</c:v>
                </c:pt>
                <c:pt idx="4">
                  <c:v>57.541333365786272</c:v>
                </c:pt>
                <c:pt idx="5">
                  <c:v>21.979966041267414</c:v>
                </c:pt>
                <c:pt idx="6">
                  <c:v>28.913202895191901</c:v>
                </c:pt>
                <c:pt idx="7">
                  <c:v>14.544798583486319</c:v>
                </c:pt>
                <c:pt idx="8">
                  <c:v>21.412981256170756</c:v>
                </c:pt>
                <c:pt idx="9">
                  <c:v>22.469307675596621</c:v>
                </c:pt>
                <c:pt idx="10">
                  <c:v>11.869828385492969</c:v>
                </c:pt>
                <c:pt idx="11">
                  <c:v>61.742021014041391</c:v>
                </c:pt>
                <c:pt idx="12">
                  <c:v>28.37793023014823</c:v>
                </c:pt>
                <c:pt idx="13">
                  <c:v>62.929649963571542</c:v>
                </c:pt>
                <c:pt idx="14">
                  <c:v>16.728808962834943</c:v>
                </c:pt>
                <c:pt idx="15">
                  <c:v>35.424957406795464</c:v>
                </c:pt>
                <c:pt idx="16">
                  <c:v>4.9668549825074884</c:v>
                </c:pt>
                <c:pt idx="17">
                  <c:v>34.48587149039183</c:v>
                </c:pt>
                <c:pt idx="18">
                  <c:v>29.470867371165383</c:v>
                </c:pt>
                <c:pt idx="19">
                  <c:v>26.95863579235052</c:v>
                </c:pt>
                <c:pt idx="20">
                  <c:v>33.10138824900573</c:v>
                </c:pt>
                <c:pt idx="21">
                  <c:v>57.599450015861322</c:v>
                </c:pt>
                <c:pt idx="22">
                  <c:v>14.463201125202737</c:v>
                </c:pt>
                <c:pt idx="23">
                  <c:v>8.399741211026047</c:v>
                </c:pt>
                <c:pt idx="24">
                  <c:v>15.889359271366118</c:v>
                </c:pt>
                <c:pt idx="25">
                  <c:v>15.117570592477888</c:v>
                </c:pt>
                <c:pt idx="26">
                  <c:v>30.143669933906541</c:v>
                </c:pt>
                <c:pt idx="27">
                  <c:v>22.630050846510358</c:v>
                </c:pt>
                <c:pt idx="28">
                  <c:v>31.052388091022326</c:v>
                </c:pt>
                <c:pt idx="29">
                  <c:v>52.193739472349577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 5.6'!$T$4:$T$33</c15:f>
                <c15:dlblRangeCache>
                  <c:ptCount val="30"/>
                  <c:pt idx="0">
                    <c:v>AT</c:v>
                  </c:pt>
                  <c:pt idx="1">
                    <c:v>BE</c:v>
                  </c:pt>
                  <c:pt idx="2">
                    <c:v>BG</c:v>
                  </c:pt>
                  <c:pt idx="3">
                    <c:v>CH</c:v>
                  </c:pt>
                  <c:pt idx="4">
                    <c:v>CZ</c:v>
                  </c:pt>
                  <c:pt idx="5">
                    <c:v>DE</c:v>
                  </c:pt>
                  <c:pt idx="6">
                    <c:v>EE</c:v>
                  </c:pt>
                  <c:pt idx="7">
                    <c:v>ES</c:v>
                  </c:pt>
                  <c:pt idx="8">
                    <c:v>FI</c:v>
                  </c:pt>
                  <c:pt idx="9">
                    <c:v>FR</c:v>
                  </c:pt>
                  <c:pt idx="10">
                    <c:v>GB</c:v>
                  </c:pt>
                  <c:pt idx="11">
                    <c:v>GR</c:v>
                  </c:pt>
                  <c:pt idx="12">
                    <c:v>HR</c:v>
                  </c:pt>
                  <c:pt idx="13">
                    <c:v>HU</c:v>
                  </c:pt>
                  <c:pt idx="14">
                    <c:v>IE</c:v>
                  </c:pt>
                  <c:pt idx="15">
                    <c:v>IL</c:v>
                  </c:pt>
                  <c:pt idx="16">
                    <c:v>IS</c:v>
                  </c:pt>
                  <c:pt idx="17">
                    <c:v>IT</c:v>
                  </c:pt>
                  <c:pt idx="18">
                    <c:v>LT</c:v>
                  </c:pt>
                  <c:pt idx="19">
                    <c:v>LV</c:v>
                  </c:pt>
                  <c:pt idx="20">
                    <c:v>ME</c:v>
                  </c:pt>
                  <c:pt idx="21">
                    <c:v>MK</c:v>
                  </c:pt>
                  <c:pt idx="22">
                    <c:v>NL</c:v>
                  </c:pt>
                  <c:pt idx="23">
                    <c:v>NO</c:v>
                  </c:pt>
                  <c:pt idx="24">
                    <c:v>PL</c:v>
                  </c:pt>
                  <c:pt idx="25">
                    <c:v>PT</c:v>
                  </c:pt>
                  <c:pt idx="26">
                    <c:v>RS</c:v>
                  </c:pt>
                  <c:pt idx="27">
                    <c:v>SE</c:v>
                  </c:pt>
                  <c:pt idx="28">
                    <c:v>SI</c:v>
                  </c:pt>
                  <c:pt idx="29">
                    <c:v>SK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A65-420B-B8B0-C7AD04563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852304"/>
        <c:axId val="521853616"/>
      </c:scatterChart>
      <c:valAx>
        <c:axId val="521852304"/>
        <c:scaling>
          <c:orientation val="minMax"/>
          <c:max val="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% Stranieri</a:t>
                </a:r>
                <a:r>
                  <a:rPr lang="en-GB" sz="1200" baseline="0"/>
                  <a:t> nel Paese</a:t>
                </a:r>
                <a:endParaRPr lang="en-GB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1853616"/>
        <c:crosses val="autoZero"/>
        <c:crossBetween val="midCat"/>
        <c:majorUnit val="5"/>
      </c:valAx>
      <c:valAx>
        <c:axId val="521853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% Cittadini respingenti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1852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5.7'!$R$1:$S$1</c:f>
              <c:strCache>
                <c:ptCount val="1"/>
                <c:pt idx="0">
                  <c:v>Accoglienti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E23-4ED1-BA9C-A4A2BD8095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98CD8EE-4403-4BB7-B107-A07526F9F48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E23-4ED1-BA9C-A4A2BD8095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58E41D6-A9FC-4C3C-AB5B-D65C5BAE073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E23-4ED1-BA9C-A4A2BD8095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B31104B-7CE0-479E-87FD-18EDF02AFD1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E23-4ED1-BA9C-A4A2BD8095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0D3F85C-0D61-499E-A0C5-B8199878C25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E23-4ED1-BA9C-A4A2BD8095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D53B4CC-DDF8-42B3-A071-95E18E5F659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E23-4ED1-BA9C-A4A2BD8095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E23-4ED1-BA9C-A4A2BD8095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E23-4ED1-BA9C-A4A2BD8095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C82E432-FB06-42EB-B553-FB919FAB50C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E23-4ED1-BA9C-A4A2BD8095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0FF24FD-C2ED-4010-88A6-1FC8453897C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E23-4ED1-BA9C-A4A2BD8095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E23-4ED1-BA9C-A4A2BD8095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A43D21C-A290-4195-98A8-ADAB30CB989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E23-4ED1-BA9C-A4A2BD8095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43751E2-FC30-4516-ABB7-3431D8786DA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E23-4ED1-BA9C-A4A2BD8095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1B1E125-B2D3-4CD0-8ECF-44F546E3EB4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E23-4ED1-BA9C-A4A2BD8095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252AD0B-5DD4-4DB3-AE5B-140C3846763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E23-4ED1-BA9C-A4A2BD8095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C5A99F8-307D-46B7-898F-22D84BBA2B3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E23-4ED1-BA9C-A4A2BD8095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515BEF1-6EC9-4D15-A4AC-692C4CA97F1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E23-4ED1-BA9C-A4A2BD8095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B60A910-4853-49C0-9517-980F2840470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E23-4ED1-BA9C-A4A2BD8095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E23-4ED1-BA9C-A4A2BD8095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E5E72074-306B-4D61-9E8B-FBE079795D0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E23-4ED1-BA9C-A4A2BD8095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B013460-1366-4A4D-8A35-3C36C1FC255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E23-4ED1-BA9C-A4A2BD8095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E23-4ED1-BA9C-A4A2BD8095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FBB5282-C9A9-41AD-875F-70A44551D49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E23-4ED1-BA9C-A4A2BD8095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38938AF-2F40-4723-8A07-5C2F771B14E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E23-4ED1-BA9C-A4A2BD8095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E23-4ED1-BA9C-A4A2BD8095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A1DADDA3-E36D-4BA3-AC80-C9CB968E36A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FE23-4ED1-BA9C-A4A2BD8095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249CF3B8-D645-4ACB-9286-5BA31E8FF82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E23-4ED1-BA9C-A4A2BD8095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E23-4ED1-BA9C-A4A2BD8095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6CE6094B-EC3C-4089-83EE-9291D2B53CD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E23-4ED1-BA9C-A4A2BD8095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61FC409-A83F-4391-88F4-E0D8F253E0A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E23-4ED1-BA9C-A4A2BD8095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E23-4ED1-BA9C-A4A2BD8095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E23-4ED1-BA9C-A4A2BD8095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3CF9005-A344-43AA-B03A-DC009022355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FE23-4ED1-BA9C-A4A2BD8095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D1B66815-D808-4A25-B0E9-07605528100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E23-4ED1-BA9C-A4A2BD809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5.7'!$P$4:$Q$37</c:f>
              <c:multiLvlStrCache>
                <c:ptCount val="34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 15-29</c:v>
                  </c:pt>
                  <c:pt idx="3">
                    <c:v> 30-44</c:v>
                  </c:pt>
                  <c:pt idx="4">
                    <c:v> 45-59</c:v>
                  </c:pt>
                  <c:pt idx="5">
                    <c:v> 60-74</c:v>
                  </c:pt>
                  <c:pt idx="6">
                    <c:v> 75+</c:v>
                  </c:pt>
                  <c:pt idx="7">
                    <c:v>Nord</c:v>
                  </c:pt>
                  <c:pt idx="8">
                    <c:v>Centro</c:v>
                  </c:pt>
                  <c:pt idx="9">
                    <c:v>Mezzogiorno</c:v>
                  </c:pt>
                  <c:pt idx="10">
                    <c:v>Fino a secondario inferiore</c:v>
                  </c:pt>
                  <c:pt idx="11">
                    <c:v>Secondario superiore</c:v>
                  </c:pt>
                  <c:pt idx="12">
                    <c:v>Terziario</c:v>
                  </c:pt>
                  <c:pt idx="13">
                    <c:v>Occupati alta qualifica</c:v>
                  </c:pt>
                  <c:pt idx="14">
                    <c:v>Occupati medio-bassa qualifica</c:v>
                  </c:pt>
                  <c:pt idx="15">
                    <c:v>Studenti</c:v>
                  </c:pt>
                  <c:pt idx="16">
                    <c:v>Disoccupati</c:v>
                  </c:pt>
                  <c:pt idx="17">
                    <c:v>Pensionati</c:v>
                  </c:pt>
                  <c:pt idx="18">
                    <c:v>Cura domestica e/o familiare, inabili, altri</c:v>
                  </c:pt>
                  <c:pt idx="19">
                    <c:v>Difficile o molto difficile </c:v>
                  </c:pt>
                  <c:pt idx="20">
                    <c:v>Adeguata alle spese </c:v>
                  </c:pt>
                  <c:pt idx="21">
                    <c:v>Agiata</c:v>
                  </c:pt>
                  <c:pt idx="22">
                    <c:v>Bassa</c:v>
                  </c:pt>
                  <c:pt idx="23">
                    <c:v> Media</c:v>
                  </c:pt>
                  <c:pt idx="24">
                    <c:v> Alta</c:v>
                  </c:pt>
                  <c:pt idx="25">
                    <c:v>Bassa</c:v>
                  </c:pt>
                  <c:pt idx="26">
                    <c:v> Media</c:v>
                  </c:pt>
                  <c:pt idx="27">
                    <c:v> Alta</c:v>
                  </c:pt>
                  <c:pt idx="28">
                    <c:v> Basso</c:v>
                  </c:pt>
                  <c:pt idx="29">
                    <c:v> Medio</c:v>
                  </c:pt>
                  <c:pt idx="30">
                    <c:v> Alto</c:v>
                  </c:pt>
                  <c:pt idx="31">
                    <c:v>Bassa</c:v>
                  </c:pt>
                  <c:pt idx="32">
                    <c:v>Media</c:v>
                  </c:pt>
                  <c:pt idx="33">
                    <c:v>Alta</c:v>
                  </c:pt>
                </c:lvl>
                <c:lvl>
                  <c:pt idx="0">
                    <c:v>Sesso</c:v>
                  </c:pt>
                  <c:pt idx="2">
                    <c:v>Classe di età</c:v>
                  </c:pt>
                  <c:pt idx="7">
                    <c:v>Area geografica</c:v>
                  </c:pt>
                  <c:pt idx="10">
                    <c:v>Livello di istruzione</c:v>
                  </c:pt>
                  <c:pt idx="13">
                    <c:v>Condizione professionale</c:v>
                  </c:pt>
                  <c:pt idx="19">
                    <c:v>Situazione econ. perc.</c:v>
                  </c:pt>
                  <c:pt idx="22">
                    <c:v>Soddisf. econ. pol.</c:v>
                  </c:pt>
                  <c:pt idx="25">
                    <c:v>Fiducia interpers.</c:v>
                  </c:pt>
                  <c:pt idx="28">
                    <c:v>Attaccam. al Paese</c:v>
                  </c:pt>
                  <c:pt idx="31">
                    <c:v>Religiosità</c:v>
                  </c:pt>
                </c:lvl>
              </c:multiLvlStrCache>
            </c:multiLvlStrRef>
          </c:cat>
          <c:val>
            <c:numRef>
              <c:f>'Fig 5.7'!$W$4:$W$37</c:f>
              <c:numCache>
                <c:formatCode>0.00</c:formatCode>
                <c:ptCount val="34"/>
                <c:pt idx="1">
                  <c:v>1.34</c:v>
                </c:pt>
                <c:pt idx="2">
                  <c:v>2.2999999999999998</c:v>
                </c:pt>
                <c:pt idx="3">
                  <c:v>2.0099999999999998</c:v>
                </c:pt>
                <c:pt idx="4">
                  <c:v>1.6</c:v>
                </c:pt>
                <c:pt idx="5">
                  <c:v>1.77</c:v>
                </c:pt>
                <c:pt idx="8">
                  <c:v>1.81</c:v>
                </c:pt>
                <c:pt idx="9">
                  <c:v>1.79</c:v>
                </c:pt>
                <c:pt idx="11">
                  <c:v>1.26</c:v>
                </c:pt>
                <c:pt idx="12">
                  <c:v>2.14</c:v>
                </c:pt>
                <c:pt idx="13">
                  <c:v>1.25</c:v>
                </c:pt>
                <c:pt idx="14">
                  <c:v>1.1499999999999999</c:v>
                </c:pt>
                <c:pt idx="15">
                  <c:v>2.09</c:v>
                </c:pt>
                <c:pt idx="16">
                  <c:v>1.07</c:v>
                </c:pt>
                <c:pt idx="17">
                  <c:v>0.87</c:v>
                </c:pt>
                <c:pt idx="19">
                  <c:v>1.35</c:v>
                </c:pt>
                <c:pt idx="20">
                  <c:v>1.04</c:v>
                </c:pt>
                <c:pt idx="22">
                  <c:v>0.72</c:v>
                </c:pt>
                <c:pt idx="23">
                  <c:v>0.76</c:v>
                </c:pt>
                <c:pt idx="25">
                  <c:v>0.77</c:v>
                </c:pt>
                <c:pt idx="26">
                  <c:v>0.85</c:v>
                </c:pt>
                <c:pt idx="28">
                  <c:v>1.26</c:v>
                </c:pt>
                <c:pt idx="29">
                  <c:v>0.93</c:v>
                </c:pt>
                <c:pt idx="32">
                  <c:v>0.73</c:v>
                </c:pt>
                <c:pt idx="33">
                  <c:v>1.1599999999999999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 5.7'!$Z$4:$Z$37</c15:f>
                <c15:dlblRangeCache>
                  <c:ptCount val="34"/>
                  <c:pt idx="1">
                    <c:v>1,34**</c:v>
                  </c:pt>
                  <c:pt idx="2">
                    <c:v>2,3***</c:v>
                  </c:pt>
                  <c:pt idx="3">
                    <c:v>2,01**</c:v>
                  </c:pt>
                  <c:pt idx="4">
                    <c:v>1,6*</c:v>
                  </c:pt>
                  <c:pt idx="5">
                    <c:v>1,77**</c:v>
                  </c:pt>
                  <c:pt idx="8">
                    <c:v>1,81***</c:v>
                  </c:pt>
                  <c:pt idx="9">
                    <c:v>1,79***</c:v>
                  </c:pt>
                  <c:pt idx="11">
                    <c:v>1,26*</c:v>
                  </c:pt>
                  <c:pt idx="12">
                    <c:v>2,14***</c:v>
                  </c:pt>
                  <c:pt idx="13">
                    <c:v>1,25</c:v>
                  </c:pt>
                  <c:pt idx="14">
                    <c:v>1,15</c:v>
                  </c:pt>
                  <c:pt idx="15">
                    <c:v>2,09***</c:v>
                  </c:pt>
                  <c:pt idx="16">
                    <c:v>1,07</c:v>
                  </c:pt>
                  <c:pt idx="17">
                    <c:v>0,87</c:v>
                  </c:pt>
                  <c:pt idx="19">
                    <c:v>1,35*</c:v>
                  </c:pt>
                  <c:pt idx="20">
                    <c:v>1,04</c:v>
                  </c:pt>
                  <c:pt idx="22">
                    <c:v>0,72**</c:v>
                  </c:pt>
                  <c:pt idx="23">
                    <c:v>0,76*</c:v>
                  </c:pt>
                  <c:pt idx="25">
                    <c:v>0,77*</c:v>
                  </c:pt>
                  <c:pt idx="26">
                    <c:v>0,85</c:v>
                  </c:pt>
                  <c:pt idx="28">
                    <c:v>1,26*</c:v>
                  </c:pt>
                  <c:pt idx="29">
                    <c:v>0,93</c:v>
                  </c:pt>
                  <c:pt idx="32">
                    <c:v>0,73**</c:v>
                  </c:pt>
                  <c:pt idx="33">
                    <c:v>1,16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E23-4ED1-BA9C-A4A2BD8095E6}"/>
            </c:ext>
          </c:extLst>
        </c:ser>
        <c:ser>
          <c:idx val="1"/>
          <c:order val="1"/>
          <c:tx>
            <c:strRef>
              <c:f>'Fig 5.7'!$T$1:$U$1</c:f>
              <c:strCache>
                <c:ptCount val="1"/>
                <c:pt idx="0">
                  <c:v>Respingenti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E23-4ED1-BA9C-A4A2BD8095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A4A1BC9-E7E8-431F-ABDD-E3440EC829D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E23-4ED1-BA9C-A4A2BD8095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4616E5A-8B94-4103-B254-3F3201B92FE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E23-4ED1-BA9C-A4A2BD8095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9C2A910-6E4E-42E4-9DF2-DD402A48B8C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E23-4ED1-BA9C-A4A2BD8095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4C32F55-615D-437B-A4E3-E68806B459A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E23-4ED1-BA9C-A4A2BD8095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AEB5F2D-0ABF-4746-8AB6-4E07C9132E2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E23-4ED1-BA9C-A4A2BD8095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E23-4ED1-BA9C-A4A2BD8095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E23-4ED1-BA9C-A4A2BD8095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7D8C1C2-A7CE-4EC6-B457-6506A3DBA32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E23-4ED1-BA9C-A4A2BD8095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2CA717F-DC98-4549-B490-680D150AAF0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E23-4ED1-BA9C-A4A2BD8095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E23-4ED1-BA9C-A4A2BD8095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72B5B3F-89E2-4243-8C85-E0EC8DE3C10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E23-4ED1-BA9C-A4A2BD8095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B01DF9E-9CB5-4FBF-B804-7F0473DDEEE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E23-4ED1-BA9C-A4A2BD8095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33425730-009F-4104-846F-3716DCA80A5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E23-4ED1-BA9C-A4A2BD8095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A432051-9205-4E34-9D76-754D847F411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E23-4ED1-BA9C-A4A2BD8095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B104334-519B-44E9-9006-B21397CCBD9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E23-4ED1-BA9C-A4A2BD8095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73353ABF-CE5E-4857-9D39-3B665300419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E23-4ED1-BA9C-A4A2BD8095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0AB78B5-386B-4DD8-9DCD-9359CA237BB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E23-4ED1-BA9C-A4A2BD8095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E23-4ED1-BA9C-A4A2BD8095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D42676C-4AFD-4FBD-B9F9-D86D3752114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E23-4ED1-BA9C-A4A2BD8095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0B4C1F3-8E6F-426B-83D0-E4026012CE4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E23-4ED1-BA9C-A4A2BD8095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E23-4ED1-BA9C-A4A2BD8095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1492D9E4-3FA5-4AC0-8AA1-37097BD83BD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E23-4ED1-BA9C-A4A2BD8095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8F10D1F-0A3F-42CC-8F50-D98086A1A55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E23-4ED1-BA9C-A4A2BD8095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E23-4ED1-BA9C-A4A2BD8095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42B99E6-82C0-439F-B7EE-906E72602A0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E23-4ED1-BA9C-A4A2BD8095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B2A5B55C-24C2-4645-8AAD-84820D91492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E23-4ED1-BA9C-A4A2BD8095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E23-4ED1-BA9C-A4A2BD8095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587A677-C5BD-46D3-A27A-E8B38BBB525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E23-4ED1-BA9C-A4A2BD8095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96D91F34-DDB0-4812-AF9B-C4AA277245C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E23-4ED1-BA9C-A4A2BD8095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E23-4ED1-BA9C-A4A2BD8095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E23-4ED1-BA9C-A4A2BD8095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E94B368E-6C3C-459B-B919-62A2AA8BD9F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FE23-4ED1-BA9C-A4A2BD8095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97A5078-9721-43DF-8D15-1F3366BB726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FE23-4ED1-BA9C-A4A2BD809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5.7'!$P$4:$Q$37</c:f>
              <c:multiLvlStrCache>
                <c:ptCount val="34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 15-29</c:v>
                  </c:pt>
                  <c:pt idx="3">
                    <c:v> 30-44</c:v>
                  </c:pt>
                  <c:pt idx="4">
                    <c:v> 45-59</c:v>
                  </c:pt>
                  <c:pt idx="5">
                    <c:v> 60-74</c:v>
                  </c:pt>
                  <c:pt idx="6">
                    <c:v> 75+</c:v>
                  </c:pt>
                  <c:pt idx="7">
                    <c:v>Nord</c:v>
                  </c:pt>
                  <c:pt idx="8">
                    <c:v>Centro</c:v>
                  </c:pt>
                  <c:pt idx="9">
                    <c:v>Mezzogiorno</c:v>
                  </c:pt>
                  <c:pt idx="10">
                    <c:v>Fino a secondario inferiore</c:v>
                  </c:pt>
                  <c:pt idx="11">
                    <c:v>Secondario superiore</c:v>
                  </c:pt>
                  <c:pt idx="12">
                    <c:v>Terziario</c:v>
                  </c:pt>
                  <c:pt idx="13">
                    <c:v>Occupati alta qualifica</c:v>
                  </c:pt>
                  <c:pt idx="14">
                    <c:v>Occupati medio-bassa qualifica</c:v>
                  </c:pt>
                  <c:pt idx="15">
                    <c:v>Studenti</c:v>
                  </c:pt>
                  <c:pt idx="16">
                    <c:v>Disoccupati</c:v>
                  </c:pt>
                  <c:pt idx="17">
                    <c:v>Pensionati</c:v>
                  </c:pt>
                  <c:pt idx="18">
                    <c:v>Cura domestica e/o familiare, inabili, altri</c:v>
                  </c:pt>
                  <c:pt idx="19">
                    <c:v>Difficile o molto difficile </c:v>
                  </c:pt>
                  <c:pt idx="20">
                    <c:v>Adeguata alle spese </c:v>
                  </c:pt>
                  <c:pt idx="21">
                    <c:v>Agiata</c:v>
                  </c:pt>
                  <c:pt idx="22">
                    <c:v>Bassa</c:v>
                  </c:pt>
                  <c:pt idx="23">
                    <c:v> Media</c:v>
                  </c:pt>
                  <c:pt idx="24">
                    <c:v> Alta</c:v>
                  </c:pt>
                  <c:pt idx="25">
                    <c:v>Bassa</c:v>
                  </c:pt>
                  <c:pt idx="26">
                    <c:v> Media</c:v>
                  </c:pt>
                  <c:pt idx="27">
                    <c:v> Alta</c:v>
                  </c:pt>
                  <c:pt idx="28">
                    <c:v> Basso</c:v>
                  </c:pt>
                  <c:pt idx="29">
                    <c:v> Medio</c:v>
                  </c:pt>
                  <c:pt idx="30">
                    <c:v> Alto</c:v>
                  </c:pt>
                  <c:pt idx="31">
                    <c:v>Bassa</c:v>
                  </c:pt>
                  <c:pt idx="32">
                    <c:v>Media</c:v>
                  </c:pt>
                  <c:pt idx="33">
                    <c:v>Alta</c:v>
                  </c:pt>
                </c:lvl>
                <c:lvl>
                  <c:pt idx="0">
                    <c:v>Sesso</c:v>
                  </c:pt>
                  <c:pt idx="2">
                    <c:v>Classe di età</c:v>
                  </c:pt>
                  <c:pt idx="7">
                    <c:v>Area geografica</c:v>
                  </c:pt>
                  <c:pt idx="10">
                    <c:v>Livello di istruzione</c:v>
                  </c:pt>
                  <c:pt idx="13">
                    <c:v>Condizione professionale</c:v>
                  </c:pt>
                  <c:pt idx="19">
                    <c:v>Situazione econ. perc.</c:v>
                  </c:pt>
                  <c:pt idx="22">
                    <c:v>Soddisf. econ. pol.</c:v>
                  </c:pt>
                  <c:pt idx="25">
                    <c:v>Fiducia interpers.</c:v>
                  </c:pt>
                  <c:pt idx="28">
                    <c:v>Attaccam. al Paese</c:v>
                  </c:pt>
                  <c:pt idx="31">
                    <c:v>Religiosità</c:v>
                  </c:pt>
                </c:lvl>
              </c:multiLvlStrCache>
            </c:multiLvlStrRef>
          </c:cat>
          <c:val>
            <c:numRef>
              <c:f>'Fig 5.7'!$X$4:$X$37</c:f>
              <c:numCache>
                <c:formatCode>0.00</c:formatCode>
                <c:ptCount val="34"/>
                <c:pt idx="1">
                  <c:v>1.19</c:v>
                </c:pt>
                <c:pt idx="2">
                  <c:v>0.66</c:v>
                </c:pt>
                <c:pt idx="3">
                  <c:v>0.66</c:v>
                </c:pt>
                <c:pt idx="4">
                  <c:v>0.72</c:v>
                </c:pt>
                <c:pt idx="5">
                  <c:v>0.86</c:v>
                </c:pt>
                <c:pt idx="8">
                  <c:v>1.22</c:v>
                </c:pt>
                <c:pt idx="9">
                  <c:v>1.48</c:v>
                </c:pt>
                <c:pt idx="11">
                  <c:v>0.56999999999999995</c:v>
                </c:pt>
                <c:pt idx="12">
                  <c:v>0.63</c:v>
                </c:pt>
                <c:pt idx="13">
                  <c:v>0.81</c:v>
                </c:pt>
                <c:pt idx="14">
                  <c:v>0.87</c:v>
                </c:pt>
                <c:pt idx="15">
                  <c:v>0.44</c:v>
                </c:pt>
                <c:pt idx="16">
                  <c:v>0.61</c:v>
                </c:pt>
                <c:pt idx="17">
                  <c:v>1.06</c:v>
                </c:pt>
                <c:pt idx="19">
                  <c:v>1.04</c:v>
                </c:pt>
                <c:pt idx="20">
                  <c:v>0.83</c:v>
                </c:pt>
                <c:pt idx="22">
                  <c:v>2.83</c:v>
                </c:pt>
                <c:pt idx="23">
                  <c:v>1.45</c:v>
                </c:pt>
                <c:pt idx="25">
                  <c:v>2.25</c:v>
                </c:pt>
                <c:pt idx="26">
                  <c:v>1.27</c:v>
                </c:pt>
                <c:pt idx="28">
                  <c:v>0.81</c:v>
                </c:pt>
                <c:pt idx="29">
                  <c:v>0.74</c:v>
                </c:pt>
                <c:pt idx="32">
                  <c:v>0.94</c:v>
                </c:pt>
                <c:pt idx="33">
                  <c:v>0.87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 5.7'!$AA$4:$AA$37</c15:f>
                <c15:dlblRangeCache>
                  <c:ptCount val="34"/>
                  <c:pt idx="1">
                    <c:v>1,19*</c:v>
                  </c:pt>
                  <c:pt idx="2">
                    <c:v>0,66*</c:v>
                  </c:pt>
                  <c:pt idx="3">
                    <c:v>0,66**</c:v>
                  </c:pt>
                  <c:pt idx="4">
                    <c:v>0,72*</c:v>
                  </c:pt>
                  <c:pt idx="5">
                    <c:v>0,86</c:v>
                  </c:pt>
                  <c:pt idx="8">
                    <c:v>1,22*</c:v>
                  </c:pt>
                  <c:pt idx="9">
                    <c:v>1,48***</c:v>
                  </c:pt>
                  <c:pt idx="11">
                    <c:v>0,57***</c:v>
                  </c:pt>
                  <c:pt idx="12">
                    <c:v>0,63***</c:v>
                  </c:pt>
                  <c:pt idx="13">
                    <c:v>0,81</c:v>
                  </c:pt>
                  <c:pt idx="14">
                    <c:v>0,87</c:v>
                  </c:pt>
                  <c:pt idx="15">
                    <c:v>0,44***</c:v>
                  </c:pt>
                  <c:pt idx="16">
                    <c:v>0,61**</c:v>
                  </c:pt>
                  <c:pt idx="17">
                    <c:v>1,06</c:v>
                  </c:pt>
                  <c:pt idx="19">
                    <c:v>1,04</c:v>
                  </c:pt>
                  <c:pt idx="20">
                    <c:v>0,83*</c:v>
                  </c:pt>
                  <c:pt idx="22">
                    <c:v>2,83***</c:v>
                  </c:pt>
                  <c:pt idx="23">
                    <c:v>1,45***</c:v>
                  </c:pt>
                  <c:pt idx="25">
                    <c:v>2,25***</c:v>
                  </c:pt>
                  <c:pt idx="26">
                    <c:v>1,27*</c:v>
                  </c:pt>
                  <c:pt idx="28">
                    <c:v>0,81*</c:v>
                  </c:pt>
                  <c:pt idx="29">
                    <c:v>0,74***</c:v>
                  </c:pt>
                  <c:pt idx="32">
                    <c:v>0,94</c:v>
                  </c:pt>
                  <c:pt idx="33">
                    <c:v>0,87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FE23-4ED1-BA9C-A4A2BD809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100"/>
        <c:axId val="878358664"/>
        <c:axId val="878355424"/>
      </c:barChart>
      <c:catAx>
        <c:axId val="878358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8355424"/>
        <c:crossesAt val="1"/>
        <c:auto val="1"/>
        <c:lblAlgn val="ctr"/>
        <c:lblOffset val="100"/>
        <c:noMultiLvlLbl val="0"/>
      </c:catAx>
      <c:valAx>
        <c:axId val="878355424"/>
        <c:scaling>
          <c:orientation val="minMax"/>
          <c:max val="3.5"/>
        </c:scaling>
        <c:delete val="0"/>
        <c:axPos val="t"/>
        <c:numFmt formatCode="0.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835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31751</xdr:rowOff>
    </xdr:from>
    <xdr:to>
      <xdr:col>11</xdr:col>
      <xdr:colOff>7620</xdr:colOff>
      <xdr:row>21</xdr:row>
      <xdr:rowOff>137160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</xdr:row>
      <xdr:rowOff>38100</xdr:rowOff>
    </xdr:from>
    <xdr:to>
      <xdr:col>12</xdr:col>
      <xdr:colOff>152400</xdr:colOff>
      <xdr:row>22</xdr:row>
      <xdr:rowOff>30480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E00129A-B541-2A32-5D37-01653B574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44026</xdr:colOff>
      <xdr:row>1</xdr:row>
      <xdr:rowOff>16085</xdr:rowOff>
    </xdr:from>
    <xdr:to>
      <xdr:col>11</xdr:col>
      <xdr:colOff>425026</xdr:colOff>
      <xdr:row>41</xdr:row>
      <xdr:rowOff>107526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7816B53-25EA-87AD-1A51-889CEBB54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0.41217</cdr:x>
      <cdr:y>0.00554</cdr:y>
    </cdr:from>
    <cdr:to>
      <cdr:x>0.45652</cdr:x>
      <cdr:y>0.05952</cdr:y>
    </cdr:to>
    <cdr:sp macro="" textlink="">
      <cdr:nvSpPr>
        <cdr:cNvPr id="2" name="CasellaDiTesto 1">
          <a:extLst xmlns:a="http://schemas.openxmlformats.org/drawingml/2006/main">
            <a:ext uri="{FF2B5EF4-FFF2-40B4-BE49-F238E27FC236}">
              <a16:creationId xmlns:a16="http://schemas.microsoft.com/office/drawing/2014/main" id="{F1D6E258-D2C8-5B65-ACB0-E981CD04F6CD}"/>
            </a:ext>
          </a:extLst>
        </cdr:cNvPr>
        <cdr:cNvSpPr txBox="1"/>
      </cdr:nvSpPr>
      <cdr:spPr>
        <a:xfrm xmlns:a="http://schemas.openxmlformats.org/drawingml/2006/main">
          <a:off x="3009900" y="25400"/>
          <a:ext cx="3238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1</xdr:row>
      <xdr:rowOff>21590</xdr:rowOff>
    </xdr:from>
    <xdr:to>
      <xdr:col>11</xdr:col>
      <xdr:colOff>304800</xdr:colOff>
      <xdr:row>21</xdr:row>
      <xdr:rowOff>121920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</xdr:row>
      <xdr:rowOff>44027</xdr:rowOff>
    </xdr:from>
    <xdr:to>
      <xdr:col>11</xdr:col>
      <xdr:colOff>70485</xdr:colOff>
      <xdr:row>21</xdr:row>
      <xdr:rowOff>144780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0.14628</cdr:x>
      <cdr:y>0.00778</cdr:y>
    </cdr:from>
    <cdr:to>
      <cdr:x>0.18827</cdr:x>
      <cdr:y>0.06644</cdr:y>
    </cdr:to>
    <cdr:sp macro="" textlink="">
      <cdr:nvSpPr>
        <cdr:cNvPr id="2" name="CasellaDiTesto 1">
          <a:extLst xmlns:a="http://schemas.openxmlformats.org/drawingml/2006/main">
            <a:ext uri="{FF2B5EF4-FFF2-40B4-BE49-F238E27FC236}">
              <a16:creationId xmlns:a16="http://schemas.microsoft.com/office/drawing/2014/main" id="{E930F214-1BB3-88AE-158D-36D65EC6BE21}"/>
            </a:ext>
          </a:extLst>
        </cdr:cNvPr>
        <cdr:cNvSpPr txBox="1"/>
      </cdr:nvSpPr>
      <cdr:spPr>
        <a:xfrm xmlns:a="http://schemas.openxmlformats.org/drawingml/2006/main">
          <a:off x="982309" y="32490"/>
          <a:ext cx="281940" cy="2449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50"/>
            <a:t>%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50346</xdr:colOff>
      <xdr:row>1</xdr:row>
      <xdr:rowOff>17688</xdr:rowOff>
    </xdr:from>
    <xdr:to>
      <xdr:col>9</xdr:col>
      <xdr:colOff>212271</xdr:colOff>
      <xdr:row>21</xdr:row>
      <xdr:rowOff>99060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0.14438</cdr:x>
      <cdr:y>0.00553</cdr:y>
    </cdr:from>
    <cdr:to>
      <cdr:x>0.19938</cdr:x>
      <cdr:y>0.09051</cdr:y>
    </cdr:to>
    <cdr:sp macro="" textlink="">
      <cdr:nvSpPr>
        <cdr:cNvPr id="2" name="CasellaDiTesto 1">
          <a:extLst xmlns:a="http://schemas.openxmlformats.org/drawingml/2006/main">
            <a:ext uri="{FF2B5EF4-FFF2-40B4-BE49-F238E27FC236}">
              <a16:creationId xmlns:a16="http://schemas.microsoft.com/office/drawing/2014/main" id="{8877598F-B25B-6D87-47D6-DD1FBFAA7532}"/>
            </a:ext>
          </a:extLst>
        </cdr:cNvPr>
        <cdr:cNvSpPr txBox="1"/>
      </cdr:nvSpPr>
      <cdr:spPr>
        <a:xfrm xmlns:a="http://schemas.openxmlformats.org/drawingml/2006/main">
          <a:off x="815488" y="18318"/>
          <a:ext cx="310661" cy="2813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50"/>
            <a:t>%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51434</xdr:colOff>
      <xdr:row>1</xdr:row>
      <xdr:rowOff>51434</xdr:rowOff>
    </xdr:from>
    <xdr:to>
      <xdr:col>11</xdr:col>
      <xdr:colOff>586740</xdr:colOff>
      <xdr:row>36</xdr:row>
      <xdr:rowOff>68580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DBF1B4C-EEA7-981C-8E5C-C49E8F661C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0.06959</cdr:x>
      <cdr:y>0.90248</cdr:y>
    </cdr:from>
    <cdr:to>
      <cdr:x>0.10993</cdr:x>
      <cdr:y>0.9352</cdr:y>
    </cdr:to>
    <cdr:sp macro="" textlink="">
      <cdr:nvSpPr>
        <cdr:cNvPr id="2" name="CasellaDiTesto 1">
          <a:extLst xmlns:a="http://schemas.openxmlformats.org/drawingml/2006/main">
            <a:ext uri="{FF2B5EF4-FFF2-40B4-BE49-F238E27FC236}">
              <a16:creationId xmlns:a16="http://schemas.microsoft.com/office/drawing/2014/main" id="{3F95FC60-97B6-3F66-46FF-CF4EAF4B66B7}"/>
            </a:ext>
          </a:extLst>
        </cdr:cNvPr>
        <cdr:cNvSpPr txBox="1"/>
      </cdr:nvSpPr>
      <cdr:spPr>
        <a:xfrm xmlns:a="http://schemas.openxmlformats.org/drawingml/2006/main">
          <a:off x="418236" y="5600115"/>
          <a:ext cx="242454" cy="2029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4"/>
  <sheetViews>
    <sheetView tabSelected="1" zoomScaleNormal="100" workbookViewId="0">
      <selection activeCell="AC25" sqref="AC25"/>
    </sheetView>
  </sheetViews>
  <sheetFormatPr defaultRowHeight="15"/>
  <cols>
    <col min="27" max="28" width="8.85546875" style="3"/>
    <col min="29" max="29" width="22.7109375" style="5" customWidth="1"/>
    <col min="30" max="30" width="18.28515625" style="5" customWidth="1"/>
    <col min="31" max="31" width="9.5703125" style="6" customWidth="1"/>
    <col min="32" max="32" width="12.5703125" style="6" customWidth="1"/>
    <col min="33" max="33" width="9.5703125" style="6" customWidth="1"/>
    <col min="34" max="34" width="12.5703125" style="6" customWidth="1"/>
    <col min="35" max="35" width="9.5703125" style="6" customWidth="1"/>
    <col min="36" max="36" width="12.5703125" style="6" customWidth="1"/>
    <col min="37" max="37" width="9.5703125" style="6" customWidth="1"/>
    <col min="38" max="38" width="12.5703125" style="6" customWidth="1"/>
    <col min="39" max="41" width="8.85546875" style="3"/>
    <col min="42" max="42" width="8.85546875" style="23"/>
  </cols>
  <sheetData>
    <row r="1" spans="1:38">
      <c r="A1" t="s">
        <v>140</v>
      </c>
      <c r="AE1" s="5" t="s">
        <v>0</v>
      </c>
      <c r="AF1" s="5"/>
      <c r="AG1" s="5"/>
      <c r="AH1" s="5"/>
      <c r="AI1" s="5"/>
      <c r="AJ1" s="5"/>
      <c r="AK1" s="5"/>
      <c r="AL1" s="5"/>
    </row>
    <row r="2" spans="1:38">
      <c r="AE2" s="5" t="s">
        <v>1</v>
      </c>
      <c r="AF2" s="5"/>
      <c r="AG2" s="5"/>
      <c r="AH2" s="5"/>
      <c r="AI2" s="5" t="s">
        <v>2</v>
      </c>
      <c r="AJ2" s="5"/>
      <c r="AK2" s="5"/>
      <c r="AL2" s="5"/>
    </row>
    <row r="3" spans="1:38">
      <c r="AE3" s="5" t="s">
        <v>3</v>
      </c>
      <c r="AF3" s="5"/>
      <c r="AG3" s="5"/>
      <c r="AH3" s="5"/>
      <c r="AI3" s="5" t="s">
        <v>3</v>
      </c>
      <c r="AJ3" s="5"/>
      <c r="AK3" s="5"/>
      <c r="AL3" s="5"/>
    </row>
    <row r="4" spans="1:38">
      <c r="AE4" s="5" t="s">
        <v>4</v>
      </c>
      <c r="AF4" s="5"/>
      <c r="AG4" s="5" t="s">
        <v>5</v>
      </c>
      <c r="AH4" s="5"/>
      <c r="AI4" s="5" t="s">
        <v>4</v>
      </c>
      <c r="AJ4" s="5"/>
      <c r="AK4" s="5" t="s">
        <v>5</v>
      </c>
      <c r="AL4" s="5"/>
    </row>
    <row r="5" spans="1:38">
      <c r="AE5" s="5" t="s">
        <v>6</v>
      </c>
      <c r="AF5" s="5" t="s">
        <v>7</v>
      </c>
      <c r="AG5" s="5" t="s">
        <v>6</v>
      </c>
      <c r="AH5" s="5" t="s">
        <v>7</v>
      </c>
      <c r="AI5" s="5" t="s">
        <v>6</v>
      </c>
      <c r="AJ5" s="5" t="s">
        <v>7</v>
      </c>
      <c r="AK5" s="5" t="s">
        <v>6</v>
      </c>
      <c r="AL5" s="5" t="s">
        <v>7</v>
      </c>
    </row>
    <row r="6" spans="1:38">
      <c r="AC6" s="5" t="s">
        <v>8</v>
      </c>
      <c r="AD6" s="5" t="s">
        <v>9</v>
      </c>
      <c r="AE6" s="7">
        <v>10318.366986343404</v>
      </c>
      <c r="AF6" s="8">
        <v>0.29229628751605513</v>
      </c>
      <c r="AG6" s="9">
        <v>875.72683192836121</v>
      </c>
      <c r="AH6" s="8">
        <v>0.40746237000951135</v>
      </c>
      <c r="AI6" s="9">
        <v>1092.1863552331924</v>
      </c>
      <c r="AJ6" s="8">
        <v>0.22894718220637458</v>
      </c>
      <c r="AK6" s="9">
        <v>120.57357597351074</v>
      </c>
      <c r="AL6" s="10">
        <v>0.40518601616354177</v>
      </c>
    </row>
    <row r="7" spans="1:38">
      <c r="AD7" s="5" t="s">
        <v>10</v>
      </c>
      <c r="AE7" s="11">
        <v>17929.40500836866</v>
      </c>
      <c r="AF7" s="12">
        <v>0.50789999311461875</v>
      </c>
      <c r="AG7" s="13">
        <v>1012.7473238818347</v>
      </c>
      <c r="AH7" s="12">
        <v>0.47121592003868151</v>
      </c>
      <c r="AI7" s="13">
        <v>2209.5458232164383</v>
      </c>
      <c r="AJ7" s="12">
        <v>0.46317122326002674</v>
      </c>
      <c r="AK7" s="13">
        <v>144.55793225765228</v>
      </c>
      <c r="AL7" s="14">
        <v>0.48578514988379673</v>
      </c>
    </row>
    <row r="8" spans="1:38">
      <c r="AD8" s="5" t="s">
        <v>11</v>
      </c>
      <c r="AE8" s="11">
        <v>5584.822964456398</v>
      </c>
      <c r="AF8" s="12">
        <v>0.15820555918446824</v>
      </c>
      <c r="AG8" s="13">
        <v>217.57339821290225</v>
      </c>
      <c r="AH8" s="12">
        <v>0.10123359163454819</v>
      </c>
      <c r="AI8" s="13">
        <v>1133.9437564015388</v>
      </c>
      <c r="AJ8" s="12">
        <v>0.2377004863361564</v>
      </c>
      <c r="AK8" s="13">
        <v>28.106064796447754</v>
      </c>
      <c r="AL8" s="14">
        <v>9.4450084381746666E-2</v>
      </c>
    </row>
    <row r="9" spans="1:38">
      <c r="AD9" s="5" t="s">
        <v>12</v>
      </c>
      <c r="AE9" s="11">
        <v>1468.4588928297162</v>
      </c>
      <c r="AF9" s="12">
        <v>4.159816018485793E-2</v>
      </c>
      <c r="AG9" s="13">
        <v>43.17381311301142</v>
      </c>
      <c r="AH9" s="12">
        <v>2.0088118317259051E-2</v>
      </c>
      <c r="AI9" s="13">
        <v>334.79708302021027</v>
      </c>
      <c r="AJ9" s="12">
        <v>7.0181108197442277E-2</v>
      </c>
      <c r="AK9" s="13">
        <v>4.338283896446228</v>
      </c>
      <c r="AL9" s="14">
        <v>1.4578749570914894E-2</v>
      </c>
    </row>
    <row r="10" spans="1:38">
      <c r="AD10" s="5" t="s">
        <v>13</v>
      </c>
      <c r="AE10" s="11">
        <v>35301.053851998178</v>
      </c>
      <c r="AF10" s="12">
        <v>1</v>
      </c>
      <c r="AG10" s="13">
        <v>2149.2213671361096</v>
      </c>
      <c r="AH10" s="12">
        <v>1</v>
      </c>
      <c r="AI10" s="13">
        <v>4770.4730178713799</v>
      </c>
      <c r="AJ10" s="12">
        <v>1</v>
      </c>
      <c r="AK10" s="13">
        <v>297.57585692405701</v>
      </c>
      <c r="AL10" s="14">
        <v>1</v>
      </c>
    </row>
    <row r="11" spans="1:38">
      <c r="AC11" s="5" t="s">
        <v>14</v>
      </c>
      <c r="AD11" s="5" t="s">
        <v>9</v>
      </c>
      <c r="AE11" s="11">
        <v>7398.483383001294</v>
      </c>
      <c r="AF11" s="12">
        <v>0.20962727366586531</v>
      </c>
      <c r="AG11" s="13">
        <v>711.03307127859443</v>
      </c>
      <c r="AH11" s="12">
        <v>0.33154549775440417</v>
      </c>
      <c r="AI11" s="13">
        <v>791.38982731103897</v>
      </c>
      <c r="AJ11" s="12">
        <v>0.16637752010693152</v>
      </c>
      <c r="AK11" s="13">
        <v>98.083788633346558</v>
      </c>
      <c r="AL11" s="14">
        <v>0.32991120882647496</v>
      </c>
    </row>
    <row r="12" spans="1:38">
      <c r="AD12" s="5" t="s">
        <v>10</v>
      </c>
      <c r="AE12" s="11">
        <v>16193.224778500618</v>
      </c>
      <c r="AF12" s="12">
        <v>0.45881586623211135</v>
      </c>
      <c r="AG12" s="13">
        <v>1002.5107131479308</v>
      </c>
      <c r="AH12" s="12">
        <v>0.46745774116675692</v>
      </c>
      <c r="AI12" s="13">
        <v>2058.9876067638397</v>
      </c>
      <c r="AJ12" s="12">
        <v>0.4328704263336885</v>
      </c>
      <c r="AK12" s="13">
        <v>149.16185694932938</v>
      </c>
      <c r="AL12" s="14">
        <v>0.50171561705177137</v>
      </c>
    </row>
    <row r="13" spans="1:38">
      <c r="AD13" s="5" t="s">
        <v>11</v>
      </c>
      <c r="AE13" s="11">
        <v>8735.4566178545356</v>
      </c>
      <c r="AF13" s="12">
        <v>0.24750882853026565</v>
      </c>
      <c r="AG13" s="13">
        <v>355.04916574107483</v>
      </c>
      <c r="AH13" s="12">
        <v>0.16555482035629251</v>
      </c>
      <c r="AI13" s="13">
        <v>1342.8713830113411</v>
      </c>
      <c r="AJ13" s="12">
        <v>0.28231802181124122</v>
      </c>
      <c r="AK13" s="13">
        <v>43.876117408275604</v>
      </c>
      <c r="AL13" s="14">
        <v>0.14758017746324345</v>
      </c>
    </row>
    <row r="14" spans="1:38">
      <c r="AD14" s="5" t="s">
        <v>12</v>
      </c>
      <c r="AE14" s="11">
        <v>2966.3504852368496</v>
      </c>
      <c r="AF14" s="12">
        <v>8.4048031571757692E-2</v>
      </c>
      <c r="AG14" s="13">
        <v>76.008849870413542</v>
      </c>
      <c r="AH14" s="12">
        <v>3.5441940722546382E-2</v>
      </c>
      <c r="AI14" s="13">
        <v>563.34225845336914</v>
      </c>
      <c r="AJ14" s="12">
        <v>0.11843403174813875</v>
      </c>
      <c r="AK14" s="13">
        <v>6.1818326711654663</v>
      </c>
      <c r="AL14" s="14">
        <v>2.0792996658510199E-2</v>
      </c>
    </row>
    <row r="15" spans="1:38">
      <c r="AD15" s="5" t="s">
        <v>13</v>
      </c>
      <c r="AE15" s="11">
        <v>35293.515264593298</v>
      </c>
      <c r="AF15" s="12">
        <v>1</v>
      </c>
      <c r="AG15" s="13">
        <v>2144.6018000380136</v>
      </c>
      <c r="AH15" s="12">
        <v>1</v>
      </c>
      <c r="AI15" s="13">
        <v>4756.5910755395889</v>
      </c>
      <c r="AJ15" s="12">
        <v>1</v>
      </c>
      <c r="AK15" s="13">
        <v>297.303595662117</v>
      </c>
      <c r="AL15" s="14">
        <v>1</v>
      </c>
    </row>
    <row r="16" spans="1:38">
      <c r="AC16" s="5" t="s">
        <v>15</v>
      </c>
      <c r="AD16" s="5" t="s">
        <v>9</v>
      </c>
      <c r="AE16" s="11">
        <v>7141.3649901626632</v>
      </c>
      <c r="AF16" s="12">
        <v>0.20180495009374855</v>
      </c>
      <c r="AG16" s="13">
        <v>692.21127688977867</v>
      </c>
      <c r="AH16" s="12">
        <v>0.32151828976997626</v>
      </c>
      <c r="AI16" s="13">
        <v>909.20423191785812</v>
      </c>
      <c r="AJ16" s="12">
        <v>0.19110430921341648</v>
      </c>
      <c r="AK16" s="13">
        <v>98.986124992370605</v>
      </c>
      <c r="AL16" s="14">
        <v>0.33048886911751263</v>
      </c>
    </row>
    <row r="17" spans="1:38">
      <c r="AD17" s="5" t="s">
        <v>10</v>
      </c>
      <c r="AE17" s="11">
        <v>16058.544604418566</v>
      </c>
      <c r="AF17" s="12">
        <v>0.45379192870509044</v>
      </c>
      <c r="AG17" s="13">
        <v>981.96130365412682</v>
      </c>
      <c r="AH17" s="12">
        <v>0.45610138047699456</v>
      </c>
      <c r="AI17" s="13">
        <v>2006.2185080647469</v>
      </c>
      <c r="AJ17" s="12">
        <v>0.42168413724400966</v>
      </c>
      <c r="AK17" s="13">
        <v>147.75406908988953</v>
      </c>
      <c r="AL17" s="14">
        <v>0.49331232235620992</v>
      </c>
    </row>
    <row r="18" spans="1:38">
      <c r="AD18" s="5" t="s">
        <v>11</v>
      </c>
      <c r="AE18" s="11">
        <v>8872.0038599651307</v>
      </c>
      <c r="AF18" s="12">
        <v>0.2507103752095195</v>
      </c>
      <c r="AG18" s="13">
        <v>384.69740123441443</v>
      </c>
      <c r="AH18" s="12">
        <v>0.1786842466357827</v>
      </c>
      <c r="AI18" s="13">
        <v>1308.1350013017654</v>
      </c>
      <c r="AJ18" s="12">
        <v>0.27495498481605274</v>
      </c>
      <c r="AK18" s="13">
        <v>40.279925227165222</v>
      </c>
      <c r="AL18" s="14">
        <v>0.1344841707612035</v>
      </c>
    </row>
    <row r="19" spans="1:38">
      <c r="AD19" s="5" t="s">
        <v>12</v>
      </c>
      <c r="AE19" s="11">
        <v>3315.5484825624153</v>
      </c>
      <c r="AF19" s="12">
        <v>9.3692745991641513E-2</v>
      </c>
      <c r="AG19" s="13">
        <v>94.075274881906807</v>
      </c>
      <c r="AH19" s="12">
        <v>4.3696083117246473E-2</v>
      </c>
      <c r="AI19" s="13">
        <v>534.07559341192245</v>
      </c>
      <c r="AJ19" s="12">
        <v>0.11225656872652116</v>
      </c>
      <c r="AK19" s="13">
        <v>12.494128346443176</v>
      </c>
      <c r="AL19" s="14">
        <v>4.171463776507385E-2</v>
      </c>
    </row>
    <row r="20" spans="1:38">
      <c r="AD20" s="5" t="s">
        <v>13</v>
      </c>
      <c r="AE20" s="15">
        <v>35387.461937108776</v>
      </c>
      <c r="AF20" s="16">
        <v>1</v>
      </c>
      <c r="AG20" s="17">
        <v>2152.9452566602267</v>
      </c>
      <c r="AH20" s="16">
        <v>1</v>
      </c>
      <c r="AI20" s="17">
        <v>4757.6333346962929</v>
      </c>
      <c r="AJ20" s="16">
        <v>1</v>
      </c>
      <c r="AK20" s="17">
        <v>299.51424765586853</v>
      </c>
      <c r="AL20" s="18">
        <v>1</v>
      </c>
    </row>
    <row r="23" spans="1:38">
      <c r="A23" t="s">
        <v>141</v>
      </c>
    </row>
    <row r="24" spans="1:38">
      <c r="A24" s="21" t="s">
        <v>142</v>
      </c>
    </row>
    <row r="25" spans="1:38">
      <c r="AD25" s="5" t="s">
        <v>127</v>
      </c>
      <c r="AE25" s="5" t="s">
        <v>16</v>
      </c>
      <c r="AF25" s="5" t="s">
        <v>128</v>
      </c>
      <c r="AG25" s="5" t="s">
        <v>17</v>
      </c>
      <c r="AH25" s="50"/>
    </row>
    <row r="26" spans="1:38">
      <c r="AC26" s="5" t="s">
        <v>120</v>
      </c>
      <c r="AD26" s="103">
        <f>(AF6+AF7)*100</f>
        <v>80.019628063067387</v>
      </c>
      <c r="AE26" s="19">
        <f>(AJ6+AJ7)*100</f>
        <v>69.211840546640133</v>
      </c>
      <c r="AF26" s="19">
        <f>(AH6+AH7)*100</f>
        <v>87.867829004819285</v>
      </c>
      <c r="AG26" s="19">
        <f>(AL6+AL7)*100</f>
        <v>89.097116604733856</v>
      </c>
      <c r="AH26" s="50"/>
    </row>
    <row r="27" spans="1:38">
      <c r="AC27" s="5" t="s">
        <v>18</v>
      </c>
      <c r="AD27" s="103">
        <f>(AF11+AF12)*100</f>
        <v>66.844313989797669</v>
      </c>
      <c r="AE27" s="19">
        <f>(AJ11+AJ12)*100</f>
        <v>59.924794644061997</v>
      </c>
      <c r="AF27" s="19">
        <f>(AH11+AH12)*100</f>
        <v>79.900323892116106</v>
      </c>
      <c r="AG27" s="19">
        <f>(AL11+AL12)*100</f>
        <v>83.162682587824634</v>
      </c>
      <c r="AH27" s="50"/>
    </row>
    <row r="28" spans="1:38">
      <c r="AC28" s="5" t="s">
        <v>19</v>
      </c>
      <c r="AD28" s="103">
        <f>(AF16+AF17)*100</f>
        <v>65.559687879883896</v>
      </c>
      <c r="AE28" s="19">
        <f>(AJ16+AJ17)*100</f>
        <v>61.278844645742616</v>
      </c>
      <c r="AF28" s="19">
        <f>(AH16+AH17)*100</f>
        <v>77.761967024697086</v>
      </c>
      <c r="AG28" s="19">
        <f>(AL16+AL17)*100</f>
        <v>82.380119147372255</v>
      </c>
      <c r="AH28" s="50"/>
      <c r="AI28" s="6">
        <v>100</v>
      </c>
    </row>
    <row r="29" spans="1:38">
      <c r="AC29" s="3"/>
      <c r="AD29" s="3"/>
      <c r="AE29" s="50"/>
      <c r="AF29" s="50"/>
      <c r="AG29" s="50"/>
      <c r="AH29" s="102"/>
    </row>
    <row r="30" spans="1:38">
      <c r="AC30" s="3"/>
      <c r="AD30" s="3"/>
      <c r="AE30" s="50"/>
      <c r="AF30" s="50"/>
      <c r="AG30" s="50"/>
      <c r="AH30" s="102"/>
    </row>
    <row r="31" spans="1:38">
      <c r="AH31" s="20"/>
    </row>
    <row r="32" spans="1:38">
      <c r="AH32" s="20"/>
    </row>
    <row r="33" spans="34:34">
      <c r="AH33" s="20"/>
    </row>
    <row r="34" spans="34:34">
      <c r="AH34" s="20"/>
    </row>
  </sheetData>
  <pageMargins left="0.7" right="0.7" top="0.75" bottom="0.75" header="0.3" footer="0.3"/>
  <pageSetup orientation="portrait" r:id="rId1"/>
  <ignoredErrors>
    <ignoredError sqref="AE26:AE2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2"/>
  <sheetViews>
    <sheetView zoomScaleNormal="100" workbookViewId="0">
      <selection activeCell="A23" sqref="A23:A24"/>
    </sheetView>
  </sheetViews>
  <sheetFormatPr defaultColWidth="9.140625" defaultRowHeight="15"/>
  <cols>
    <col min="1" max="18" width="9.140625" style="1"/>
    <col min="19" max="21" width="9.140625" style="24"/>
    <col min="22" max="24" width="10" style="24" bestFit="1" customWidth="1"/>
    <col min="25" max="34" width="9.140625" style="24"/>
    <col min="35" max="16384" width="9.140625" style="1"/>
  </cols>
  <sheetData>
    <row r="1" spans="1:31">
      <c r="A1" t="s">
        <v>143</v>
      </c>
    </row>
    <row r="2" spans="1:31">
      <c r="S2" s="25" t="s">
        <v>32</v>
      </c>
      <c r="T2" s="25"/>
      <c r="U2" s="25"/>
      <c r="V2" s="25"/>
      <c r="W2" s="25"/>
      <c r="X2" s="25"/>
      <c r="Y2" s="26"/>
    </row>
    <row r="3" spans="1:31">
      <c r="S3" s="6" t="s">
        <v>0</v>
      </c>
      <c r="T3" s="6"/>
      <c r="U3" s="6"/>
      <c r="V3" s="6" t="s">
        <v>21</v>
      </c>
      <c r="W3" s="6" t="s">
        <v>22</v>
      </c>
      <c r="X3" s="6" t="s">
        <v>23</v>
      </c>
      <c r="Y3" s="6"/>
      <c r="Z3" s="6"/>
      <c r="AA3" s="6"/>
      <c r="AB3" s="6" t="s">
        <v>127</v>
      </c>
      <c r="AC3" s="6" t="s">
        <v>16</v>
      </c>
      <c r="AD3" s="6" t="s">
        <v>128</v>
      </c>
      <c r="AE3" s="6" t="s">
        <v>17</v>
      </c>
    </row>
    <row r="4" spans="1:31" ht="24">
      <c r="S4" s="27" t="s">
        <v>1</v>
      </c>
      <c r="T4" s="27" t="s">
        <v>4</v>
      </c>
      <c r="U4" s="28" t="s">
        <v>24</v>
      </c>
      <c r="V4" s="29">
        <v>5.7197711047715991</v>
      </c>
      <c r="W4" s="29">
        <v>5.8971074000748951</v>
      </c>
      <c r="X4" s="29">
        <v>5.4475880230655429</v>
      </c>
      <c r="Y4" s="26"/>
      <c r="Z4" s="24" t="s">
        <v>37</v>
      </c>
      <c r="AA4" s="30" t="s">
        <v>121</v>
      </c>
      <c r="AB4" s="31">
        <v>5.7197711047715991</v>
      </c>
      <c r="AC4" s="31">
        <v>4.9432992124323292</v>
      </c>
      <c r="AD4" s="31">
        <v>6.8638435340126387</v>
      </c>
      <c r="AE4" s="31">
        <v>6.7863895456223577</v>
      </c>
    </row>
    <row r="5" spans="1:31">
      <c r="S5" s="27"/>
      <c r="T5" s="27"/>
      <c r="U5" s="28" t="s">
        <v>25</v>
      </c>
      <c r="V5" s="32">
        <v>35521.322212734492</v>
      </c>
      <c r="W5" s="32">
        <v>35590.184698612196</v>
      </c>
      <c r="X5" s="32">
        <v>35473.250435734866</v>
      </c>
      <c r="Y5" s="26"/>
      <c r="Z5" s="24" t="s">
        <v>37</v>
      </c>
      <c r="AA5" s="30" t="s">
        <v>122</v>
      </c>
      <c r="AB5" s="31">
        <v>5.8971074000748951</v>
      </c>
      <c r="AC5" s="31">
        <v>5.1310918908807723</v>
      </c>
      <c r="AD5" s="31">
        <v>6.8175906836946147</v>
      </c>
      <c r="AE5" s="31">
        <v>6.9733111931219227</v>
      </c>
    </row>
    <row r="6" spans="1:31">
      <c r="S6" s="27"/>
      <c r="T6" s="27" t="s">
        <v>5</v>
      </c>
      <c r="U6" s="28" t="s">
        <v>24</v>
      </c>
      <c r="V6" s="29">
        <v>6.8638435340126387</v>
      </c>
      <c r="W6" s="29">
        <v>6.8175906836946147</v>
      </c>
      <c r="X6" s="29">
        <v>6.7326758969739267</v>
      </c>
      <c r="Y6" s="26"/>
      <c r="Z6" s="24" t="s">
        <v>37</v>
      </c>
      <c r="AA6" s="30" t="s">
        <v>123</v>
      </c>
      <c r="AB6" s="31">
        <v>5.4475880230655429</v>
      </c>
      <c r="AC6" s="31">
        <v>4.5457775596297072</v>
      </c>
      <c r="AD6" s="31">
        <v>6.7326758969739267</v>
      </c>
      <c r="AE6" s="31">
        <v>6.5372551916582884</v>
      </c>
    </row>
    <row r="7" spans="1:31">
      <c r="S7" s="27"/>
      <c r="T7" s="27"/>
      <c r="U7" s="28" t="s">
        <v>25</v>
      </c>
      <c r="V7" s="32">
        <v>2182.6651279279031</v>
      </c>
      <c r="W7" s="32">
        <v>2172.2435432956554</v>
      </c>
      <c r="X7" s="32">
        <v>2155.786136186216</v>
      </c>
      <c r="Y7" s="26"/>
    </row>
    <row r="8" spans="1:31">
      <c r="S8" s="27"/>
      <c r="T8" s="27" t="s">
        <v>33</v>
      </c>
      <c r="U8" s="28" t="s">
        <v>24</v>
      </c>
      <c r="V8" s="29">
        <v>5.7860008902997722</v>
      </c>
      <c r="W8" s="29">
        <v>5.950057222494757</v>
      </c>
      <c r="X8" s="29">
        <v>5.5212113436375541</v>
      </c>
      <c r="Y8" s="26"/>
    </row>
    <row r="9" spans="1:31">
      <c r="S9" s="27"/>
      <c r="T9" s="27"/>
      <c r="U9" s="28" t="s">
        <v>25</v>
      </c>
      <c r="V9" s="32">
        <v>37703.987340662396</v>
      </c>
      <c r="W9" s="32">
        <v>37762.428241907852</v>
      </c>
      <c r="X9" s="32">
        <v>37629.036571921082</v>
      </c>
      <c r="Y9" s="26"/>
    </row>
    <row r="10" spans="1:31">
      <c r="S10" s="27" t="s">
        <v>2</v>
      </c>
      <c r="T10" s="27" t="s">
        <v>4</v>
      </c>
      <c r="U10" s="28" t="s">
        <v>24</v>
      </c>
      <c r="V10" s="29">
        <v>4.9432992124323292</v>
      </c>
      <c r="W10" s="29">
        <v>5.1310918908807723</v>
      </c>
      <c r="X10" s="29">
        <v>4.5457775596297072</v>
      </c>
      <c r="Y10" s="26"/>
    </row>
    <row r="11" spans="1:31">
      <c r="S11" s="27"/>
      <c r="T11" s="27"/>
      <c r="U11" s="28" t="s">
        <v>25</v>
      </c>
      <c r="V11" s="32">
        <v>4757.6848663687706</v>
      </c>
      <c r="W11" s="32">
        <v>4758.0260861515999</v>
      </c>
      <c r="X11" s="32">
        <v>4725.2404446601868</v>
      </c>
      <c r="Y11" s="26"/>
    </row>
    <row r="12" spans="1:31">
      <c r="S12" s="27"/>
      <c r="T12" s="27" t="s">
        <v>5</v>
      </c>
      <c r="U12" s="28" t="s">
        <v>24</v>
      </c>
      <c r="V12" s="29">
        <v>6.7863895456223577</v>
      </c>
      <c r="W12" s="29">
        <v>6.9733111931219227</v>
      </c>
      <c r="X12" s="29">
        <v>6.5372551916582884</v>
      </c>
      <c r="Y12" s="26"/>
    </row>
    <row r="13" spans="1:31">
      <c r="S13" s="27"/>
      <c r="T13" s="27"/>
      <c r="U13" s="28" t="s">
        <v>25</v>
      </c>
      <c r="V13" s="32">
        <v>304.72790205478668</v>
      </c>
      <c r="W13" s="32">
        <v>302.49633729457855</v>
      </c>
      <c r="X13" s="32">
        <v>293.09066724777222</v>
      </c>
      <c r="Y13" s="26"/>
    </row>
    <row r="14" spans="1:31">
      <c r="S14" s="27"/>
      <c r="T14" s="27" t="s">
        <v>33</v>
      </c>
      <c r="U14" s="28" t="s">
        <v>24</v>
      </c>
      <c r="V14" s="29">
        <v>5.0542425661694317</v>
      </c>
      <c r="W14" s="29">
        <v>5.2412118636407996</v>
      </c>
      <c r="X14" s="29">
        <v>4.6620878418658229</v>
      </c>
      <c r="Y14" s="26"/>
    </row>
    <row r="15" spans="1:31">
      <c r="S15" s="27"/>
      <c r="T15" s="27"/>
      <c r="U15" s="28" t="s">
        <v>25</v>
      </c>
      <c r="V15" s="32">
        <v>5062.4127684235573</v>
      </c>
      <c r="W15" s="32">
        <v>5060.5224234461784</v>
      </c>
      <c r="X15" s="32">
        <v>5018.331111907959</v>
      </c>
      <c r="Y15" s="26"/>
    </row>
    <row r="19" spans="1:24">
      <c r="S19" s="6" t="s">
        <v>0</v>
      </c>
      <c r="T19" s="6" t="s">
        <v>26</v>
      </c>
      <c r="U19" s="6"/>
      <c r="V19" s="6" t="s">
        <v>38</v>
      </c>
      <c r="W19" s="6" t="s">
        <v>39</v>
      </c>
      <c r="X19" s="6" t="s">
        <v>36</v>
      </c>
    </row>
    <row r="20" spans="1:24">
      <c r="S20" s="33" t="s">
        <v>27</v>
      </c>
      <c r="T20" s="33" t="s">
        <v>29</v>
      </c>
      <c r="U20" s="33" t="s">
        <v>31</v>
      </c>
      <c r="V20" s="31">
        <v>5.7197711047715991</v>
      </c>
      <c r="W20" s="31">
        <v>5.8971074000748951</v>
      </c>
      <c r="X20" s="31">
        <v>5.4475880230655429</v>
      </c>
    </row>
    <row r="21" spans="1:24">
      <c r="S21" s="33"/>
      <c r="T21" s="33" t="s">
        <v>30</v>
      </c>
      <c r="U21" s="33" t="s">
        <v>31</v>
      </c>
      <c r="V21" s="31">
        <v>6.8638435340126387</v>
      </c>
      <c r="W21" s="31">
        <v>6.8175906836946147</v>
      </c>
      <c r="X21" s="31">
        <v>6.7326758969739267</v>
      </c>
    </row>
    <row r="22" spans="1:24">
      <c r="S22" s="33"/>
      <c r="T22" s="33"/>
      <c r="U22" s="34" t="s">
        <v>25</v>
      </c>
      <c r="V22" s="35">
        <v>37703.987340662396</v>
      </c>
      <c r="W22" s="35">
        <v>37762.428241907852</v>
      </c>
      <c r="X22" s="35">
        <v>37629.036571921082</v>
      </c>
    </row>
    <row r="23" spans="1:24">
      <c r="A23" t="s">
        <v>141</v>
      </c>
      <c r="S23" s="33" t="s">
        <v>28</v>
      </c>
      <c r="T23" s="33" t="s">
        <v>29</v>
      </c>
      <c r="U23" s="33" t="s">
        <v>31</v>
      </c>
      <c r="V23" s="31">
        <v>4.9432992124323292</v>
      </c>
      <c r="W23" s="31">
        <v>5.1310918908807723</v>
      </c>
      <c r="X23" s="31">
        <v>4.5457775596297072</v>
      </c>
    </row>
    <row r="24" spans="1:24">
      <c r="A24" s="21" t="s">
        <v>142</v>
      </c>
      <c r="S24" s="33"/>
      <c r="T24" s="33" t="s">
        <v>30</v>
      </c>
      <c r="U24" s="33" t="s">
        <v>31</v>
      </c>
      <c r="V24" s="31">
        <v>6.7863895456223577</v>
      </c>
      <c r="W24" s="31">
        <v>6.9733111931219227</v>
      </c>
      <c r="X24" s="31">
        <v>6.5372551916582884</v>
      </c>
    </row>
    <row r="25" spans="1:24">
      <c r="S25" s="33"/>
      <c r="T25" s="33"/>
      <c r="U25" s="34" t="s">
        <v>25</v>
      </c>
      <c r="V25" s="35">
        <v>5062.4127684235573</v>
      </c>
      <c r="W25" s="35">
        <v>5060.5224234461784</v>
      </c>
      <c r="X25" s="35">
        <v>5018.331111907959</v>
      </c>
    </row>
    <row r="28" spans="1:24">
      <c r="S28" s="6" t="s">
        <v>0</v>
      </c>
      <c r="T28" s="6" t="s">
        <v>26</v>
      </c>
      <c r="U28" s="6" t="s">
        <v>34</v>
      </c>
      <c r="V28" s="6" t="s">
        <v>35</v>
      </c>
      <c r="W28" s="6" t="s">
        <v>36</v>
      </c>
    </row>
    <row r="29" spans="1:24">
      <c r="S29" s="33" t="s">
        <v>27</v>
      </c>
      <c r="T29" s="33" t="s">
        <v>29</v>
      </c>
      <c r="U29" s="31">
        <v>5.7197711047715991</v>
      </c>
      <c r="V29" s="31">
        <v>5.8971074000748951</v>
      </c>
      <c r="W29" s="31">
        <v>5.4475880230655429</v>
      </c>
    </row>
    <row r="30" spans="1:24">
      <c r="S30" s="33"/>
      <c r="T30" s="33" t="s">
        <v>30</v>
      </c>
      <c r="U30" s="31">
        <v>6.8638435340126387</v>
      </c>
      <c r="V30" s="31">
        <v>6.8175906836946147</v>
      </c>
      <c r="W30" s="31">
        <v>6.7326758969739267</v>
      </c>
    </row>
    <row r="31" spans="1:24">
      <c r="S31" s="33" t="s">
        <v>28</v>
      </c>
      <c r="T31" s="33" t="s">
        <v>29</v>
      </c>
      <c r="U31" s="31">
        <v>4.9432992124323292</v>
      </c>
      <c r="V31" s="31">
        <v>5.1310918908807723</v>
      </c>
      <c r="W31" s="31">
        <v>4.5457775596297072</v>
      </c>
    </row>
    <row r="32" spans="1:24">
      <c r="S32" s="33"/>
      <c r="T32" s="33" t="s">
        <v>30</v>
      </c>
      <c r="U32" s="31">
        <v>6.7863895456223577</v>
      </c>
      <c r="V32" s="31">
        <v>6.9733111931219227</v>
      </c>
      <c r="W32" s="31">
        <v>6.5372551916582884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26"/>
  <sheetViews>
    <sheetView zoomScaleNormal="100" workbookViewId="0"/>
  </sheetViews>
  <sheetFormatPr defaultRowHeight="15"/>
  <cols>
    <col min="24" max="24" width="8.85546875" style="22"/>
    <col min="25" max="28" width="8.85546875" style="6"/>
    <col min="29" max="29" width="11.7109375" style="6" bestFit="1" customWidth="1"/>
    <col min="30" max="30" width="12.5703125" style="6" bestFit="1" customWidth="1"/>
    <col min="31" max="36" width="8.85546875" style="6"/>
  </cols>
  <sheetData>
    <row r="1" spans="1:34">
      <c r="A1" t="s">
        <v>144</v>
      </c>
      <c r="Z1" s="6" t="s">
        <v>20</v>
      </c>
      <c r="AD1" s="6" t="s">
        <v>40</v>
      </c>
      <c r="AH1" s="49"/>
    </row>
    <row r="2" spans="1:34">
      <c r="AD2" s="6" t="s">
        <v>4</v>
      </c>
      <c r="AF2" s="6" t="s">
        <v>5</v>
      </c>
      <c r="AH2" s="49"/>
    </row>
    <row r="3" spans="1:34">
      <c r="AD3" s="6" t="s">
        <v>6</v>
      </c>
      <c r="AE3" s="6" t="s">
        <v>41</v>
      </c>
      <c r="AF3" s="6" t="s">
        <v>6</v>
      </c>
      <c r="AG3" s="6" t="s">
        <v>41</v>
      </c>
      <c r="AH3" s="49"/>
    </row>
    <row r="4" spans="1:34">
      <c r="Z4" s="6" t="s">
        <v>0</v>
      </c>
      <c r="AA4" s="6" t="s">
        <v>1</v>
      </c>
      <c r="AB4" s="6" t="s">
        <v>3</v>
      </c>
      <c r="AC4" s="6" t="s">
        <v>4</v>
      </c>
      <c r="AD4" s="36">
        <v>4263.5728415569756</v>
      </c>
      <c r="AE4" s="37">
        <v>0.11861086287943574</v>
      </c>
      <c r="AF4" s="36">
        <v>31682.315570794977</v>
      </c>
      <c r="AG4" s="37">
        <v>0.88138913712056421</v>
      </c>
      <c r="AH4" s="49"/>
    </row>
    <row r="5" spans="1:34">
      <c r="AC5" s="6" t="s">
        <v>5</v>
      </c>
      <c r="AD5" s="36">
        <v>480.96703620068729</v>
      </c>
      <c r="AE5" s="37">
        <v>0.22511407725836577</v>
      </c>
      <c r="AF5" s="36">
        <v>1655.580984510947</v>
      </c>
      <c r="AG5" s="37">
        <v>0.77488592274163426</v>
      </c>
      <c r="AH5" s="49"/>
    </row>
    <row r="6" spans="1:34">
      <c r="AC6" s="6" t="s">
        <v>13</v>
      </c>
      <c r="AD6" s="36">
        <v>4744.5398777576629</v>
      </c>
      <c r="AE6" s="37">
        <v>0.1245860381359004</v>
      </c>
      <c r="AF6" s="36">
        <v>33337.896555305924</v>
      </c>
      <c r="AG6" s="37">
        <v>0.87541396186409959</v>
      </c>
      <c r="AH6" s="49"/>
    </row>
    <row r="7" spans="1:34">
      <c r="AA7" s="6" t="s">
        <v>2</v>
      </c>
      <c r="AB7" s="6" t="s">
        <v>3</v>
      </c>
      <c r="AC7" s="6" t="s">
        <v>4</v>
      </c>
      <c r="AD7" s="36">
        <v>189.020083963871</v>
      </c>
      <c r="AE7" s="37">
        <v>3.9522121904841216E-2</v>
      </c>
      <c r="AF7" s="36">
        <v>4593.619988322258</v>
      </c>
      <c r="AG7" s="37">
        <v>0.96047787809515883</v>
      </c>
      <c r="AH7" s="49"/>
    </row>
    <row r="8" spans="1:34">
      <c r="AC8" s="6" t="s">
        <v>5</v>
      </c>
      <c r="AD8" s="36">
        <v>70.967434167861938</v>
      </c>
      <c r="AE8" s="37">
        <v>0.25364034540880565</v>
      </c>
      <c r="AF8" s="36">
        <v>208.8280930519104</v>
      </c>
      <c r="AG8" s="37">
        <v>0.74635965459119435</v>
      </c>
      <c r="AH8" s="49"/>
    </row>
    <row r="9" spans="1:34">
      <c r="AC9" s="6" t="s">
        <v>13</v>
      </c>
      <c r="AD9" s="36">
        <v>259.98751813173294</v>
      </c>
      <c r="AE9" s="37">
        <v>5.1356212443889257E-2</v>
      </c>
      <c r="AF9" s="36">
        <v>4802.4480813741684</v>
      </c>
      <c r="AG9" s="37">
        <v>0.9486437875561109</v>
      </c>
      <c r="AH9" s="49"/>
    </row>
    <row r="13" spans="1:34">
      <c r="Z13" s="6" t="s">
        <v>0</v>
      </c>
      <c r="AA13" s="6" t="s">
        <v>26</v>
      </c>
      <c r="AC13" s="6" t="s">
        <v>43</v>
      </c>
      <c r="AE13" s="6" t="s">
        <v>33</v>
      </c>
    </row>
    <row r="14" spans="1:34">
      <c r="Z14" s="38"/>
      <c r="AA14" s="38"/>
      <c r="AB14" s="38"/>
      <c r="AC14" s="39" t="s">
        <v>29</v>
      </c>
      <c r="AD14" s="39" t="s">
        <v>30</v>
      </c>
      <c r="AE14" s="38"/>
    </row>
    <row r="15" spans="1:34">
      <c r="Z15" s="38" t="s">
        <v>27</v>
      </c>
      <c r="AA15" s="38" t="s">
        <v>29</v>
      </c>
      <c r="AB15" s="38" t="s">
        <v>6</v>
      </c>
      <c r="AC15" s="40">
        <v>4263.5728415569756</v>
      </c>
      <c r="AD15" s="40">
        <v>31682.315570794977</v>
      </c>
      <c r="AE15" s="41">
        <f>AC15+AD15</f>
        <v>35945.888412351953</v>
      </c>
    </row>
    <row r="16" spans="1:34">
      <c r="Z16" s="38"/>
      <c r="AA16" s="38"/>
      <c r="AB16" s="38" t="s">
        <v>42</v>
      </c>
      <c r="AC16" s="42">
        <v>0.11861086287943574</v>
      </c>
      <c r="AD16" s="42">
        <v>0.88138913712056421</v>
      </c>
      <c r="AE16" s="43">
        <v>1</v>
      </c>
    </row>
    <row r="17" spans="1:31">
      <c r="Z17" s="38"/>
      <c r="AA17" s="38" t="s">
        <v>30</v>
      </c>
      <c r="AB17" s="38" t="s">
        <v>6</v>
      </c>
      <c r="AC17" s="40">
        <v>480.96703620068729</v>
      </c>
      <c r="AD17" s="40">
        <v>1655.580984510947</v>
      </c>
      <c r="AE17" s="41">
        <f>AC17+AD17</f>
        <v>2136.5480207116343</v>
      </c>
    </row>
    <row r="18" spans="1:31">
      <c r="Z18" s="38"/>
      <c r="AA18" s="38"/>
      <c r="AB18" s="44" t="s">
        <v>42</v>
      </c>
      <c r="AC18" s="42">
        <v>0.22511407725836577</v>
      </c>
      <c r="AD18" s="42">
        <v>0.77488592274163426</v>
      </c>
      <c r="AE18" s="45">
        <v>1</v>
      </c>
    </row>
    <row r="19" spans="1:31">
      <c r="Z19" s="38" t="s">
        <v>28</v>
      </c>
      <c r="AA19" s="38" t="s">
        <v>29</v>
      </c>
      <c r="AB19" s="38" t="s">
        <v>6</v>
      </c>
      <c r="AC19" s="40">
        <v>189.020083963871</v>
      </c>
      <c r="AD19" s="40">
        <v>4593.619988322258</v>
      </c>
      <c r="AE19" s="41">
        <v>4783</v>
      </c>
    </row>
    <row r="20" spans="1:31">
      <c r="Z20" s="38"/>
      <c r="AA20" s="38"/>
      <c r="AB20" s="38" t="s">
        <v>42</v>
      </c>
      <c r="AC20" s="42">
        <v>3.9522121904841216E-2</v>
      </c>
      <c r="AD20" s="42">
        <v>0.96047787809515883</v>
      </c>
      <c r="AE20" s="43">
        <v>1</v>
      </c>
    </row>
    <row r="21" spans="1:31">
      <c r="Z21" s="38"/>
      <c r="AA21" s="38" t="s">
        <v>30</v>
      </c>
      <c r="AB21" s="38" t="s">
        <v>6</v>
      </c>
      <c r="AC21" s="46">
        <v>71</v>
      </c>
      <c r="AD21" s="46">
        <v>209</v>
      </c>
      <c r="AE21" s="47">
        <v>280</v>
      </c>
    </row>
    <row r="22" spans="1:31">
      <c r="Z22" s="38"/>
      <c r="AA22" s="38"/>
      <c r="AB22" s="44" t="s">
        <v>42</v>
      </c>
      <c r="AC22" s="48">
        <v>0.254</v>
      </c>
      <c r="AD22" s="48">
        <v>0.746</v>
      </c>
      <c r="AE22" s="45">
        <v>1</v>
      </c>
    </row>
    <row r="23" spans="1:31">
      <c r="A23" t="s">
        <v>141</v>
      </c>
    </row>
    <row r="24" spans="1:31">
      <c r="A24" s="21" t="s">
        <v>142</v>
      </c>
    </row>
    <row r="25" spans="1:31">
      <c r="Z25" s="6" t="s">
        <v>127</v>
      </c>
      <c r="AA25" s="6" t="s">
        <v>16</v>
      </c>
      <c r="AB25" s="6" t="s">
        <v>128</v>
      </c>
      <c r="AC25" s="6" t="s">
        <v>17</v>
      </c>
    </row>
    <row r="26" spans="1:31">
      <c r="Z26" s="6">
        <f>(AC16)*100</f>
        <v>11.861086287943575</v>
      </c>
      <c r="AA26" s="6">
        <f>(AC20)*100</f>
        <v>3.9522121904841216</v>
      </c>
      <c r="AB26" s="6">
        <f>(AC18)*100</f>
        <v>22.511407725836577</v>
      </c>
      <c r="AC26" s="6">
        <f>(AC22)*100</f>
        <v>25.4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28"/>
  <sheetViews>
    <sheetView zoomScaleNormal="100" workbookViewId="0">
      <selection activeCell="A23" sqref="A23:A24"/>
    </sheetView>
  </sheetViews>
  <sheetFormatPr defaultRowHeight="15"/>
  <cols>
    <col min="32" max="32" width="10.140625" style="6" bestFit="1" customWidth="1"/>
    <col min="33" max="33" width="10.85546875" style="50" customWidth="1"/>
    <col min="34" max="34" width="9.42578125" style="50" customWidth="1"/>
    <col min="35" max="35" width="29.28515625" style="50" customWidth="1"/>
    <col min="36" max="47" width="8.85546875" style="50"/>
    <col min="48" max="49" width="8.85546875" style="3"/>
  </cols>
  <sheetData>
    <row r="1" spans="1:47">
      <c r="A1" t="s">
        <v>145</v>
      </c>
      <c r="AF1" s="104" t="s">
        <v>44</v>
      </c>
      <c r="AG1" s="104"/>
      <c r="AH1" s="104"/>
      <c r="AI1" s="104"/>
      <c r="AJ1" s="104"/>
      <c r="AK1" s="104"/>
      <c r="AL1" s="104"/>
      <c r="AM1" s="51"/>
    </row>
    <row r="2" spans="1:47">
      <c r="AF2" s="6" t="s">
        <v>0</v>
      </c>
      <c r="AJ2" s="50" t="s">
        <v>45</v>
      </c>
      <c r="AL2" s="50" t="s">
        <v>33</v>
      </c>
      <c r="AM2" s="51"/>
    </row>
    <row r="3" spans="1:47">
      <c r="AJ3" s="50" t="s">
        <v>46</v>
      </c>
      <c r="AK3" s="50" t="s">
        <v>47</v>
      </c>
      <c r="AM3" s="51"/>
      <c r="AP3" s="50" t="s">
        <v>127</v>
      </c>
      <c r="AQ3" s="50" t="s">
        <v>16</v>
      </c>
      <c r="AR3" s="50" t="s">
        <v>128</v>
      </c>
      <c r="AS3" s="50" t="s">
        <v>17</v>
      </c>
    </row>
    <row r="4" spans="1:47">
      <c r="AF4" s="6" t="s">
        <v>1</v>
      </c>
      <c r="AG4" s="50" t="s">
        <v>3</v>
      </c>
      <c r="AH4" s="50" t="s">
        <v>4</v>
      </c>
      <c r="AI4" s="50" t="s">
        <v>6</v>
      </c>
      <c r="AJ4" s="52">
        <v>2259</v>
      </c>
      <c r="AK4" s="52">
        <v>2004</v>
      </c>
      <c r="AL4" s="52">
        <v>4263</v>
      </c>
      <c r="AM4" s="51"/>
      <c r="AO4" s="53" t="s">
        <v>50</v>
      </c>
      <c r="AP4" s="54">
        <v>52.990851513019003</v>
      </c>
      <c r="AQ4" s="54">
        <v>68.253968253968253</v>
      </c>
      <c r="AR4" s="54">
        <v>6.0291060291060292</v>
      </c>
      <c r="AS4" s="54">
        <v>8.4507042253521121</v>
      </c>
      <c r="AU4" s="54">
        <v>100</v>
      </c>
    </row>
    <row r="5" spans="1:47">
      <c r="AI5" s="50" t="s">
        <v>48</v>
      </c>
      <c r="AJ5" s="55">
        <v>0.52990851513018999</v>
      </c>
      <c r="AK5" s="55">
        <v>0.47009148486980995</v>
      </c>
      <c r="AL5" s="55">
        <v>1</v>
      </c>
      <c r="AM5" s="51"/>
      <c r="AN5" s="50" t="s">
        <v>37</v>
      </c>
      <c r="AO5" s="56" t="s">
        <v>51</v>
      </c>
      <c r="AP5" s="54">
        <v>47.009148486980997</v>
      </c>
      <c r="AQ5" s="54">
        <v>31.746031746031743</v>
      </c>
      <c r="AR5" s="54">
        <v>93.970893970893982</v>
      </c>
      <c r="AS5" s="54">
        <v>91.549295774647888</v>
      </c>
    </row>
    <row r="6" spans="1:47">
      <c r="AH6" s="50" t="s">
        <v>5</v>
      </c>
      <c r="AI6" s="50" t="s">
        <v>6</v>
      </c>
      <c r="AJ6" s="52">
        <v>29</v>
      </c>
      <c r="AK6" s="52">
        <v>452</v>
      </c>
      <c r="AL6" s="52">
        <v>481</v>
      </c>
      <c r="AM6" s="51"/>
      <c r="AP6" s="57">
        <f t="shared" ref="AP6:AS6" si="0">SUM(AP4:AP5)</f>
        <v>100</v>
      </c>
      <c r="AQ6" s="57">
        <f t="shared" si="0"/>
        <v>100</v>
      </c>
      <c r="AR6" s="57">
        <f t="shared" si="0"/>
        <v>100.00000000000001</v>
      </c>
      <c r="AS6" s="57">
        <f t="shared" si="0"/>
        <v>100</v>
      </c>
    </row>
    <row r="7" spans="1:47">
      <c r="AI7" s="50" t="s">
        <v>48</v>
      </c>
      <c r="AJ7" s="55">
        <v>6.0291060291060294E-2</v>
      </c>
      <c r="AK7" s="55">
        <v>0.93970893970893987</v>
      </c>
      <c r="AL7" s="55">
        <v>1</v>
      </c>
      <c r="AM7" s="51"/>
    </row>
    <row r="8" spans="1:47">
      <c r="AG8" s="50" t="s">
        <v>33</v>
      </c>
      <c r="AI8" s="50" t="s">
        <v>6</v>
      </c>
      <c r="AJ8" s="52">
        <v>2288</v>
      </c>
      <c r="AK8" s="52">
        <v>2456</v>
      </c>
      <c r="AL8" s="52">
        <v>4744</v>
      </c>
      <c r="AM8" s="51"/>
    </row>
    <row r="9" spans="1:47">
      <c r="AI9" s="50" t="s">
        <v>48</v>
      </c>
      <c r="AJ9" s="55">
        <v>0.48229342327150077</v>
      </c>
      <c r="AK9" s="55">
        <v>0.51770657672849918</v>
      </c>
      <c r="AL9" s="55">
        <v>1</v>
      </c>
      <c r="AM9" s="51"/>
    </row>
    <row r="10" spans="1:47">
      <c r="AF10" s="6" t="s">
        <v>2</v>
      </c>
      <c r="AG10" s="50" t="s">
        <v>3</v>
      </c>
      <c r="AH10" s="50" t="s">
        <v>4</v>
      </c>
      <c r="AI10" s="50" t="s">
        <v>6</v>
      </c>
      <c r="AJ10" s="52">
        <v>129</v>
      </c>
      <c r="AK10" s="52">
        <v>60</v>
      </c>
      <c r="AL10" s="52">
        <v>189</v>
      </c>
      <c r="AM10" s="51"/>
    </row>
    <row r="11" spans="1:47">
      <c r="AI11" s="50" t="s">
        <v>48</v>
      </c>
      <c r="AJ11" s="55">
        <v>0.68253968253968256</v>
      </c>
      <c r="AK11" s="55">
        <v>0.31746031746031744</v>
      </c>
      <c r="AL11" s="55">
        <v>1</v>
      </c>
      <c r="AM11" s="51"/>
    </row>
    <row r="12" spans="1:47">
      <c r="AH12" s="50" t="s">
        <v>5</v>
      </c>
      <c r="AI12" s="50" t="s">
        <v>6</v>
      </c>
      <c r="AJ12" s="52">
        <v>6</v>
      </c>
      <c r="AK12" s="52">
        <v>65</v>
      </c>
      <c r="AL12" s="52">
        <v>71</v>
      </c>
      <c r="AM12" s="51"/>
    </row>
    <row r="13" spans="1:47">
      <c r="AI13" s="50" t="s">
        <v>48</v>
      </c>
      <c r="AJ13" s="55">
        <v>8.4507042253521125E-2</v>
      </c>
      <c r="AK13" s="55">
        <v>0.91549295774647887</v>
      </c>
      <c r="AL13" s="55">
        <v>1</v>
      </c>
      <c r="AM13" s="51"/>
    </row>
    <row r="14" spans="1:47">
      <c r="AG14" s="50" t="s">
        <v>33</v>
      </c>
      <c r="AI14" s="50" t="s">
        <v>6</v>
      </c>
      <c r="AJ14" s="52">
        <v>135</v>
      </c>
      <c r="AK14" s="52">
        <v>125</v>
      </c>
      <c r="AL14" s="52">
        <v>260</v>
      </c>
      <c r="AM14" s="51"/>
    </row>
    <row r="15" spans="1:47">
      <c r="AI15" s="50" t="s">
        <v>48</v>
      </c>
      <c r="AJ15" s="55">
        <v>0.51923076923076927</v>
      </c>
      <c r="AK15" s="55">
        <v>0.48076923076923078</v>
      </c>
      <c r="AL15" s="55">
        <v>1</v>
      </c>
      <c r="AM15" s="51"/>
    </row>
    <row r="18" spans="1:51">
      <c r="AY18" s="2"/>
    </row>
    <row r="19" spans="1:51">
      <c r="AI19" s="50" t="s">
        <v>49</v>
      </c>
      <c r="AK19" s="50" t="s">
        <v>33</v>
      </c>
    </row>
    <row r="20" spans="1:51">
      <c r="AF20" s="6" t="s">
        <v>0</v>
      </c>
      <c r="AG20" s="50" t="s">
        <v>26</v>
      </c>
      <c r="AI20" s="50" t="s">
        <v>50</v>
      </c>
      <c r="AJ20" s="50" t="s">
        <v>51</v>
      </c>
    </row>
    <row r="21" spans="1:51">
      <c r="AF21" s="6" t="s">
        <v>27</v>
      </c>
      <c r="AG21" s="50" t="s">
        <v>29</v>
      </c>
      <c r="AH21" s="50" t="s">
        <v>6</v>
      </c>
      <c r="AI21" s="58">
        <v>2259</v>
      </c>
      <c r="AJ21" s="58">
        <v>2004</v>
      </c>
      <c r="AK21" s="58">
        <v>4263</v>
      </c>
    </row>
    <row r="22" spans="1:51">
      <c r="AH22" s="50" t="s">
        <v>42</v>
      </c>
      <c r="AI22" s="59">
        <v>0.52990851513018999</v>
      </c>
      <c r="AJ22" s="59">
        <v>0.47009148486980995</v>
      </c>
      <c r="AK22" s="59">
        <v>1</v>
      </c>
    </row>
    <row r="23" spans="1:51">
      <c r="A23" t="s">
        <v>141</v>
      </c>
      <c r="AG23" s="50" t="s">
        <v>30</v>
      </c>
      <c r="AH23" s="50" t="s">
        <v>6</v>
      </c>
      <c r="AI23" s="53">
        <v>29</v>
      </c>
      <c r="AJ23" s="53">
        <v>452</v>
      </c>
      <c r="AK23" s="53">
        <v>481</v>
      </c>
    </row>
    <row r="24" spans="1:51">
      <c r="A24" s="21" t="s">
        <v>142</v>
      </c>
      <c r="AH24" s="50" t="s">
        <v>42</v>
      </c>
      <c r="AI24" s="59">
        <v>6.0291060291060294E-2</v>
      </c>
      <c r="AJ24" s="59">
        <v>0.93970893970893987</v>
      </c>
      <c r="AK24" s="59">
        <v>1</v>
      </c>
    </row>
    <row r="25" spans="1:51">
      <c r="AF25" s="6" t="s">
        <v>28</v>
      </c>
      <c r="AG25" s="50" t="s">
        <v>29</v>
      </c>
      <c r="AH25" s="50" t="s">
        <v>6</v>
      </c>
      <c r="AI25" s="53">
        <v>129</v>
      </c>
      <c r="AJ25" s="53">
        <v>60</v>
      </c>
      <c r="AK25" s="53">
        <v>189</v>
      </c>
    </row>
    <row r="26" spans="1:51">
      <c r="AH26" s="50" t="s">
        <v>42</v>
      </c>
      <c r="AI26" s="59">
        <v>0.68253968253968256</v>
      </c>
      <c r="AJ26" s="59">
        <v>0.31746031746031744</v>
      </c>
      <c r="AK26" s="59">
        <v>1</v>
      </c>
    </row>
    <row r="27" spans="1:51">
      <c r="AG27" s="50" t="s">
        <v>30</v>
      </c>
      <c r="AH27" s="50" t="s">
        <v>6</v>
      </c>
      <c r="AI27" s="53">
        <v>6</v>
      </c>
      <c r="AJ27" s="53">
        <v>65</v>
      </c>
      <c r="AK27" s="53">
        <v>71</v>
      </c>
    </row>
    <row r="28" spans="1:51">
      <c r="AH28" s="50" t="s">
        <v>42</v>
      </c>
      <c r="AI28" s="59">
        <v>8.4507042253521125E-2</v>
      </c>
      <c r="AJ28" s="59">
        <v>0.91549295774647887</v>
      </c>
      <c r="AK28" s="59">
        <v>1</v>
      </c>
    </row>
  </sheetData>
  <mergeCells count="1">
    <mergeCell ref="AF1:A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39"/>
  <sheetViews>
    <sheetView zoomScaleNormal="100" workbookViewId="0">
      <selection activeCell="O18" sqref="O18"/>
    </sheetView>
  </sheetViews>
  <sheetFormatPr defaultRowHeight="15"/>
  <cols>
    <col min="17" max="17" width="8.85546875" style="5"/>
    <col min="18" max="19" width="10.7109375" style="5" customWidth="1"/>
    <col min="20" max="20" width="11" style="6" customWidth="1"/>
    <col min="21" max="22" width="9.42578125" style="6" bestFit="1" customWidth="1"/>
    <col min="23" max="23" width="10.42578125" style="6" bestFit="1" customWidth="1"/>
    <col min="24" max="27" width="8.85546875" style="6"/>
    <col min="28" max="38" width="8.85546875" style="5"/>
  </cols>
  <sheetData>
    <row r="1" spans="1:23">
      <c r="A1" t="s">
        <v>146</v>
      </c>
    </row>
    <row r="2" spans="1:23">
      <c r="Q2" s="5" t="s">
        <v>52</v>
      </c>
      <c r="T2" s="5"/>
      <c r="U2" s="5"/>
      <c r="V2" s="5"/>
      <c r="W2" s="5"/>
    </row>
    <row r="3" spans="1:23">
      <c r="Q3" s="5" t="s">
        <v>53</v>
      </c>
      <c r="T3" s="5"/>
      <c r="U3" s="5"/>
      <c r="V3" s="5"/>
      <c r="W3" s="5"/>
    </row>
    <row r="4" spans="1:23">
      <c r="Q4" s="5" t="s">
        <v>20</v>
      </c>
      <c r="T4" s="5"/>
      <c r="U4" s="5" t="s">
        <v>54</v>
      </c>
      <c r="V4" s="5"/>
      <c r="W4" s="5" t="s">
        <v>33</v>
      </c>
    </row>
    <row r="5" spans="1:23">
      <c r="T5" s="5" t="s">
        <v>89</v>
      </c>
      <c r="U5" s="5" t="s">
        <v>88</v>
      </c>
      <c r="V5" s="5" t="s">
        <v>87</v>
      </c>
      <c r="W5" s="5"/>
    </row>
    <row r="6" spans="1:23">
      <c r="Q6" s="5" t="s">
        <v>55</v>
      </c>
      <c r="R6" s="5" t="s">
        <v>69</v>
      </c>
      <c r="S6" s="5" t="str">
        <f t="shared" ref="S6:S21" si="0">MID(R6,1,2)</f>
        <v>HU</v>
      </c>
      <c r="T6" s="19">
        <v>62.621286823757352</v>
      </c>
      <c r="U6" s="19">
        <v>35.447389263711045</v>
      </c>
      <c r="V6" s="19">
        <v>1.931323912531606</v>
      </c>
      <c r="W6" s="19">
        <v>100</v>
      </c>
    </row>
    <row r="7" spans="1:23">
      <c r="R7" s="5" t="s">
        <v>67</v>
      </c>
      <c r="S7" s="5" t="str">
        <f t="shared" si="0"/>
        <v>GR</v>
      </c>
      <c r="T7" s="19">
        <v>60.528293718357453</v>
      </c>
      <c r="U7" s="19">
        <v>35.863714701867025</v>
      </c>
      <c r="V7" s="19">
        <v>3.607991579775522</v>
      </c>
      <c r="W7" s="19">
        <v>100</v>
      </c>
    </row>
    <row r="8" spans="1:23">
      <c r="R8" s="5" t="s">
        <v>77</v>
      </c>
      <c r="S8" s="5" t="str">
        <f t="shared" si="0"/>
        <v>MK</v>
      </c>
      <c r="T8" s="19">
        <v>58.344079489213129</v>
      </c>
      <c r="U8" s="19">
        <v>31.660095642704313</v>
      </c>
      <c r="V8" s="19">
        <v>9.9958248680825559</v>
      </c>
      <c r="W8" s="19">
        <v>100</v>
      </c>
    </row>
    <row r="9" spans="1:23">
      <c r="R9" s="5" t="s">
        <v>60</v>
      </c>
      <c r="S9" s="5" t="str">
        <f t="shared" si="0"/>
        <v>CZ</v>
      </c>
      <c r="T9" s="19">
        <v>57.218688241148264</v>
      </c>
      <c r="U9" s="19">
        <v>39.846081588283674</v>
      </c>
      <c r="V9" s="19">
        <v>2.9352301705680697</v>
      </c>
      <c r="W9" s="19">
        <v>100</v>
      </c>
    </row>
    <row r="10" spans="1:23">
      <c r="R10" s="5" t="s">
        <v>85</v>
      </c>
      <c r="S10" s="5" t="str">
        <f t="shared" si="0"/>
        <v>SK</v>
      </c>
      <c r="T10" s="19">
        <v>52.283091443691674</v>
      </c>
      <c r="U10" s="19">
        <v>40.820412020375962</v>
      </c>
      <c r="V10" s="19">
        <v>6.8964965359323616</v>
      </c>
      <c r="W10" s="19">
        <v>100</v>
      </c>
    </row>
    <row r="11" spans="1:23">
      <c r="R11" s="5" t="s">
        <v>58</v>
      </c>
      <c r="S11" s="5" t="str">
        <f t="shared" si="0"/>
        <v>BG</v>
      </c>
      <c r="T11" s="19">
        <v>39.201404230236761</v>
      </c>
      <c r="U11" s="19">
        <v>47.126312304912062</v>
      </c>
      <c r="V11" s="19">
        <v>13.672283464851171</v>
      </c>
      <c r="W11" s="19">
        <v>100</v>
      </c>
    </row>
    <row r="12" spans="1:23">
      <c r="R12" s="5" t="s">
        <v>71</v>
      </c>
      <c r="S12" s="5" t="str">
        <f t="shared" si="0"/>
        <v>IL</v>
      </c>
      <c r="T12" s="19">
        <v>36.171983458946698</v>
      </c>
      <c r="U12" s="19">
        <v>47.204565374890642</v>
      </c>
      <c r="V12" s="19">
        <v>16.62345116616266</v>
      </c>
      <c r="W12" s="19">
        <v>100</v>
      </c>
    </row>
    <row r="13" spans="1:23">
      <c r="R13" s="5" t="s">
        <v>56</v>
      </c>
      <c r="S13" s="5" t="str">
        <f t="shared" si="0"/>
        <v>AT</v>
      </c>
      <c r="T13" s="19">
        <v>33.55589649120482</v>
      </c>
      <c r="U13" s="19">
        <v>50.609026617097797</v>
      </c>
      <c r="V13" s="19">
        <v>15.83507689169738</v>
      </c>
      <c r="W13" s="19">
        <v>100</v>
      </c>
    </row>
    <row r="14" spans="1:23">
      <c r="R14" s="5" t="s">
        <v>76</v>
      </c>
      <c r="S14" s="5" t="str">
        <f t="shared" si="0"/>
        <v>ME</v>
      </c>
      <c r="T14" s="19">
        <v>33.387918980179073</v>
      </c>
      <c r="U14" s="19">
        <v>46.834180255670688</v>
      </c>
      <c r="V14" s="19">
        <v>19.777900764150242</v>
      </c>
      <c r="W14" s="19">
        <v>100</v>
      </c>
    </row>
    <row r="15" spans="1:23">
      <c r="R15" s="5" t="s">
        <v>73</v>
      </c>
      <c r="S15" s="5" t="str">
        <f t="shared" si="0"/>
        <v>IT</v>
      </c>
      <c r="T15" s="19">
        <v>32.932511242438004</v>
      </c>
      <c r="U15" s="19">
        <v>49.077500990460749</v>
      </c>
      <c r="V15" s="19">
        <v>17.989987767101244</v>
      </c>
      <c r="W15" s="19">
        <v>100</v>
      </c>
    </row>
    <row r="16" spans="1:23">
      <c r="R16" s="5" t="s">
        <v>82</v>
      </c>
      <c r="S16" s="5" t="str">
        <f t="shared" si="0"/>
        <v>RS</v>
      </c>
      <c r="T16" s="19">
        <v>30.156142510827944</v>
      </c>
      <c r="U16" s="19">
        <v>40.324616280129653</v>
      </c>
      <c r="V16" s="19">
        <v>29.519241209042402</v>
      </c>
      <c r="W16" s="19">
        <v>100</v>
      </c>
    </row>
    <row r="17" spans="18:23">
      <c r="R17" s="5" t="s">
        <v>84</v>
      </c>
      <c r="S17" s="5" t="str">
        <f t="shared" si="0"/>
        <v>SI</v>
      </c>
      <c r="T17" s="19">
        <v>29.944961636543692</v>
      </c>
      <c r="U17" s="19">
        <v>57.212898684330973</v>
      </c>
      <c r="V17" s="19">
        <v>12.842139679125342</v>
      </c>
      <c r="W17" s="19">
        <v>100</v>
      </c>
    </row>
    <row r="18" spans="18:23">
      <c r="R18" s="5" t="s">
        <v>74</v>
      </c>
      <c r="S18" s="5" t="str">
        <f t="shared" si="0"/>
        <v>LT</v>
      </c>
      <c r="T18" s="19">
        <v>29.662379069114508</v>
      </c>
      <c r="U18" s="19">
        <v>53.460303983755267</v>
      </c>
      <c r="V18" s="19">
        <v>16.877316947130229</v>
      </c>
      <c r="W18" s="19">
        <v>100</v>
      </c>
    </row>
    <row r="19" spans="18:23">
      <c r="R19" s="5" t="s">
        <v>62</v>
      </c>
      <c r="S19" s="5" t="str">
        <f t="shared" si="0"/>
        <v>EE</v>
      </c>
      <c r="T19" s="19">
        <v>29.256332664879231</v>
      </c>
      <c r="U19" s="19">
        <v>57.029248047151917</v>
      </c>
      <c r="V19" s="19">
        <v>13.714419287968854</v>
      </c>
      <c r="W19" s="19">
        <v>100</v>
      </c>
    </row>
    <row r="20" spans="18:23">
      <c r="R20" s="5" t="s">
        <v>68</v>
      </c>
      <c r="S20" s="5" t="str">
        <f t="shared" si="0"/>
        <v>HR</v>
      </c>
      <c r="T20" s="19">
        <v>28.425517650953459</v>
      </c>
      <c r="U20" s="19">
        <v>45.901801166446404</v>
      </c>
      <c r="V20" s="19">
        <v>25.672681182600137</v>
      </c>
      <c r="W20" s="19">
        <v>100</v>
      </c>
    </row>
    <row r="21" spans="18:23">
      <c r="R21" s="5" t="s">
        <v>75</v>
      </c>
      <c r="S21" s="5" t="str">
        <f t="shared" si="0"/>
        <v>LV</v>
      </c>
      <c r="T21" s="19">
        <v>26.745079832677604</v>
      </c>
      <c r="U21" s="19">
        <v>53.6791963148181</v>
      </c>
      <c r="V21" s="19">
        <v>19.575723852504296</v>
      </c>
      <c r="W21" s="19">
        <v>100</v>
      </c>
    </row>
    <row r="22" spans="18:23">
      <c r="R22" s="5" t="s">
        <v>33</v>
      </c>
      <c r="S22" s="5" t="s">
        <v>86</v>
      </c>
      <c r="T22" s="19">
        <v>23.347459220098411</v>
      </c>
      <c r="U22" s="19">
        <v>53.481477290335647</v>
      </c>
      <c r="V22" s="19">
        <v>23.171063489565938</v>
      </c>
      <c r="W22" s="19">
        <v>100</v>
      </c>
    </row>
    <row r="23" spans="18:23">
      <c r="R23" s="5" t="s">
        <v>83</v>
      </c>
      <c r="S23" s="5" t="str">
        <f t="shared" ref="S23:S36" si="1">MID(R23,1,2)</f>
        <v>SE</v>
      </c>
      <c r="T23" s="19">
        <v>22.310370079290042</v>
      </c>
      <c r="U23" s="19">
        <v>54.413986201500578</v>
      </c>
      <c r="V23" s="19">
        <v>23.275643719209381</v>
      </c>
      <c r="W23" s="19">
        <v>100</v>
      </c>
    </row>
    <row r="24" spans="18:23">
      <c r="R24" s="5" t="s">
        <v>61</v>
      </c>
      <c r="S24" s="5" t="str">
        <f t="shared" si="1"/>
        <v>DE</v>
      </c>
      <c r="T24" s="19">
        <v>21.728499329312115</v>
      </c>
      <c r="U24" s="19">
        <v>56.233456059030893</v>
      </c>
      <c r="V24" s="19">
        <v>22.038044611656986</v>
      </c>
      <c r="W24" s="19">
        <v>100</v>
      </c>
    </row>
    <row r="25" spans="18:23">
      <c r="R25" s="5" t="s">
        <v>65</v>
      </c>
      <c r="S25" s="5" t="str">
        <f t="shared" si="1"/>
        <v>FR</v>
      </c>
      <c r="T25" s="19">
        <v>21.479375737620991</v>
      </c>
      <c r="U25" s="19">
        <v>58.365987827168468</v>
      </c>
      <c r="V25" s="19">
        <v>20.154636435210545</v>
      </c>
      <c r="W25" s="19">
        <v>100</v>
      </c>
    </row>
    <row r="26" spans="18:23">
      <c r="R26" s="5" t="s">
        <v>64</v>
      </c>
      <c r="S26" s="5" t="str">
        <f t="shared" si="1"/>
        <v>FI</v>
      </c>
      <c r="T26" s="19">
        <v>21.160765729323799</v>
      </c>
      <c r="U26" s="19">
        <v>59.709814716508802</v>
      </c>
      <c r="V26" s="19">
        <v>19.129419554167402</v>
      </c>
      <c r="W26" s="19">
        <v>100</v>
      </c>
    </row>
    <row r="27" spans="18:23">
      <c r="R27" s="5" t="s">
        <v>57</v>
      </c>
      <c r="S27" s="5" t="str">
        <f t="shared" si="1"/>
        <v>BE</v>
      </c>
      <c r="T27" s="19">
        <v>16.147485886955334</v>
      </c>
      <c r="U27" s="19">
        <v>60.173659968460299</v>
      </c>
      <c r="V27" s="19">
        <v>23.678854144584363</v>
      </c>
      <c r="W27" s="19">
        <v>100</v>
      </c>
    </row>
    <row r="28" spans="18:23">
      <c r="R28" s="5" t="s">
        <v>80</v>
      </c>
      <c r="S28" s="5" t="str">
        <f t="shared" si="1"/>
        <v>PL</v>
      </c>
      <c r="T28" s="19">
        <v>15.932673283063171</v>
      </c>
      <c r="U28" s="19">
        <v>62.773773658113583</v>
      </c>
      <c r="V28" s="19">
        <v>21.293553058823246</v>
      </c>
      <c r="W28" s="19">
        <v>100</v>
      </c>
    </row>
    <row r="29" spans="18:23">
      <c r="R29" s="5" t="s">
        <v>70</v>
      </c>
      <c r="S29" s="5" t="str">
        <f t="shared" si="1"/>
        <v>IE</v>
      </c>
      <c r="T29" s="19">
        <v>15.515871966177851</v>
      </c>
      <c r="U29" s="19">
        <v>49.145301239106693</v>
      </c>
      <c r="V29" s="19">
        <v>35.338826794715459</v>
      </c>
      <c r="W29" s="19">
        <v>100</v>
      </c>
    </row>
    <row r="30" spans="18:23">
      <c r="R30" s="5" t="s">
        <v>81</v>
      </c>
      <c r="S30" s="5" t="str">
        <f t="shared" si="1"/>
        <v>PT</v>
      </c>
      <c r="T30" s="19">
        <v>14.743058412496115</v>
      </c>
      <c r="U30" s="19">
        <v>70.020696218180731</v>
      </c>
      <c r="V30" s="19">
        <v>15.236245369323148</v>
      </c>
      <c r="W30" s="19">
        <v>100</v>
      </c>
    </row>
    <row r="31" spans="18:23">
      <c r="R31" s="5" t="s">
        <v>78</v>
      </c>
      <c r="S31" s="5" t="str">
        <f t="shared" si="1"/>
        <v>NL</v>
      </c>
      <c r="T31" s="19">
        <v>14.234918423692072</v>
      </c>
      <c r="U31" s="19">
        <v>65.443431708030161</v>
      </c>
      <c r="V31" s="19">
        <v>20.321649868277767</v>
      </c>
      <c r="W31" s="19">
        <v>100</v>
      </c>
    </row>
    <row r="32" spans="18:23">
      <c r="R32" s="5" t="s">
        <v>63</v>
      </c>
      <c r="S32" s="5" t="str">
        <f t="shared" si="1"/>
        <v>ES</v>
      </c>
      <c r="T32" s="19">
        <v>13.90368112429033</v>
      </c>
      <c r="U32" s="19">
        <v>46.740657561676066</v>
      </c>
      <c r="V32" s="19">
        <v>39.355661314033604</v>
      </c>
      <c r="W32" s="19">
        <v>100</v>
      </c>
    </row>
    <row r="33" spans="1:25">
      <c r="R33" s="5" t="s">
        <v>59</v>
      </c>
      <c r="S33" s="5" t="str">
        <f t="shared" si="1"/>
        <v>CH</v>
      </c>
      <c r="T33" s="19">
        <v>11.397570972101683</v>
      </c>
      <c r="U33" s="19">
        <v>65.408047741049387</v>
      </c>
      <c r="V33" s="19">
        <v>23.194381286848923</v>
      </c>
      <c r="W33" s="19">
        <v>100</v>
      </c>
    </row>
    <row r="34" spans="1:25">
      <c r="R34" s="5" t="s">
        <v>66</v>
      </c>
      <c r="S34" s="5" t="str">
        <f t="shared" si="1"/>
        <v>GB</v>
      </c>
      <c r="T34" s="19">
        <v>10.90602350430278</v>
      </c>
      <c r="U34" s="19">
        <v>52.62539807453971</v>
      </c>
      <c r="V34" s="19">
        <v>36.46857842115751</v>
      </c>
      <c r="W34" s="19">
        <v>100</v>
      </c>
    </row>
    <row r="35" spans="1:25">
      <c r="R35" s="5" t="s">
        <v>79</v>
      </c>
      <c r="S35" s="5" t="str">
        <f t="shared" si="1"/>
        <v>NO</v>
      </c>
      <c r="T35" s="19">
        <v>8.5535643129005248</v>
      </c>
      <c r="U35" s="19">
        <v>57.364187420369781</v>
      </c>
      <c r="V35" s="19">
        <v>34.082248266729685</v>
      </c>
      <c r="W35" s="19">
        <v>100</v>
      </c>
    </row>
    <row r="36" spans="1:25">
      <c r="R36" s="5" t="s">
        <v>72</v>
      </c>
      <c r="S36" s="5" t="str">
        <f t="shared" si="1"/>
        <v>IS</v>
      </c>
      <c r="T36" s="19">
        <v>5.0125485039389153</v>
      </c>
      <c r="U36" s="19">
        <v>42.069912996500136</v>
      </c>
      <c r="V36" s="19">
        <v>52.917538499560948</v>
      </c>
      <c r="W36" s="19">
        <v>100</v>
      </c>
    </row>
    <row r="38" spans="1:25">
      <c r="A38" t="s">
        <v>141</v>
      </c>
      <c r="Y38" s="6">
        <v>100</v>
      </c>
    </row>
    <row r="39" spans="1:25">
      <c r="A39" s="21" t="s">
        <v>142</v>
      </c>
    </row>
  </sheetData>
  <sortState xmlns:xlrd2="http://schemas.microsoft.com/office/spreadsheetml/2017/richdata2" ref="R6:W36">
    <sortCondition descending="1" ref="T6:T36"/>
  </sortState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4"/>
  <sheetViews>
    <sheetView topLeftCell="A19" workbookViewId="0">
      <selection activeCell="A24" sqref="A24:A25"/>
    </sheetView>
  </sheetViews>
  <sheetFormatPr defaultRowHeight="15"/>
  <cols>
    <col min="18" max="18" width="10.42578125" style="6" bestFit="1" customWidth="1"/>
    <col min="19" max="19" width="8.85546875" style="6"/>
    <col min="20" max="20" width="3.28515625" style="6" bestFit="1" customWidth="1"/>
    <col min="21" max="22" width="7.5703125" style="6" bestFit="1" customWidth="1"/>
    <col min="23" max="23" width="8.5703125" style="6" bestFit="1" customWidth="1"/>
    <col min="24" max="24" width="7.5703125" style="6" bestFit="1" customWidth="1"/>
    <col min="25" max="25" width="8.5703125" style="6" bestFit="1" customWidth="1"/>
    <col min="26" max="33" width="8.85546875" style="6"/>
  </cols>
  <sheetData>
    <row r="1" spans="1:25">
      <c r="A1" t="s">
        <v>147</v>
      </c>
      <c r="R1" s="6" t="s">
        <v>20</v>
      </c>
      <c r="U1" s="6" t="s">
        <v>3</v>
      </c>
      <c r="W1" s="6" t="s">
        <v>54</v>
      </c>
    </row>
    <row r="2" spans="1:25">
      <c r="U2" s="6" t="s">
        <v>4</v>
      </c>
      <c r="V2" s="6" t="s">
        <v>5</v>
      </c>
      <c r="W2" s="6" t="s">
        <v>90</v>
      </c>
      <c r="X2" s="6" t="s">
        <v>91</v>
      </c>
      <c r="Y2" s="6" t="s">
        <v>92</v>
      </c>
    </row>
    <row r="3" spans="1:25">
      <c r="U3" s="6" t="s">
        <v>41</v>
      </c>
      <c r="V3" s="6" t="s">
        <v>41</v>
      </c>
      <c r="W3" s="6" t="s">
        <v>41</v>
      </c>
      <c r="X3" s="6" t="s">
        <v>41</v>
      </c>
      <c r="Y3" s="6" t="s">
        <v>41</v>
      </c>
    </row>
    <row r="4" spans="1:25">
      <c r="R4" s="6" t="s">
        <v>55</v>
      </c>
      <c r="S4" s="6" t="s">
        <v>56</v>
      </c>
      <c r="T4" s="6" t="str">
        <f t="shared" ref="T4:T33" si="0">MID(S4,1,2)</f>
        <v>AT</v>
      </c>
      <c r="U4" s="60">
        <v>92.286066626897195</v>
      </c>
      <c r="V4" s="60">
        <v>7.713933373102801</v>
      </c>
      <c r="W4" s="60">
        <v>14.428080849303832</v>
      </c>
      <c r="X4" s="60">
        <v>50.218494674980043</v>
      </c>
      <c r="Y4" s="60">
        <v>35.353424475716125</v>
      </c>
    </row>
    <row r="5" spans="1:25">
      <c r="S5" s="6" t="s">
        <v>57</v>
      </c>
      <c r="T5" s="6" t="str">
        <f t="shared" si="0"/>
        <v>BE</v>
      </c>
      <c r="U5" s="60">
        <v>92.073852709986667</v>
      </c>
      <c r="V5" s="60">
        <v>7.9261472900133283</v>
      </c>
      <c r="W5" s="60">
        <v>23.092979279442247</v>
      </c>
      <c r="X5" s="60">
        <v>60.429347855651173</v>
      </c>
      <c r="Y5" s="60">
        <v>16.47767286490658</v>
      </c>
    </row>
    <row r="6" spans="1:25">
      <c r="S6" s="6" t="s">
        <v>58</v>
      </c>
      <c r="T6" s="6" t="str">
        <f t="shared" si="0"/>
        <v>BG</v>
      </c>
      <c r="U6" s="60">
        <v>97.995003599366086</v>
      </c>
      <c r="V6" s="60">
        <v>2.0049964006339076</v>
      </c>
      <c r="W6" s="60">
        <v>13.670365341074032</v>
      </c>
      <c r="X6" s="60">
        <v>47.026320000992243</v>
      </c>
      <c r="Y6" s="60">
        <v>39.303314657933726</v>
      </c>
    </row>
    <row r="7" spans="1:25">
      <c r="S7" s="6" t="s">
        <v>59</v>
      </c>
      <c r="T7" s="6" t="str">
        <f t="shared" si="0"/>
        <v>CH</v>
      </c>
      <c r="U7" s="60">
        <v>79.980799252569128</v>
      </c>
      <c r="V7" s="60">
        <v>20.019200747430876</v>
      </c>
      <c r="W7" s="60">
        <v>20.869118651811785</v>
      </c>
      <c r="X7" s="60">
        <v>66.264261057879111</v>
      </c>
      <c r="Y7" s="60">
        <v>12.866620290309108</v>
      </c>
    </row>
    <row r="8" spans="1:25">
      <c r="S8" s="6" t="s">
        <v>60</v>
      </c>
      <c r="T8" s="6" t="str">
        <f t="shared" si="0"/>
        <v>CZ</v>
      </c>
      <c r="U8" s="60">
        <v>97.606527247657084</v>
      </c>
      <c r="V8" s="60">
        <v>2.39347275234292</v>
      </c>
      <c r="W8" s="60">
        <v>2.9171941249920961</v>
      </c>
      <c r="X8" s="60">
        <v>39.541472509221634</v>
      </c>
      <c r="Y8" s="60">
        <v>57.541333365786272</v>
      </c>
    </row>
    <row r="9" spans="1:25">
      <c r="S9" s="6" t="s">
        <v>61</v>
      </c>
      <c r="T9" s="6" t="str">
        <f t="shared" si="0"/>
        <v>DE</v>
      </c>
      <c r="U9" s="60">
        <v>93.493284556363989</v>
      </c>
      <c r="V9" s="60">
        <v>6.5067154436360131</v>
      </c>
      <c r="W9" s="60">
        <v>21.330749726584454</v>
      </c>
      <c r="X9" s="60">
        <v>56.689284232148133</v>
      </c>
      <c r="Y9" s="60">
        <v>21.979966041267414</v>
      </c>
    </row>
    <row r="10" spans="1:25">
      <c r="S10" s="6" t="s">
        <v>62</v>
      </c>
      <c r="T10" s="6" t="str">
        <f t="shared" si="0"/>
        <v>EE</v>
      </c>
      <c r="U10" s="60">
        <v>89.100169370382204</v>
      </c>
      <c r="V10" s="60">
        <v>10.899830629617803</v>
      </c>
      <c r="W10" s="60">
        <v>13.857954375784839</v>
      </c>
      <c r="X10" s="60">
        <v>57.228842729023256</v>
      </c>
      <c r="Y10" s="60">
        <v>28.913202895191901</v>
      </c>
    </row>
    <row r="11" spans="1:25">
      <c r="S11" s="6" t="s">
        <v>63</v>
      </c>
      <c r="T11" s="6" t="str">
        <f t="shared" si="0"/>
        <v>ES</v>
      </c>
      <c r="U11" s="60">
        <v>92.920507199614249</v>
      </c>
      <c r="V11" s="60">
        <v>7.0794928003857436</v>
      </c>
      <c r="W11" s="60">
        <v>38.326667468840881</v>
      </c>
      <c r="X11" s="60">
        <v>47.1285339476728</v>
      </c>
      <c r="Y11" s="60">
        <v>14.544798583486319</v>
      </c>
    </row>
    <row r="12" spans="1:25">
      <c r="S12" s="6" t="s">
        <v>64</v>
      </c>
      <c r="T12" s="6" t="str">
        <f t="shared" si="0"/>
        <v>FI</v>
      </c>
      <c r="U12" s="60">
        <v>98.392445713866337</v>
      </c>
      <c r="V12" s="60">
        <v>1.6075542861336587</v>
      </c>
      <c r="W12" s="60">
        <v>19.260743461041375</v>
      </c>
      <c r="X12" s="60">
        <v>59.326275282787869</v>
      </c>
      <c r="Y12" s="60">
        <v>21.412981256170756</v>
      </c>
    </row>
    <row r="13" spans="1:25">
      <c r="S13" s="6" t="s">
        <v>65</v>
      </c>
      <c r="T13" s="6" t="str">
        <f t="shared" si="0"/>
        <v>FR</v>
      </c>
      <c r="U13" s="60">
        <v>92.939768005297509</v>
      </c>
      <c r="V13" s="60">
        <v>7.060231994702491</v>
      </c>
      <c r="W13" s="60">
        <v>18.863202285439694</v>
      </c>
      <c r="X13" s="60">
        <v>58.667490038963685</v>
      </c>
      <c r="Y13" s="60">
        <v>22.469307675596621</v>
      </c>
    </row>
    <row r="14" spans="1:25">
      <c r="S14" s="6" t="s">
        <v>66</v>
      </c>
      <c r="T14" s="6" t="str">
        <f t="shared" si="0"/>
        <v>GB</v>
      </c>
      <c r="U14" s="60">
        <v>91.887671325443335</v>
      </c>
      <c r="V14" s="60">
        <v>8.1123286745566645</v>
      </c>
      <c r="W14" s="60">
        <v>35.15178634143895</v>
      </c>
      <c r="X14" s="60">
        <v>52.978385273068071</v>
      </c>
      <c r="Y14" s="60">
        <v>11.869828385492969</v>
      </c>
    </row>
    <row r="15" spans="1:25">
      <c r="S15" s="6" t="s">
        <v>67</v>
      </c>
      <c r="T15" s="6" t="str">
        <f t="shared" si="0"/>
        <v>GR</v>
      </c>
      <c r="U15" s="60">
        <v>97.05313910410716</v>
      </c>
      <c r="V15" s="60">
        <v>2.9468608958928391</v>
      </c>
      <c r="W15" s="60">
        <v>3.5130465686366068</v>
      </c>
      <c r="X15" s="60">
        <v>34.744932417322005</v>
      </c>
      <c r="Y15" s="60">
        <v>61.742021014041391</v>
      </c>
    </row>
    <row r="16" spans="1:25">
      <c r="S16" s="6" t="s">
        <v>68</v>
      </c>
      <c r="T16" s="6" t="str">
        <f t="shared" si="0"/>
        <v>HR</v>
      </c>
      <c r="U16" s="60">
        <v>99.675269781878185</v>
      </c>
      <c r="V16" s="60">
        <v>0.32473021812181457</v>
      </c>
      <c r="W16" s="60">
        <v>25.658936229826018</v>
      </c>
      <c r="X16" s="60">
        <v>45.963133540025751</v>
      </c>
      <c r="Y16" s="60">
        <v>28.37793023014823</v>
      </c>
    </row>
    <row r="17" spans="1:25">
      <c r="S17" s="6" t="s">
        <v>69</v>
      </c>
      <c r="T17" s="6" t="str">
        <f t="shared" si="0"/>
        <v>HU</v>
      </c>
      <c r="U17" s="60">
        <v>97.588516503966829</v>
      </c>
      <c r="V17" s="60">
        <v>2.411483496033171</v>
      </c>
      <c r="W17" s="60">
        <v>1.7624396846788348</v>
      </c>
      <c r="X17" s="60">
        <v>35.307910351749619</v>
      </c>
      <c r="Y17" s="60">
        <v>62.929649963571542</v>
      </c>
    </row>
    <row r="18" spans="1:25">
      <c r="S18" s="6" t="s">
        <v>70</v>
      </c>
      <c r="T18" s="6" t="str">
        <f t="shared" si="0"/>
        <v>IE</v>
      </c>
      <c r="U18" s="60">
        <v>86.701422472773174</v>
      </c>
      <c r="V18" s="60">
        <v>13.298577527226833</v>
      </c>
      <c r="W18" s="60">
        <v>32.497677778772186</v>
      </c>
      <c r="X18" s="60">
        <v>50.773513258392867</v>
      </c>
      <c r="Y18" s="60">
        <v>16.728808962834943</v>
      </c>
    </row>
    <row r="19" spans="1:25">
      <c r="S19" s="6" t="s">
        <v>71</v>
      </c>
      <c r="T19" s="6" t="str">
        <f t="shared" si="0"/>
        <v>IL</v>
      </c>
      <c r="U19" s="60">
        <v>97.866582655312413</v>
      </c>
      <c r="V19" s="60">
        <v>2.1334173446875884</v>
      </c>
      <c r="W19" s="60">
        <v>16.924192294112434</v>
      </c>
      <c r="X19" s="60">
        <v>47.650850299092099</v>
      </c>
      <c r="Y19" s="60">
        <v>35.424957406795464</v>
      </c>
    </row>
    <row r="20" spans="1:25">
      <c r="S20" s="6" t="s">
        <v>72</v>
      </c>
      <c r="T20" s="6" t="str">
        <f t="shared" si="0"/>
        <v>IS</v>
      </c>
      <c r="U20" s="60">
        <v>95.957165014892539</v>
      </c>
      <c r="V20" s="60">
        <v>4.0428349851074579</v>
      </c>
      <c r="W20" s="60">
        <v>54.321527941752279</v>
      </c>
      <c r="X20" s="60">
        <v>40.711617075740229</v>
      </c>
      <c r="Y20" s="60">
        <v>4.9668549825074884</v>
      </c>
    </row>
    <row r="21" spans="1:25">
      <c r="S21" s="6" t="s">
        <v>73</v>
      </c>
      <c r="T21" s="6" t="str">
        <f t="shared" si="0"/>
        <v>IT</v>
      </c>
      <c r="U21" s="60">
        <v>94.031847297656739</v>
      </c>
      <c r="V21" s="60">
        <v>5.9681527023432617</v>
      </c>
      <c r="W21" s="60">
        <v>16.922636011201789</v>
      </c>
      <c r="X21" s="60">
        <v>48.591492498406382</v>
      </c>
      <c r="Y21" s="60">
        <v>34.48587149039183</v>
      </c>
    </row>
    <row r="22" spans="1:25">
      <c r="S22" s="6" t="s">
        <v>74</v>
      </c>
      <c r="T22" s="6" t="str">
        <f t="shared" si="0"/>
        <v>LT</v>
      </c>
      <c r="U22" s="60">
        <v>98.708729360370853</v>
      </c>
      <c r="V22" s="60">
        <v>1.2912706396291496</v>
      </c>
      <c r="W22" s="60">
        <v>16.859458731303498</v>
      </c>
      <c r="X22" s="60">
        <v>53.669673897531126</v>
      </c>
      <c r="Y22" s="60">
        <v>29.470867371165383</v>
      </c>
    </row>
    <row r="23" spans="1:25">
      <c r="S23" s="6" t="s">
        <v>75</v>
      </c>
      <c r="T23" s="6" t="str">
        <f t="shared" si="0"/>
        <v>LV</v>
      </c>
      <c r="U23" s="60">
        <v>93.351982299237832</v>
      </c>
      <c r="V23" s="60">
        <v>6.6480177007621641</v>
      </c>
      <c r="W23" s="60">
        <v>19.714752645946728</v>
      </c>
      <c r="X23" s="60">
        <v>53.326611561702741</v>
      </c>
      <c r="Y23" s="60">
        <v>26.95863579235052</v>
      </c>
    </row>
    <row r="24" spans="1:25">
      <c r="A24" t="s">
        <v>141</v>
      </c>
      <c r="S24" s="6" t="s">
        <v>76</v>
      </c>
      <c r="T24" s="6" t="str">
        <f t="shared" si="0"/>
        <v>ME</v>
      </c>
      <c r="U24" s="60">
        <v>98.493702279531462</v>
      </c>
      <c r="V24" s="60">
        <v>1.506297720468543</v>
      </c>
      <c r="W24" s="60">
        <v>19.516168623376743</v>
      </c>
      <c r="X24" s="60">
        <v>47.382443127617528</v>
      </c>
      <c r="Y24" s="60">
        <v>33.10138824900573</v>
      </c>
    </row>
    <row r="25" spans="1:25">
      <c r="A25" s="21" t="s">
        <v>142</v>
      </c>
      <c r="S25" s="6" t="s">
        <v>77</v>
      </c>
      <c r="T25" s="6" t="str">
        <f t="shared" si="0"/>
        <v>MK</v>
      </c>
      <c r="U25" s="60">
        <v>97.886328367964126</v>
      </c>
      <c r="V25" s="60">
        <v>2.1136716320358748</v>
      </c>
      <c r="W25" s="60">
        <v>10.064993389692848</v>
      </c>
      <c r="X25" s="60">
        <v>32.335556594445833</v>
      </c>
      <c r="Y25" s="60">
        <v>57.599450015861322</v>
      </c>
    </row>
    <row r="26" spans="1:25">
      <c r="S26" s="6" t="s">
        <v>78</v>
      </c>
      <c r="T26" s="6" t="str">
        <f t="shared" si="0"/>
        <v>NL</v>
      </c>
      <c r="U26" s="60">
        <v>96.984907043017429</v>
      </c>
      <c r="V26" s="60">
        <v>3.0150929569825702</v>
      </c>
      <c r="W26" s="60">
        <v>19.907194038394017</v>
      </c>
      <c r="X26" s="60">
        <v>65.629604836403246</v>
      </c>
      <c r="Y26" s="60">
        <v>14.463201125202737</v>
      </c>
    </row>
    <row r="27" spans="1:25">
      <c r="S27" s="6" t="s">
        <v>79</v>
      </c>
      <c r="T27" s="6" t="str">
        <f t="shared" si="0"/>
        <v>NO</v>
      </c>
      <c r="U27" s="60">
        <v>95.006184089362762</v>
      </c>
      <c r="V27" s="60">
        <v>4.9938159106372382</v>
      </c>
      <c r="W27" s="60">
        <v>33.04753863611343</v>
      </c>
      <c r="X27" s="60">
        <v>58.55272015286053</v>
      </c>
      <c r="Y27" s="60">
        <v>8.399741211026047</v>
      </c>
    </row>
    <row r="28" spans="1:25">
      <c r="S28" s="6" t="s">
        <v>80</v>
      </c>
      <c r="T28" s="6" t="str">
        <f t="shared" si="0"/>
        <v>PL</v>
      </c>
      <c r="U28" s="60">
        <v>99.946451931363569</v>
      </c>
      <c r="V28" s="60">
        <v>5.3548068636432376E-2</v>
      </c>
      <c r="W28" s="60">
        <v>21.375013468470687</v>
      </c>
      <c r="X28" s="60">
        <v>62.735627260163199</v>
      </c>
      <c r="Y28" s="60">
        <v>15.889359271366118</v>
      </c>
    </row>
    <row r="29" spans="1:25">
      <c r="S29" s="6" t="s">
        <v>81</v>
      </c>
      <c r="T29" s="6" t="str">
        <f t="shared" si="0"/>
        <v>PT</v>
      </c>
      <c r="U29" s="60">
        <v>93.602910735606144</v>
      </c>
      <c r="V29" s="60">
        <v>6.3970892643938484</v>
      </c>
      <c r="W29" s="60">
        <v>14.173906721430708</v>
      </c>
      <c r="X29" s="60">
        <v>70.708522686091399</v>
      </c>
      <c r="Y29" s="60">
        <v>15.117570592477888</v>
      </c>
    </row>
    <row r="30" spans="1:25">
      <c r="S30" s="6" t="s">
        <v>82</v>
      </c>
      <c r="T30" s="6" t="str">
        <f t="shared" si="0"/>
        <v>RS</v>
      </c>
      <c r="U30" s="60">
        <v>99.045911307787165</v>
      </c>
      <c r="V30" s="60">
        <v>0.95408869221283754</v>
      </c>
      <c r="W30" s="60">
        <v>29.677425061832995</v>
      </c>
      <c r="X30" s="60">
        <v>40.178905004260464</v>
      </c>
      <c r="Y30" s="60">
        <v>30.143669933906541</v>
      </c>
    </row>
    <row r="31" spans="1:25">
      <c r="S31" s="6" t="s">
        <v>83</v>
      </c>
      <c r="T31" s="6" t="str">
        <f t="shared" si="0"/>
        <v>SE</v>
      </c>
      <c r="U31" s="60">
        <v>96.134476352577963</v>
      </c>
      <c r="V31" s="60">
        <v>3.8655236474220422</v>
      </c>
      <c r="W31" s="60">
        <v>22.642932988867507</v>
      </c>
      <c r="X31" s="60">
        <v>54.727016164622135</v>
      </c>
      <c r="Y31" s="60">
        <v>22.630050846510358</v>
      </c>
    </row>
    <row r="32" spans="1:25">
      <c r="S32" s="6" t="s">
        <v>84</v>
      </c>
      <c r="T32" s="6" t="str">
        <f t="shared" si="0"/>
        <v>SI</v>
      </c>
      <c r="U32" s="60">
        <v>95.052981228083041</v>
      </c>
      <c r="V32" s="60">
        <v>4.9470187719169498</v>
      </c>
      <c r="W32" s="60">
        <v>11.685849987837022</v>
      </c>
      <c r="X32" s="60">
        <v>57.261761921140653</v>
      </c>
      <c r="Y32" s="60">
        <v>31.052388091022326</v>
      </c>
    </row>
    <row r="33" spans="19:27">
      <c r="S33" s="6" t="s">
        <v>85</v>
      </c>
      <c r="T33" s="6" t="str">
        <f t="shared" si="0"/>
        <v>SK</v>
      </c>
      <c r="U33" s="60">
        <v>96.902718624094021</v>
      </c>
      <c r="V33" s="60">
        <v>3.0972813759059812</v>
      </c>
      <c r="W33" s="60">
        <v>6.7727809619154353</v>
      </c>
      <c r="X33" s="60">
        <v>41.033479565734986</v>
      </c>
      <c r="Y33" s="60">
        <v>52.193739472349577</v>
      </c>
      <c r="AA33" s="60">
        <v>100</v>
      </c>
    </row>
    <row r="34" spans="19:27">
      <c r="U34" s="61"/>
      <c r="V34" s="61"/>
      <c r="W34" s="61"/>
      <c r="X34" s="61"/>
    </row>
  </sheetData>
  <sortState xmlns:xlrd2="http://schemas.microsoft.com/office/spreadsheetml/2017/richdata2" ref="S4:Y33">
    <sortCondition ref="T4:T33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6"/>
  <sheetViews>
    <sheetView topLeftCell="A21" zoomScale="80" zoomScaleNormal="80" workbookViewId="0">
      <selection activeCell="A45" sqref="A45:A46"/>
    </sheetView>
  </sheetViews>
  <sheetFormatPr defaultRowHeight="15"/>
  <cols>
    <col min="1" max="1" width="22.7109375" customWidth="1"/>
    <col min="2" max="2" width="36.5703125" bestFit="1" customWidth="1"/>
    <col min="3" max="3" width="8.42578125" bestFit="1" customWidth="1"/>
    <col min="4" max="4" width="6.42578125" bestFit="1" customWidth="1"/>
    <col min="5" max="5" width="9.7109375" customWidth="1"/>
    <col min="6" max="6" width="4.28515625" style="4" bestFit="1" customWidth="1"/>
    <col min="7" max="7" width="8.42578125" style="4" bestFit="1" customWidth="1"/>
    <col min="8" max="8" width="4.28515625" bestFit="1" customWidth="1"/>
    <col min="9" max="10" width="8.85546875" style="4"/>
  </cols>
  <sheetData>
    <row r="1" spans="1:8">
      <c r="A1" t="s">
        <v>148</v>
      </c>
    </row>
    <row r="2" spans="1:8" ht="15.75" thickBot="1"/>
    <row r="3" spans="1:8" ht="24">
      <c r="A3" s="73"/>
      <c r="B3" s="74"/>
      <c r="C3" s="75" t="s">
        <v>87</v>
      </c>
      <c r="D3" s="75" t="s">
        <v>88</v>
      </c>
      <c r="E3" s="75" t="s">
        <v>89</v>
      </c>
      <c r="F3" s="75" t="s">
        <v>149</v>
      </c>
      <c r="G3" s="108" t="s">
        <v>149</v>
      </c>
      <c r="H3" s="108"/>
    </row>
    <row r="4" spans="1:8" ht="24.75" thickBot="1">
      <c r="A4" s="76"/>
      <c r="B4" s="77"/>
      <c r="C4" s="78" t="s">
        <v>150</v>
      </c>
      <c r="D4" s="78" t="s">
        <v>150</v>
      </c>
      <c r="E4" s="78" t="s">
        <v>150</v>
      </c>
      <c r="F4" s="78" t="s">
        <v>151</v>
      </c>
      <c r="G4" s="79" t="s">
        <v>152</v>
      </c>
      <c r="H4" s="79" t="s">
        <v>151</v>
      </c>
    </row>
    <row r="5" spans="1:8">
      <c r="A5" s="110" t="s">
        <v>130</v>
      </c>
      <c r="B5" s="80" t="s">
        <v>95</v>
      </c>
      <c r="C5" s="81">
        <v>16.8</v>
      </c>
      <c r="D5" s="81">
        <v>51.4</v>
      </c>
      <c r="E5" s="81">
        <v>31.8</v>
      </c>
      <c r="F5" s="62">
        <v>100</v>
      </c>
      <c r="G5" s="82">
        <v>2488</v>
      </c>
      <c r="H5" s="83">
        <v>48.3</v>
      </c>
    </row>
    <row r="6" spans="1:8">
      <c r="A6" s="107"/>
      <c r="B6" s="84" t="s">
        <v>96</v>
      </c>
      <c r="C6" s="85">
        <v>19.100000000000001</v>
      </c>
      <c r="D6" s="85">
        <v>46.9</v>
      </c>
      <c r="E6" s="85">
        <v>34</v>
      </c>
      <c r="F6" s="86">
        <v>100</v>
      </c>
      <c r="G6" s="87">
        <v>2662</v>
      </c>
      <c r="H6" s="88">
        <v>51.7</v>
      </c>
    </row>
    <row r="7" spans="1:8">
      <c r="A7" s="105" t="s">
        <v>119</v>
      </c>
      <c r="B7" s="90" t="s">
        <v>153</v>
      </c>
      <c r="C7" s="91">
        <v>30</v>
      </c>
      <c r="D7" s="91">
        <v>51</v>
      </c>
      <c r="E7" s="91">
        <v>19.100000000000001</v>
      </c>
      <c r="F7" s="92">
        <v>100</v>
      </c>
      <c r="G7" s="93">
        <v>925</v>
      </c>
      <c r="H7" s="93">
        <v>18</v>
      </c>
    </row>
    <row r="8" spans="1:8">
      <c r="A8" s="106"/>
      <c r="B8" s="65" t="s">
        <v>154</v>
      </c>
      <c r="C8" s="66">
        <v>22.1</v>
      </c>
      <c r="D8" s="66">
        <v>50.9</v>
      </c>
      <c r="E8" s="66">
        <v>26.9</v>
      </c>
      <c r="F8" s="67">
        <v>100</v>
      </c>
      <c r="G8" s="69">
        <v>965</v>
      </c>
      <c r="H8" s="69">
        <v>18.7</v>
      </c>
    </row>
    <row r="9" spans="1:8">
      <c r="A9" s="106"/>
      <c r="B9" s="65" t="s">
        <v>155</v>
      </c>
      <c r="C9" s="66">
        <v>16.899999999999999</v>
      </c>
      <c r="D9" s="66">
        <v>51.2</v>
      </c>
      <c r="E9" s="66">
        <v>31.8</v>
      </c>
      <c r="F9" s="67">
        <v>100</v>
      </c>
      <c r="G9" s="68">
        <v>1378</v>
      </c>
      <c r="H9" s="69">
        <v>26.8</v>
      </c>
    </row>
    <row r="10" spans="1:8">
      <c r="A10" s="106"/>
      <c r="B10" s="65" t="s">
        <v>156</v>
      </c>
      <c r="C10" s="66">
        <v>12.7</v>
      </c>
      <c r="D10" s="66">
        <v>46.8</v>
      </c>
      <c r="E10" s="66">
        <v>40.4</v>
      </c>
      <c r="F10" s="67">
        <v>100</v>
      </c>
      <c r="G10" s="68">
        <v>1149</v>
      </c>
      <c r="H10" s="69">
        <v>22.3</v>
      </c>
    </row>
    <row r="11" spans="1:8">
      <c r="A11" s="107"/>
      <c r="B11" s="84" t="s">
        <v>157</v>
      </c>
      <c r="C11" s="85">
        <v>7.6</v>
      </c>
      <c r="D11" s="85">
        <v>43.7</v>
      </c>
      <c r="E11" s="85">
        <v>48.6</v>
      </c>
      <c r="F11" s="86">
        <v>100</v>
      </c>
      <c r="G11" s="88">
        <v>733</v>
      </c>
      <c r="H11" s="88">
        <v>14.2</v>
      </c>
    </row>
    <row r="12" spans="1:8">
      <c r="A12" s="105" t="s">
        <v>158</v>
      </c>
      <c r="B12" s="90" t="s">
        <v>159</v>
      </c>
      <c r="C12" s="91">
        <v>19.2</v>
      </c>
      <c r="D12" s="91">
        <v>50.2</v>
      </c>
      <c r="E12" s="91">
        <v>30.5</v>
      </c>
      <c r="F12" s="92">
        <v>100</v>
      </c>
      <c r="G12" s="93">
        <v>930</v>
      </c>
      <c r="H12" s="93">
        <v>18.100000000000001</v>
      </c>
    </row>
    <row r="13" spans="1:8">
      <c r="A13" s="106"/>
      <c r="B13" s="65" t="s">
        <v>160</v>
      </c>
      <c r="C13" s="66">
        <v>19.8</v>
      </c>
      <c r="D13" s="66">
        <v>48.6</v>
      </c>
      <c r="E13" s="66">
        <v>31.6</v>
      </c>
      <c r="F13" s="67">
        <v>100</v>
      </c>
      <c r="G13" s="68">
        <v>1937</v>
      </c>
      <c r="H13" s="69">
        <v>37.700000000000003</v>
      </c>
    </row>
    <row r="14" spans="1:8">
      <c r="A14" s="107"/>
      <c r="B14" s="84" t="s">
        <v>161</v>
      </c>
      <c r="C14" s="85">
        <v>15.8</v>
      </c>
      <c r="D14" s="85">
        <v>49</v>
      </c>
      <c r="E14" s="85">
        <v>35.299999999999997</v>
      </c>
      <c r="F14" s="86">
        <v>100</v>
      </c>
      <c r="G14" s="87">
        <v>2271</v>
      </c>
      <c r="H14" s="88">
        <v>44.2</v>
      </c>
    </row>
    <row r="15" spans="1:8">
      <c r="A15" s="105" t="s">
        <v>129</v>
      </c>
      <c r="B15" s="90" t="s">
        <v>135</v>
      </c>
      <c r="C15" s="91">
        <v>14</v>
      </c>
      <c r="D15" s="91">
        <v>56.1</v>
      </c>
      <c r="E15" s="91">
        <v>30</v>
      </c>
      <c r="F15" s="92">
        <v>100</v>
      </c>
      <c r="G15" s="94">
        <v>2370</v>
      </c>
      <c r="H15" s="93">
        <v>46</v>
      </c>
    </row>
    <row r="16" spans="1:8">
      <c r="A16" s="106"/>
      <c r="B16" s="65" t="s">
        <v>136</v>
      </c>
      <c r="C16" s="66">
        <v>22.5</v>
      </c>
      <c r="D16" s="66">
        <v>44.6</v>
      </c>
      <c r="E16" s="66">
        <v>32.9</v>
      </c>
      <c r="F16" s="67">
        <v>100</v>
      </c>
      <c r="G16" s="68">
        <v>1026</v>
      </c>
      <c r="H16" s="69">
        <v>19.899999999999999</v>
      </c>
    </row>
    <row r="17" spans="1:8">
      <c r="A17" s="107"/>
      <c r="B17" s="84" t="s">
        <v>137</v>
      </c>
      <c r="C17" s="85">
        <v>20.8</v>
      </c>
      <c r="D17" s="85">
        <v>42.2</v>
      </c>
      <c r="E17" s="85">
        <v>37</v>
      </c>
      <c r="F17" s="86">
        <v>100</v>
      </c>
      <c r="G17" s="87">
        <v>1755</v>
      </c>
      <c r="H17" s="88">
        <v>34.1</v>
      </c>
    </row>
    <row r="18" spans="1:8">
      <c r="A18" s="106" t="s">
        <v>131</v>
      </c>
      <c r="B18" s="65" t="s">
        <v>133</v>
      </c>
      <c r="C18" s="66">
        <v>12.2</v>
      </c>
      <c r="D18" s="66">
        <v>45.1</v>
      </c>
      <c r="E18" s="66">
        <v>42.6</v>
      </c>
      <c r="F18" s="67">
        <v>100</v>
      </c>
      <c r="G18" s="68">
        <v>2415</v>
      </c>
      <c r="H18" s="69">
        <v>47.4</v>
      </c>
    </row>
    <row r="19" spans="1:8">
      <c r="A19" s="106"/>
      <c r="B19" s="65" t="s">
        <v>134</v>
      </c>
      <c r="C19" s="66">
        <v>20</v>
      </c>
      <c r="D19" s="66">
        <v>54.9</v>
      </c>
      <c r="E19" s="66">
        <v>25.1</v>
      </c>
      <c r="F19" s="67">
        <v>100</v>
      </c>
      <c r="G19" s="68">
        <v>1867</v>
      </c>
      <c r="H19" s="69">
        <v>36.700000000000003</v>
      </c>
    </row>
    <row r="20" spans="1:8">
      <c r="A20" s="107"/>
      <c r="B20" s="84" t="s">
        <v>132</v>
      </c>
      <c r="C20" s="85">
        <v>30.2</v>
      </c>
      <c r="D20" s="85">
        <v>47.8</v>
      </c>
      <c r="E20" s="85">
        <v>22</v>
      </c>
      <c r="F20" s="86">
        <v>100</v>
      </c>
      <c r="G20" s="88">
        <v>808</v>
      </c>
      <c r="H20" s="88">
        <v>15.9</v>
      </c>
    </row>
    <row r="21" spans="1:8">
      <c r="A21" s="105" t="s">
        <v>103</v>
      </c>
      <c r="B21" s="90" t="s">
        <v>97</v>
      </c>
      <c r="C21" s="91">
        <v>23.5</v>
      </c>
      <c r="D21" s="91">
        <v>53.2</v>
      </c>
      <c r="E21" s="91">
        <v>23.3</v>
      </c>
      <c r="F21" s="92">
        <v>100</v>
      </c>
      <c r="G21" s="93">
        <v>803</v>
      </c>
      <c r="H21" s="93">
        <v>16.2</v>
      </c>
    </row>
    <row r="22" spans="1:8">
      <c r="A22" s="106"/>
      <c r="B22" s="65" t="s">
        <v>98</v>
      </c>
      <c r="C22" s="66">
        <v>16.2</v>
      </c>
      <c r="D22" s="66">
        <v>53.3</v>
      </c>
      <c r="E22" s="66">
        <v>30.5</v>
      </c>
      <c r="F22" s="67">
        <v>100</v>
      </c>
      <c r="G22" s="68">
        <v>1430</v>
      </c>
      <c r="H22" s="69">
        <v>28.9</v>
      </c>
    </row>
    <row r="23" spans="1:8">
      <c r="A23" s="106"/>
      <c r="B23" s="65" t="s">
        <v>99</v>
      </c>
      <c r="C23" s="66">
        <v>36.799999999999997</v>
      </c>
      <c r="D23" s="66">
        <v>49.6</v>
      </c>
      <c r="E23" s="66">
        <v>13.6</v>
      </c>
      <c r="F23" s="67">
        <v>100</v>
      </c>
      <c r="G23" s="69">
        <v>508</v>
      </c>
      <c r="H23" s="69">
        <v>10.3</v>
      </c>
    </row>
    <row r="24" spans="1:8">
      <c r="A24" s="106"/>
      <c r="B24" s="65" t="s">
        <v>100</v>
      </c>
      <c r="C24" s="66">
        <v>20.6</v>
      </c>
      <c r="D24" s="66">
        <v>50</v>
      </c>
      <c r="E24" s="66">
        <v>29.4</v>
      </c>
      <c r="F24" s="67">
        <v>100</v>
      </c>
      <c r="G24" s="69">
        <v>408</v>
      </c>
      <c r="H24" s="69">
        <v>8.3000000000000007</v>
      </c>
    </row>
    <row r="25" spans="1:8">
      <c r="A25" s="106"/>
      <c r="B25" s="65" t="s">
        <v>101</v>
      </c>
      <c r="C25" s="66">
        <v>8.1</v>
      </c>
      <c r="D25" s="66">
        <v>46.1</v>
      </c>
      <c r="E25" s="66">
        <v>45.8</v>
      </c>
      <c r="F25" s="67">
        <v>100</v>
      </c>
      <c r="G25" s="68">
        <v>1005</v>
      </c>
      <c r="H25" s="69">
        <v>20.3</v>
      </c>
    </row>
    <row r="26" spans="1:8" ht="24">
      <c r="A26" s="106"/>
      <c r="B26" s="65" t="s">
        <v>162</v>
      </c>
      <c r="C26" s="66">
        <v>12.5</v>
      </c>
      <c r="D26" s="66">
        <v>41.6</v>
      </c>
      <c r="E26" s="66">
        <v>46</v>
      </c>
      <c r="F26" s="67">
        <v>100</v>
      </c>
      <c r="G26" s="69">
        <v>582</v>
      </c>
      <c r="H26" s="69">
        <v>11.8</v>
      </c>
    </row>
    <row r="27" spans="1:8">
      <c r="A27" s="107"/>
      <c r="B27" s="84" t="s">
        <v>163</v>
      </c>
      <c r="C27" s="85">
        <v>10.8</v>
      </c>
      <c r="D27" s="85">
        <v>42.1</v>
      </c>
      <c r="E27" s="85">
        <v>47.1</v>
      </c>
      <c r="F27" s="86">
        <v>100</v>
      </c>
      <c r="G27" s="88">
        <v>208</v>
      </c>
      <c r="H27" s="88">
        <v>4.2</v>
      </c>
    </row>
    <row r="28" spans="1:8">
      <c r="A28" s="109" t="s">
        <v>164</v>
      </c>
      <c r="B28" s="65" t="s">
        <v>138</v>
      </c>
      <c r="C28" s="66">
        <v>18.5</v>
      </c>
      <c r="D28" s="66">
        <v>50.6</v>
      </c>
      <c r="E28" s="66">
        <v>30.9</v>
      </c>
      <c r="F28" s="67">
        <v>100</v>
      </c>
      <c r="G28" s="68">
        <v>1547</v>
      </c>
      <c r="H28" s="69">
        <v>31.1</v>
      </c>
    </row>
    <row r="29" spans="1:8">
      <c r="A29" s="109"/>
      <c r="B29" s="65" t="s">
        <v>165</v>
      </c>
      <c r="C29" s="66">
        <v>17.8</v>
      </c>
      <c r="D29" s="66">
        <v>50.2</v>
      </c>
      <c r="E29" s="66">
        <v>32</v>
      </c>
      <c r="F29" s="67">
        <v>100</v>
      </c>
      <c r="G29" s="68">
        <v>2525</v>
      </c>
      <c r="H29" s="69">
        <v>50.7</v>
      </c>
    </row>
    <row r="30" spans="1:8">
      <c r="A30" s="109"/>
      <c r="B30" s="65" t="s">
        <v>166</v>
      </c>
      <c r="C30" s="66">
        <v>17.899999999999999</v>
      </c>
      <c r="D30" s="66">
        <v>42.1</v>
      </c>
      <c r="E30" s="66">
        <v>40</v>
      </c>
      <c r="F30" s="67">
        <v>100</v>
      </c>
      <c r="G30" s="69">
        <v>905</v>
      </c>
      <c r="H30" s="69">
        <v>18.2</v>
      </c>
    </row>
    <row r="31" spans="1:8">
      <c r="A31" s="105" t="s">
        <v>167</v>
      </c>
      <c r="B31" s="90" t="s">
        <v>113</v>
      </c>
      <c r="C31" s="91">
        <v>12.6</v>
      </c>
      <c r="D31" s="91">
        <v>38.9</v>
      </c>
      <c r="E31" s="91">
        <v>48.5</v>
      </c>
      <c r="F31" s="92">
        <v>100</v>
      </c>
      <c r="G31" s="94">
        <v>1681</v>
      </c>
      <c r="H31" s="93">
        <v>32.799999999999997</v>
      </c>
    </row>
    <row r="32" spans="1:8">
      <c r="A32" s="106"/>
      <c r="B32" s="65" t="s">
        <v>31</v>
      </c>
      <c r="C32" s="66">
        <v>18.899999999999999</v>
      </c>
      <c r="D32" s="66">
        <v>53</v>
      </c>
      <c r="E32" s="66">
        <v>28.1</v>
      </c>
      <c r="F32" s="67">
        <v>100</v>
      </c>
      <c r="G32" s="68">
        <v>2418</v>
      </c>
      <c r="H32" s="69">
        <v>47.2</v>
      </c>
    </row>
    <row r="33" spans="1:8">
      <c r="A33" s="107"/>
      <c r="B33" s="84" t="s">
        <v>139</v>
      </c>
      <c r="C33" s="85">
        <v>24.5</v>
      </c>
      <c r="D33" s="85">
        <v>56.7</v>
      </c>
      <c r="E33" s="85">
        <v>18.8</v>
      </c>
      <c r="F33" s="86">
        <v>100</v>
      </c>
      <c r="G33" s="87">
        <v>1022</v>
      </c>
      <c r="H33" s="88">
        <v>20</v>
      </c>
    </row>
    <row r="34" spans="1:8">
      <c r="A34" s="109" t="s">
        <v>168</v>
      </c>
      <c r="B34" s="65" t="s">
        <v>113</v>
      </c>
      <c r="C34" s="66">
        <v>12.5</v>
      </c>
      <c r="D34" s="66">
        <v>39.6</v>
      </c>
      <c r="E34" s="66">
        <v>48</v>
      </c>
      <c r="F34" s="67">
        <v>100</v>
      </c>
      <c r="G34" s="68">
        <v>1761</v>
      </c>
      <c r="H34" s="69">
        <v>34.200000000000003</v>
      </c>
    </row>
    <row r="35" spans="1:8">
      <c r="A35" s="109"/>
      <c r="B35" s="65" t="s">
        <v>31</v>
      </c>
      <c r="C35" s="66">
        <v>18.2</v>
      </c>
      <c r="D35" s="66">
        <v>53.5</v>
      </c>
      <c r="E35" s="66">
        <v>28.3</v>
      </c>
      <c r="F35" s="67">
        <v>100</v>
      </c>
      <c r="G35" s="68">
        <v>2155</v>
      </c>
      <c r="H35" s="69">
        <v>41.9</v>
      </c>
    </row>
    <row r="36" spans="1:8">
      <c r="A36" s="109"/>
      <c r="B36" s="65" t="s">
        <v>139</v>
      </c>
      <c r="C36" s="66">
        <v>25.5</v>
      </c>
      <c r="D36" s="66">
        <v>54.9</v>
      </c>
      <c r="E36" s="66">
        <v>19.600000000000001</v>
      </c>
      <c r="F36" s="67">
        <v>100</v>
      </c>
      <c r="G36" s="68">
        <v>1232</v>
      </c>
      <c r="H36" s="69">
        <v>23.9</v>
      </c>
    </row>
    <row r="37" spans="1:8">
      <c r="A37" s="105" t="s">
        <v>169</v>
      </c>
      <c r="B37" s="90" t="s">
        <v>170</v>
      </c>
      <c r="C37" s="91">
        <v>18.3</v>
      </c>
      <c r="D37" s="91">
        <v>46.4</v>
      </c>
      <c r="E37" s="91">
        <v>35.4</v>
      </c>
      <c r="F37" s="92">
        <v>100</v>
      </c>
      <c r="G37" s="94">
        <v>1022</v>
      </c>
      <c r="H37" s="93">
        <v>20</v>
      </c>
    </row>
    <row r="38" spans="1:8">
      <c r="A38" s="106"/>
      <c r="B38" s="65" t="s">
        <v>171</v>
      </c>
      <c r="C38" s="66">
        <v>18.7</v>
      </c>
      <c r="D38" s="66">
        <v>52.5</v>
      </c>
      <c r="E38" s="66">
        <v>28.8</v>
      </c>
      <c r="F38" s="67">
        <v>100</v>
      </c>
      <c r="G38" s="68">
        <v>2098</v>
      </c>
      <c r="H38" s="69">
        <v>41</v>
      </c>
    </row>
    <row r="39" spans="1:8">
      <c r="A39" s="107"/>
      <c r="B39" s="84" t="s">
        <v>172</v>
      </c>
      <c r="C39" s="85">
        <v>17.100000000000001</v>
      </c>
      <c r="D39" s="85">
        <v>46.6</v>
      </c>
      <c r="E39" s="85">
        <v>36.299999999999997</v>
      </c>
      <c r="F39" s="86">
        <v>100</v>
      </c>
      <c r="G39" s="87">
        <v>1997</v>
      </c>
      <c r="H39" s="88">
        <v>39</v>
      </c>
    </row>
    <row r="40" spans="1:8">
      <c r="A40" s="105" t="s">
        <v>105</v>
      </c>
      <c r="B40" s="90" t="s">
        <v>113</v>
      </c>
      <c r="C40" s="91">
        <v>21</v>
      </c>
      <c r="D40" s="91">
        <v>48.2</v>
      </c>
      <c r="E40" s="91">
        <v>30.8</v>
      </c>
      <c r="F40" s="92">
        <v>100</v>
      </c>
      <c r="G40" s="94">
        <v>1736</v>
      </c>
      <c r="H40" s="93">
        <v>34.299999999999997</v>
      </c>
    </row>
    <row r="41" spans="1:8">
      <c r="A41" s="106"/>
      <c r="B41" s="65" t="s">
        <v>31</v>
      </c>
      <c r="C41" s="66">
        <v>15.4</v>
      </c>
      <c r="D41" s="66">
        <v>51.1</v>
      </c>
      <c r="E41" s="66">
        <v>33.5</v>
      </c>
      <c r="F41" s="67">
        <v>100</v>
      </c>
      <c r="G41" s="68">
        <v>2179</v>
      </c>
      <c r="H41" s="69">
        <v>43</v>
      </c>
    </row>
    <row r="42" spans="1:8">
      <c r="A42" s="107"/>
      <c r="B42" s="84" t="s">
        <v>139</v>
      </c>
      <c r="C42" s="85">
        <v>18.5</v>
      </c>
      <c r="D42" s="85">
        <v>44.9</v>
      </c>
      <c r="E42" s="85">
        <v>36.5</v>
      </c>
      <c r="F42" s="86">
        <v>100</v>
      </c>
      <c r="G42" s="87">
        <v>1148</v>
      </c>
      <c r="H42" s="88">
        <v>22.7</v>
      </c>
    </row>
    <row r="43" spans="1:8">
      <c r="A43" s="89" t="s">
        <v>152</v>
      </c>
      <c r="B43" s="90"/>
      <c r="C43" s="93">
        <v>927</v>
      </c>
      <c r="D43" s="94">
        <v>2528</v>
      </c>
      <c r="E43" s="94">
        <v>1696</v>
      </c>
      <c r="F43" s="95">
        <v>5151</v>
      </c>
      <c r="G43" s="96"/>
      <c r="H43" s="96"/>
    </row>
    <row r="44" spans="1:8" ht="15.75" thickBot="1">
      <c r="A44" s="72" t="s">
        <v>151</v>
      </c>
      <c r="B44" s="70"/>
      <c r="C44" s="71">
        <v>18</v>
      </c>
      <c r="D44" s="71">
        <v>49.1</v>
      </c>
      <c r="E44" s="71">
        <v>32.9</v>
      </c>
      <c r="F44" s="64">
        <v>100</v>
      </c>
      <c r="G44" s="63"/>
      <c r="H44" s="63"/>
    </row>
    <row r="45" spans="1:8">
      <c r="A45" t="s">
        <v>141</v>
      </c>
    </row>
    <row r="46" spans="1:8">
      <c r="A46" s="21" t="s">
        <v>142</v>
      </c>
    </row>
  </sheetData>
  <mergeCells count="12">
    <mergeCell ref="A37:A39"/>
    <mergeCell ref="A40:A42"/>
    <mergeCell ref="G3:H3"/>
    <mergeCell ref="A21:A27"/>
    <mergeCell ref="A28:A30"/>
    <mergeCell ref="A31:A33"/>
    <mergeCell ref="A34:A36"/>
    <mergeCell ref="A5:A6"/>
    <mergeCell ref="A7:A11"/>
    <mergeCell ref="A12:A14"/>
    <mergeCell ref="A15:A17"/>
    <mergeCell ref="A18:A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D8C6-E445-48EE-A5A8-077D806AD568}">
  <dimension ref="A1:AA45"/>
  <sheetViews>
    <sheetView topLeftCell="A22" zoomScaleNormal="100" workbookViewId="0">
      <selection activeCell="P6" sqref="P6"/>
    </sheetView>
  </sheetViews>
  <sheetFormatPr defaultRowHeight="15"/>
  <cols>
    <col min="16" max="16" width="13.28515625" style="33" customWidth="1"/>
    <col min="17" max="17" width="29.85546875" style="98" bestFit="1" customWidth="1"/>
    <col min="18" max="18" width="5.140625" style="98" bestFit="1" customWidth="1"/>
    <col min="19" max="19" width="5.28515625" style="98" bestFit="1" customWidth="1"/>
    <col min="20" max="20" width="5.140625" style="98" bestFit="1" customWidth="1"/>
    <col min="21" max="21" width="5.28515625" style="98" bestFit="1" customWidth="1"/>
    <col min="22" max="22" width="3.7109375" style="98" customWidth="1"/>
    <col min="23" max="24" width="4.7109375" style="98" customWidth="1"/>
    <col min="25" max="25" width="4" style="98" customWidth="1"/>
    <col min="26" max="27" width="6.7109375" style="98" customWidth="1"/>
  </cols>
  <sheetData>
    <row r="1" spans="1:27" ht="14.45" customHeight="1">
      <c r="A1" t="s">
        <v>173</v>
      </c>
      <c r="Q1" s="97"/>
      <c r="R1" s="33" t="s">
        <v>87</v>
      </c>
      <c r="S1" s="33"/>
      <c r="T1" s="33" t="s">
        <v>89</v>
      </c>
      <c r="U1" s="33"/>
    </row>
    <row r="2" spans="1:27" ht="24">
      <c r="Q2" s="33"/>
      <c r="R2" s="33" t="s">
        <v>93</v>
      </c>
      <c r="S2" s="33" t="s">
        <v>94</v>
      </c>
      <c r="T2" s="33" t="s">
        <v>93</v>
      </c>
      <c r="U2" s="33" t="s">
        <v>94</v>
      </c>
    </row>
    <row r="3" spans="1:27">
      <c r="Q3" s="99"/>
      <c r="R3" s="33"/>
      <c r="S3" s="33"/>
      <c r="T3" s="33"/>
      <c r="U3" s="33"/>
    </row>
    <row r="4" spans="1:27">
      <c r="P4" s="33" t="s">
        <v>130</v>
      </c>
      <c r="Q4" s="33" t="s">
        <v>95</v>
      </c>
    </row>
    <row r="5" spans="1:27">
      <c r="Q5" s="33" t="s">
        <v>96</v>
      </c>
      <c r="R5" s="98">
        <v>1.0086173044008637E-3</v>
      </c>
      <c r="S5" s="98">
        <v>1.3444914842976492</v>
      </c>
      <c r="T5" s="98">
        <v>2.5231829142791172E-2</v>
      </c>
      <c r="U5" s="98">
        <v>1.186586961948997</v>
      </c>
      <c r="W5" s="100">
        <f t="shared" ref="W5" si="0">ROUND(S5,2)</f>
        <v>1.34</v>
      </c>
      <c r="X5" s="100">
        <f t="shared" ref="X5" si="1">ROUND(U5,2)</f>
        <v>1.19</v>
      </c>
      <c r="Z5" s="98" t="str">
        <f t="shared" ref="Z5" si="2">W5&amp;IF(AND(R5&gt;=0,R5&lt;0.001),"***",IF(AND(R5&gt;=0.001,R5&lt;0.01),"**",IF(AND(R5&gt;=0.01,R5&lt;0.1),"*","")))</f>
        <v>1,34**</v>
      </c>
      <c r="AA5" s="98" t="str">
        <f t="shared" ref="AA5" si="3">X5&amp;IF(AND(T5&gt;=0,T5&lt;0.001),"***",IF(AND(T5&gt;=0.001,T5&lt;0.01),"**",IF(AND(T5&gt;=0.01,T5&lt;0.1),"*","")))</f>
        <v>1,19*</v>
      </c>
    </row>
    <row r="6" spans="1:27">
      <c r="P6" s="33" t="s">
        <v>119</v>
      </c>
      <c r="Q6" s="33" t="s">
        <v>106</v>
      </c>
      <c r="R6" s="101">
        <v>8.4178573927191805E-4</v>
      </c>
      <c r="S6" s="101">
        <v>2.2961343518601551</v>
      </c>
      <c r="T6" s="101">
        <v>2.3635814053974313E-2</v>
      </c>
      <c r="U6" s="101">
        <v>0.65543317041818938</v>
      </c>
      <c r="W6" s="100">
        <f t="shared" ref="W6:W33" si="4">ROUND(S6,2)</f>
        <v>2.2999999999999998</v>
      </c>
      <c r="X6" s="100">
        <f t="shared" ref="X6:X33" si="5">ROUND(U6,2)</f>
        <v>0.66</v>
      </c>
      <c r="Z6" s="98" t="str">
        <f t="shared" ref="Z6:Z33" si="6">W6&amp;IF(AND(R6&gt;=0,R6&lt;0.001),"***",IF(AND(R6&gt;=0.001,R6&lt;0.01),"**",IF(AND(R6&gt;=0.01,R6&lt;0.1),"*","")))</f>
        <v>2,3***</v>
      </c>
      <c r="AA6" s="98" t="str">
        <f t="shared" ref="AA6:AA33" si="7">X6&amp;IF(AND(T6&gt;=0,T6&lt;0.001),"***",IF(AND(T6&gt;=0.001,T6&lt;0.01),"**",IF(AND(T6&gt;=0.01,T6&lt;0.1),"*","")))</f>
        <v>0,66*</v>
      </c>
    </row>
    <row r="7" spans="1:27">
      <c r="Q7" s="33" t="s">
        <v>107</v>
      </c>
      <c r="R7" s="101">
        <v>2.4571753480239359E-3</v>
      </c>
      <c r="S7" s="101">
        <v>2.0128487997267892</v>
      </c>
      <c r="T7" s="101">
        <v>7.5382770832852957E-3</v>
      </c>
      <c r="U7" s="101">
        <v>0.65502103394314115</v>
      </c>
      <c r="W7" s="100">
        <f t="shared" si="4"/>
        <v>2.0099999999999998</v>
      </c>
      <c r="X7" s="100">
        <f t="shared" si="5"/>
        <v>0.66</v>
      </c>
      <c r="Z7" s="98" t="str">
        <f t="shared" si="6"/>
        <v>2,01**</v>
      </c>
      <c r="AA7" s="98" t="str">
        <f t="shared" si="7"/>
        <v>0,66**</v>
      </c>
    </row>
    <row r="8" spans="1:27">
      <c r="Q8" s="33" t="s">
        <v>108</v>
      </c>
      <c r="R8" s="101">
        <v>3.5823337740615899E-2</v>
      </c>
      <c r="S8" s="101">
        <v>1.5996525058558719</v>
      </c>
      <c r="T8" s="101">
        <v>2.2426590440098339E-2</v>
      </c>
      <c r="U8" s="101">
        <v>0.719558330625932</v>
      </c>
      <c r="W8" s="100">
        <f t="shared" si="4"/>
        <v>1.6</v>
      </c>
      <c r="X8" s="100">
        <f t="shared" si="5"/>
        <v>0.72</v>
      </c>
      <c r="Z8" s="98" t="str">
        <f t="shared" si="6"/>
        <v>1,6*</v>
      </c>
      <c r="AA8" s="98" t="str">
        <f t="shared" si="7"/>
        <v>0,72*</v>
      </c>
    </row>
    <row r="9" spans="1:27">
      <c r="Q9" s="33" t="s">
        <v>109</v>
      </c>
      <c r="R9" s="101">
        <v>4.2833981677275488E-3</v>
      </c>
      <c r="S9" s="101">
        <v>1.7704777296149721</v>
      </c>
      <c r="T9" s="101">
        <v>0.18573783900789131</v>
      </c>
      <c r="U9" s="101">
        <v>0.8600248378049612</v>
      </c>
      <c r="W9" s="100">
        <f t="shared" si="4"/>
        <v>1.77</v>
      </c>
      <c r="X9" s="100">
        <f t="shared" si="5"/>
        <v>0.86</v>
      </c>
      <c r="Z9" s="98" t="str">
        <f t="shared" si="6"/>
        <v>1,77**</v>
      </c>
      <c r="AA9" s="98" t="str">
        <f t="shared" si="7"/>
        <v>0,86</v>
      </c>
    </row>
    <row r="10" spans="1:27">
      <c r="Q10" s="33" t="s">
        <v>110</v>
      </c>
      <c r="R10" s="101"/>
      <c r="S10" s="101"/>
      <c r="T10" s="101"/>
      <c r="U10" s="101"/>
      <c r="W10" s="100"/>
      <c r="X10" s="100"/>
    </row>
    <row r="11" spans="1:27">
      <c r="P11" s="33" t="s">
        <v>129</v>
      </c>
      <c r="Q11" s="33" t="s">
        <v>135</v>
      </c>
    </row>
    <row r="12" spans="1:27">
      <c r="Q12" s="33" t="s">
        <v>136</v>
      </c>
      <c r="R12" s="101">
        <v>1.4978897913490386E-7</v>
      </c>
      <c r="S12" s="101">
        <v>1.8072489973254195</v>
      </c>
      <c r="T12" s="101">
        <v>3.8346902065177352E-2</v>
      </c>
      <c r="U12" s="101">
        <v>1.2236433252891856</v>
      </c>
      <c r="W12" s="100">
        <f t="shared" ref="W12" si="8">ROUND(S12,2)</f>
        <v>1.81</v>
      </c>
      <c r="X12" s="100">
        <f t="shared" ref="X12" si="9">ROUND(U12,2)</f>
        <v>1.22</v>
      </c>
      <c r="Z12" s="98" t="str">
        <f t="shared" ref="Z12" si="10">W12&amp;IF(AND(R12&gt;=0,R12&lt;0.001),"***",IF(AND(R12&gt;=0.001,R12&lt;0.01),"**",IF(AND(R12&gt;=0.01,R12&lt;0.1),"*","")))</f>
        <v>1,81***</v>
      </c>
      <c r="AA12" s="98" t="str">
        <f t="shared" ref="AA12" si="11">X12&amp;IF(AND(T12&gt;=0,T12&lt;0.001),"***",IF(AND(T12&gt;=0.001,T12&lt;0.01),"**",IF(AND(T12&gt;=0.01,T12&lt;0.1),"*","")))</f>
        <v>1,22*</v>
      </c>
    </row>
    <row r="13" spans="1:27">
      <c r="Q13" s="33" t="s">
        <v>137</v>
      </c>
      <c r="R13" s="101">
        <v>1.6477085364318929E-8</v>
      </c>
      <c r="S13" s="98">
        <v>1.7918144476915561</v>
      </c>
      <c r="T13" s="101">
        <v>6.7790988478583592E-6</v>
      </c>
      <c r="U13" s="98">
        <v>1.4759421338246712</v>
      </c>
      <c r="W13" s="100">
        <f>ROUND(S13,2)</f>
        <v>1.79</v>
      </c>
      <c r="X13" s="100">
        <f>ROUND(U13,2)</f>
        <v>1.48</v>
      </c>
      <c r="Z13" s="98" t="str">
        <f>W13&amp;IF(AND(R13&gt;=0,R13&lt;0.001),"***",IF(AND(R13&gt;=0.001,R13&lt;0.01),"**",IF(AND(R13&gt;=0.01,R13&lt;0.1),"*","")))</f>
        <v>1,79***</v>
      </c>
      <c r="AA13" s="98" t="str">
        <f>X13&amp;IF(AND(T13&gt;=0,T13&lt;0.001),"***",IF(AND(T13&gt;=0.001,T13&lt;0.01),"**",IF(AND(T13&gt;=0.01,T13&lt;0.1),"*","")))</f>
        <v>1,48***</v>
      </c>
    </row>
    <row r="14" spans="1:27" ht="14.45" customHeight="1">
      <c r="P14" s="33" t="s">
        <v>131</v>
      </c>
      <c r="Q14" s="98" t="s">
        <v>133</v>
      </c>
    </row>
    <row r="15" spans="1:27">
      <c r="Q15" s="33" t="s">
        <v>134</v>
      </c>
      <c r="R15" s="101">
        <v>2.5238968682119518E-2</v>
      </c>
      <c r="S15" s="101">
        <v>1.2642758139482053</v>
      </c>
      <c r="T15" s="101">
        <v>2.5979522483344614E-11</v>
      </c>
      <c r="U15" s="101">
        <v>0.56913347599549891</v>
      </c>
      <c r="W15" s="100">
        <f t="shared" si="4"/>
        <v>1.26</v>
      </c>
      <c r="X15" s="100">
        <f t="shared" si="5"/>
        <v>0.56999999999999995</v>
      </c>
      <c r="Z15" s="98" t="str">
        <f t="shared" si="6"/>
        <v>1,26*</v>
      </c>
      <c r="AA15" s="98" t="str">
        <f t="shared" si="7"/>
        <v>0,57***</v>
      </c>
    </row>
    <row r="16" spans="1:27">
      <c r="Q16" s="98" t="s">
        <v>132</v>
      </c>
      <c r="R16" s="101">
        <v>1.1155881234629155E-8</v>
      </c>
      <c r="S16" s="98">
        <v>2.1396124387620161</v>
      </c>
      <c r="T16" s="101">
        <v>2.7832827433427003E-4</v>
      </c>
      <c r="U16" s="98">
        <v>0.63381914944253281</v>
      </c>
      <c r="W16" s="100">
        <f t="shared" ref="W16" si="12">ROUND(S16,2)</f>
        <v>2.14</v>
      </c>
      <c r="X16" s="100">
        <f t="shared" ref="X16" si="13">ROUND(U16,2)</f>
        <v>0.63</v>
      </c>
      <c r="Z16" s="98" t="str">
        <f t="shared" ref="Z16" si="14">W16&amp;IF(AND(R16&gt;=0,R16&lt;0.001),"***",IF(AND(R16&gt;=0.001,R16&lt;0.01),"**",IF(AND(R16&gt;=0.01,R16&lt;0.1),"*","")))</f>
        <v>2,14***</v>
      </c>
      <c r="AA16" s="98" t="str">
        <f t="shared" ref="AA16" si="15">X16&amp;IF(AND(T16&gt;=0,T16&lt;0.001),"***",IF(AND(T16&gt;=0.001,T16&lt;0.01),"**",IF(AND(T16&gt;=0.01,T16&lt;0.1),"*","")))</f>
        <v>0,63***</v>
      </c>
    </row>
    <row r="17" spans="16:27" ht="14.45" customHeight="1">
      <c r="P17" s="33" t="s">
        <v>103</v>
      </c>
      <c r="Q17" s="33" t="s">
        <v>97</v>
      </c>
      <c r="R17" s="101">
        <v>0.21590488859039825</v>
      </c>
      <c r="S17" s="101">
        <v>1.2546160911482869</v>
      </c>
      <c r="T17" s="101">
        <v>0.17243917694692645</v>
      </c>
      <c r="U17" s="101">
        <v>0.81284643540386092</v>
      </c>
      <c r="W17" s="100">
        <f t="shared" si="4"/>
        <v>1.25</v>
      </c>
      <c r="X17" s="100">
        <f t="shared" si="5"/>
        <v>0.81</v>
      </c>
      <c r="Z17" s="98" t="str">
        <f t="shared" si="6"/>
        <v>1,25</v>
      </c>
      <c r="AA17" s="98" t="str">
        <f t="shared" si="7"/>
        <v>0,81</v>
      </c>
    </row>
    <row r="18" spans="16:27">
      <c r="Q18" s="33" t="s">
        <v>98</v>
      </c>
      <c r="R18" s="101">
        <v>0.40763535477874602</v>
      </c>
      <c r="S18" s="101">
        <v>1.1503954099262972</v>
      </c>
      <c r="T18" s="101">
        <v>0.25765333600178808</v>
      </c>
      <c r="U18" s="101">
        <v>0.86609889330663803</v>
      </c>
      <c r="W18" s="100">
        <f t="shared" si="4"/>
        <v>1.1499999999999999</v>
      </c>
      <c r="X18" s="100">
        <f t="shared" si="5"/>
        <v>0.87</v>
      </c>
      <c r="Z18" s="98" t="str">
        <f t="shared" si="6"/>
        <v>1,15</v>
      </c>
      <c r="AA18" s="98" t="str">
        <f t="shared" si="7"/>
        <v>0,87</v>
      </c>
    </row>
    <row r="19" spans="16:27">
      <c r="Q19" s="33" t="s">
        <v>99</v>
      </c>
      <c r="R19" s="101">
        <v>7.935479333225768E-4</v>
      </c>
      <c r="S19" s="101">
        <v>2.0937503911262239</v>
      </c>
      <c r="T19" s="101">
        <v>2.059941209730771E-4</v>
      </c>
      <c r="U19" s="101">
        <v>0.43976738290120471</v>
      </c>
      <c r="W19" s="100">
        <f t="shared" si="4"/>
        <v>2.09</v>
      </c>
      <c r="X19" s="100">
        <f t="shared" si="5"/>
        <v>0.44</v>
      </c>
      <c r="Z19" s="98" t="str">
        <f t="shared" si="6"/>
        <v>2,09***</v>
      </c>
      <c r="AA19" s="98" t="str">
        <f t="shared" si="7"/>
        <v>0,44***</v>
      </c>
    </row>
    <row r="20" spans="16:27">
      <c r="Q20" s="33" t="s">
        <v>100</v>
      </c>
      <c r="R20" s="101">
        <v>0.72303693394448276</v>
      </c>
      <c r="S20" s="101">
        <v>1.07400829389498</v>
      </c>
      <c r="T20" s="101">
        <v>2.8491243395350674E-3</v>
      </c>
      <c r="U20" s="101">
        <v>0.60819747005917257</v>
      </c>
      <c r="W20" s="100">
        <f t="shared" si="4"/>
        <v>1.07</v>
      </c>
      <c r="X20" s="100">
        <f t="shared" si="5"/>
        <v>0.61</v>
      </c>
      <c r="Z20" s="98" t="str">
        <f t="shared" si="6"/>
        <v>1,07</v>
      </c>
      <c r="AA20" s="98" t="str">
        <f t="shared" si="7"/>
        <v>0,61**</v>
      </c>
    </row>
    <row r="21" spans="16:27">
      <c r="Q21" s="33" t="s">
        <v>101</v>
      </c>
      <c r="R21" s="101">
        <v>0.47813731543696991</v>
      </c>
      <c r="S21" s="101">
        <v>0.87023218281194115</v>
      </c>
      <c r="T21" s="101">
        <v>0.63117100086767297</v>
      </c>
      <c r="U21" s="101">
        <v>1.0627436848988987</v>
      </c>
      <c r="W21" s="100">
        <f t="shared" si="4"/>
        <v>0.87</v>
      </c>
      <c r="X21" s="100">
        <f t="shared" si="5"/>
        <v>1.06</v>
      </c>
      <c r="Z21" s="98" t="str">
        <f t="shared" si="6"/>
        <v>0,87</v>
      </c>
      <c r="AA21" s="98" t="str">
        <f t="shared" si="7"/>
        <v>1,06</v>
      </c>
    </row>
    <row r="22" spans="16:27" ht="24">
      <c r="Q22" s="33" t="s">
        <v>102</v>
      </c>
      <c r="R22" s="101"/>
      <c r="S22" s="101"/>
      <c r="T22" s="101"/>
      <c r="U22" s="101"/>
      <c r="W22" s="100"/>
      <c r="X22" s="100"/>
    </row>
    <row r="23" spans="16:27" ht="14.45" customHeight="1">
      <c r="P23" s="33" t="s">
        <v>104</v>
      </c>
      <c r="Q23" s="33" t="s">
        <v>112</v>
      </c>
      <c r="R23" s="101">
        <v>3.0060389368537901E-2</v>
      </c>
      <c r="S23" s="101">
        <v>1.3549317265408496</v>
      </c>
      <c r="T23" s="101">
        <v>0.72842671731803543</v>
      </c>
      <c r="U23" s="101">
        <v>1.0405242540816164</v>
      </c>
      <c r="W23" s="100">
        <f t="shared" si="4"/>
        <v>1.35</v>
      </c>
      <c r="X23" s="100">
        <f t="shared" si="5"/>
        <v>1.04</v>
      </c>
      <c r="Z23" s="98" t="str">
        <f t="shared" si="6"/>
        <v>1,35*</v>
      </c>
      <c r="AA23" s="98" t="str">
        <f t="shared" si="7"/>
        <v>1,04</v>
      </c>
    </row>
    <row r="24" spans="16:27">
      <c r="Q24" s="33" t="s">
        <v>111</v>
      </c>
      <c r="R24" s="101">
        <v>0.69005586102089222</v>
      </c>
      <c r="S24" s="101">
        <v>1.040350663978455</v>
      </c>
      <c r="T24" s="101">
        <v>3.1250401564364559E-2</v>
      </c>
      <c r="U24" s="101">
        <v>0.83419867552675164</v>
      </c>
      <c r="W24" s="100">
        <f>ROUND(S24,2)</f>
        <v>1.04</v>
      </c>
      <c r="X24" s="100">
        <f t="shared" si="5"/>
        <v>0.83</v>
      </c>
      <c r="Z24" s="98" t="str">
        <f t="shared" si="6"/>
        <v>1,04</v>
      </c>
      <c r="AA24" s="98" t="str">
        <f t="shared" si="7"/>
        <v>0,83*</v>
      </c>
    </row>
    <row r="25" spans="16:27">
      <c r="Q25" s="98" t="s">
        <v>138</v>
      </c>
      <c r="R25" s="101"/>
      <c r="S25" s="101"/>
      <c r="T25" s="101"/>
      <c r="U25" s="101"/>
      <c r="W25" s="100"/>
      <c r="X25" s="100"/>
    </row>
    <row r="26" spans="16:27" ht="14.45" customHeight="1">
      <c r="P26" s="33" t="s">
        <v>124</v>
      </c>
      <c r="Q26" s="33" t="s">
        <v>113</v>
      </c>
      <c r="R26" s="101">
        <v>9.9750742612469794E-3</v>
      </c>
      <c r="S26" s="101">
        <v>0.71615195149861144</v>
      </c>
      <c r="T26" s="101">
        <v>7.3634082662731114E-21</v>
      </c>
      <c r="U26" s="101">
        <v>2.8345311513917837</v>
      </c>
      <c r="W26" s="100">
        <f t="shared" si="4"/>
        <v>0.72</v>
      </c>
      <c r="X26" s="100">
        <f t="shared" si="5"/>
        <v>2.83</v>
      </c>
      <c r="Z26" s="98" t="str">
        <f t="shared" si="6"/>
        <v>0,72**</v>
      </c>
      <c r="AA26" s="98" t="str">
        <f t="shared" si="7"/>
        <v>2,83***</v>
      </c>
    </row>
    <row r="27" spans="16:27">
      <c r="Q27" s="33" t="s">
        <v>114</v>
      </c>
      <c r="R27" s="101">
        <v>1.1712905542022962E-2</v>
      </c>
      <c r="S27" s="101">
        <v>0.76486709889414894</v>
      </c>
      <c r="T27" s="101">
        <v>3.8966381432421906E-4</v>
      </c>
      <c r="U27" s="101">
        <v>1.4489896471198038</v>
      </c>
      <c r="W27" s="100">
        <f t="shared" si="4"/>
        <v>0.76</v>
      </c>
      <c r="X27" s="100">
        <f t="shared" si="5"/>
        <v>1.45</v>
      </c>
      <c r="Z27" s="98" t="str">
        <f t="shared" si="6"/>
        <v>0,76*</v>
      </c>
      <c r="AA27" s="98" t="str">
        <f t="shared" si="7"/>
        <v>1,45***</v>
      </c>
    </row>
    <row r="28" spans="16:27">
      <c r="Q28" s="33" t="s">
        <v>115</v>
      </c>
      <c r="R28" s="101"/>
      <c r="S28" s="101"/>
      <c r="T28" s="101"/>
      <c r="U28" s="101"/>
      <c r="W28" s="100"/>
      <c r="X28" s="100"/>
    </row>
    <row r="29" spans="16:27" ht="24">
      <c r="P29" s="33" t="s">
        <v>125</v>
      </c>
      <c r="Q29" s="33" t="s">
        <v>113</v>
      </c>
      <c r="R29" s="101">
        <v>3.4274106520787745E-2</v>
      </c>
      <c r="S29" s="101">
        <v>0.77296250102613651</v>
      </c>
      <c r="T29" s="101">
        <v>6.5239372584711069E-15</v>
      </c>
      <c r="U29" s="101">
        <v>2.2490533778303936</v>
      </c>
      <c r="W29" s="100">
        <f t="shared" si="4"/>
        <v>0.77</v>
      </c>
      <c r="X29" s="100">
        <f t="shared" si="5"/>
        <v>2.25</v>
      </c>
      <c r="Z29" s="98" t="str">
        <f>W29&amp;IF(AND(R29&gt;=0,R29&lt;0.001),"***",IF(AND(R29&gt;=0.001,R29&lt;0.01),"**",IF(AND(R29&gt;=0.01,R29&lt;0.1),"*","")))</f>
        <v>0,77*</v>
      </c>
      <c r="AA29" s="98" t="str">
        <f t="shared" si="7"/>
        <v>2,25***</v>
      </c>
    </row>
    <row r="30" spans="16:27">
      <c r="Q30" s="33" t="s">
        <v>114</v>
      </c>
      <c r="R30" s="101">
        <v>0.116346165687</v>
      </c>
      <c r="S30" s="101">
        <v>0.85029388266545414</v>
      </c>
      <c r="T30" s="101">
        <v>1.7275729734008496E-2</v>
      </c>
      <c r="U30" s="101">
        <v>1.268808456415383</v>
      </c>
      <c r="W30" s="100">
        <f t="shared" si="4"/>
        <v>0.85</v>
      </c>
      <c r="X30" s="100">
        <f t="shared" si="5"/>
        <v>1.27</v>
      </c>
      <c r="Z30" s="98" t="str">
        <f t="shared" si="6"/>
        <v>0,85</v>
      </c>
      <c r="AA30" s="98" t="str">
        <f t="shared" si="7"/>
        <v>1,27*</v>
      </c>
    </row>
    <row r="31" spans="16:27">
      <c r="Q31" s="33" t="s">
        <v>115</v>
      </c>
      <c r="R31" s="101"/>
      <c r="S31" s="101"/>
      <c r="T31" s="101"/>
      <c r="U31" s="101"/>
      <c r="W31" s="100"/>
      <c r="X31" s="100"/>
    </row>
    <row r="32" spans="16:27" ht="14.45" customHeight="1">
      <c r="P32" s="33" t="s">
        <v>126</v>
      </c>
      <c r="Q32" s="33" t="s">
        <v>116</v>
      </c>
      <c r="R32" s="101">
        <v>5.744253982161799E-2</v>
      </c>
      <c r="S32" s="101">
        <v>1.2586797655560673</v>
      </c>
      <c r="T32" s="101">
        <v>3.3739237048896975E-2</v>
      </c>
      <c r="U32" s="101">
        <v>0.80691321141252248</v>
      </c>
      <c r="W32" s="100">
        <f t="shared" si="4"/>
        <v>1.26</v>
      </c>
      <c r="X32" s="100">
        <f t="shared" si="5"/>
        <v>0.81</v>
      </c>
      <c r="Z32" s="98" t="str">
        <f t="shared" si="6"/>
        <v>1,26*</v>
      </c>
      <c r="AA32" s="98" t="str">
        <f t="shared" si="7"/>
        <v>0,81*</v>
      </c>
    </row>
    <row r="33" spans="1:27">
      <c r="Q33" s="33" t="s">
        <v>117</v>
      </c>
      <c r="R33" s="101">
        <v>0.42213312699618932</v>
      </c>
      <c r="S33" s="101">
        <v>0.92525488004243217</v>
      </c>
      <c r="T33" s="101">
        <v>1.3890289179582303E-4</v>
      </c>
      <c r="U33" s="101">
        <v>0.73620184148463597</v>
      </c>
      <c r="W33" s="100">
        <f t="shared" si="4"/>
        <v>0.93</v>
      </c>
      <c r="X33" s="100">
        <f t="shared" si="5"/>
        <v>0.74</v>
      </c>
      <c r="Z33" s="98" t="str">
        <f t="shared" si="6"/>
        <v>0,93</v>
      </c>
      <c r="AA33" s="98" t="str">
        <f t="shared" si="7"/>
        <v>0,74***</v>
      </c>
    </row>
    <row r="34" spans="1:27">
      <c r="Q34" s="33" t="s">
        <v>118</v>
      </c>
      <c r="R34" s="101"/>
      <c r="S34" s="101"/>
      <c r="T34" s="101"/>
      <c r="U34" s="101"/>
      <c r="W34" s="100"/>
      <c r="X34" s="100"/>
    </row>
    <row r="35" spans="1:27">
      <c r="P35" s="33" t="s">
        <v>105</v>
      </c>
      <c r="Q35" s="33" t="s">
        <v>113</v>
      </c>
      <c r="W35" s="100"/>
      <c r="X35" s="100"/>
    </row>
    <row r="36" spans="1:27">
      <c r="Q36" s="33" t="s">
        <v>31</v>
      </c>
      <c r="R36" s="101">
        <v>1.4179932353554602E-3</v>
      </c>
      <c r="S36" s="101">
        <v>0.72675803495520341</v>
      </c>
      <c r="T36" s="101">
        <v>0.46525390832051383</v>
      </c>
      <c r="U36" s="101">
        <v>0.939982060069943</v>
      </c>
      <c r="W36" s="100">
        <f t="shared" ref="W36:W37" si="16">ROUND(S36,2)</f>
        <v>0.73</v>
      </c>
      <c r="X36" s="100">
        <f t="shared" ref="X36:X37" si="17">ROUND(U36,2)</f>
        <v>0.94</v>
      </c>
      <c r="Z36" s="98" t="str">
        <f>W36&amp;IF(AND(R36&gt;=0,R36&lt;0.001),"***",IF(AND(R36&gt;=0.001,R36&lt;0.01),"**",IF(AND(R36&gt;=0.01,R36&lt;0.1),"*","")))</f>
        <v>0,73**</v>
      </c>
      <c r="AA36" s="98" t="str">
        <f t="shared" ref="AA36:AA37" si="18">X36&amp;IF(AND(T36&gt;=0,T36&lt;0.001),"***",IF(AND(T36&gt;=0.001,T36&lt;0.01),"**",IF(AND(T36&gt;=0.01,T36&lt;0.1),"*","")))</f>
        <v>0,94</v>
      </c>
    </row>
    <row r="37" spans="1:27">
      <c r="Q37" s="33" t="s">
        <v>139</v>
      </c>
      <c r="R37" s="98">
        <v>0.23610844884683646</v>
      </c>
      <c r="S37" s="98">
        <v>1.1567781178289507</v>
      </c>
      <c r="T37" s="98">
        <v>0.20363926721609549</v>
      </c>
      <c r="U37" s="98">
        <v>0.87368799069627223</v>
      </c>
      <c r="W37" s="100">
        <f t="shared" si="16"/>
        <v>1.1599999999999999</v>
      </c>
      <c r="X37" s="100">
        <f t="shared" si="17"/>
        <v>0.87</v>
      </c>
      <c r="Z37" s="98" t="str">
        <f t="shared" ref="Z37" si="19">W37&amp;IF(AND(R37&gt;=0,R37&lt;0.001),"***",IF(AND(R37&gt;=0.001,R37&lt;0.01),"**",IF(AND(R37&gt;=0.01,R37&lt;0.1),"*","")))</f>
        <v>1,16</v>
      </c>
      <c r="AA37" s="98" t="str">
        <f t="shared" si="18"/>
        <v>0,87</v>
      </c>
    </row>
    <row r="43" spans="1:27">
      <c r="A43" t="s">
        <v>174</v>
      </c>
    </row>
    <row r="44" spans="1:27">
      <c r="A44" t="s">
        <v>141</v>
      </c>
    </row>
    <row r="45" spans="1:27">
      <c r="A45" s="21" t="s">
        <v>142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Fig. 5.1</vt:lpstr>
      <vt:lpstr>Fig. 5.2</vt:lpstr>
      <vt:lpstr>Fig. 5.3</vt:lpstr>
      <vt:lpstr>Fig. 5.4</vt:lpstr>
      <vt:lpstr>Fig.5.5</vt:lpstr>
      <vt:lpstr>Fig 5.6</vt:lpstr>
      <vt:lpstr>Tab. 5.1</vt:lpstr>
      <vt:lpstr>Fig 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2023-10-24T08:15:04Z</dcterms:created>
  <dcterms:modified xsi:type="dcterms:W3CDTF">2023-10-26T13:54:12Z</dcterms:modified>
</cp:coreProperties>
</file>